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4\05. MAYO 2014\"/>
    </mc:Choice>
  </mc:AlternateContent>
  <bookViews>
    <workbookView xWindow="0" yWindow="0" windowWidth="28800" windowHeight="1243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Producción interior GN" sheetId="46" r:id="rId46"/>
    <sheet name="Balance  Gas natural" sheetId="47" r:id="rId47"/>
    <sheet name="PVP máximo TUR" sheetId="48" r:id="rId48"/>
    <sheet name="Cotizaciones GN" sheetId="49" r:id="rId49"/>
    <sheet name="Stocks mat. primas y PP" sheetId="50" r:id="rId50"/>
    <sheet name="EMS prod. pet." sheetId="51" r:id="rId51"/>
    <sheet name="Nivel Stocks España" sheetId="53" r:id="rId52"/>
    <sheet name="RREE Cores" sheetId="52" r:id="rId53"/>
    <sheet name="Existencias GN" sheetId="54" r:id="rId54"/>
    <sheet name="Unidades y factores conversión" sheetId="57" r:id="rId55"/>
  </sheets>
  <externalReferences>
    <externalReference r:id="rId56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GLP'!$A$1:$I$12</definedName>
    <definedName name="_xlnm.Print_Area" localSheetId="0">INDICE!$A$1:$K$96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5" l="1"/>
  <c r="D11" i="25"/>
  <c r="B11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E5" i="56" s="1"/>
  <c r="B3" i="10"/>
  <c r="B3" i="9"/>
  <c r="B3" i="8"/>
  <c r="B3" i="6"/>
  <c r="E6" i="56" l="1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<sst xmlns="http://schemas.openxmlformats.org/spreadsheetml/2006/main" count="1749" uniqueCount="664">
  <si>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</si>
  <si>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</si>
  <si>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</si>
  <si>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</si>
  <si>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</si>
  <si>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</si>
  <si>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</si>
  <si>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</si>
  <si>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</si>
  <si>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</si>
  <si>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</si>
  <si>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</si>
  <si>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</si>
  <si>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</si>
  <si>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</si>
  <si>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</si>
  <si>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</si>
  <si>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</si>
  <si>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</si>
  <si>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</si>
  <si>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</si>
  <si>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</si>
  <si>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</si>
  <si>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</si>
  <si>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</si>
  <si>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</si>
  <si>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</si>
  <si>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</si>
  <si>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</si>
  <si>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</si>
  <si>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</si>
  <si>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</si>
  <si>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</si>
  <si>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</si>
  <si>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</si>
  <si>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</si>
  <si>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</si>
  <si>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</si>
  <si>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</si>
  <si>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</si>
  <si>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</si>
  <si>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</si>
  <si>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</si>
  <si>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</si>
  <si>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</si>
  <si>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</si>
  <si>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</si>
  <si>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</si>
  <si>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</si>
  <si>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</si>
  <si>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</si>
  <si>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</si>
  <si>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</si>
  <si>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</si>
  <si>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</si>
  <si>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</si>
  <si>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</si>
  <si>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</si>
  <si>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</si>
  <si>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</si>
  <si>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</si>
  <si>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</si>
  <si>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</si>
  <si>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</si>
  <si>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</si>
  <si>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</si>
  <si>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</si>
  <si>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</si>
  <si>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</si>
  <si>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</si>
  <si>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</si>
  <si>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</si>
  <si>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</si>
  <si>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</si>
  <si>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</si>
  <si>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</si>
  <si>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</si>
  <si>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</si>
  <si>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</si>
  <si>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</si>
  <si>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</si>
  <si>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</si>
  <si>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</si>
  <si>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</si>
  <si>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</si>
  <si>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</si>
  <si>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</si>
  <si>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</si>
  <si>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</si>
  <si>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</si>
  <si>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</si>
  <si>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</si>
  <si>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</si>
  <si>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</si>
  <si>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</si>
  <si>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</si>
  <si>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</si>
  <si>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</si>
  <si>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</si>
  <si>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</si>
  <si>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</si>
  <si>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</si>
  <si>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</si>
  <si>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</si>
  <si>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</si>
  <si>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</si>
  <si>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</si>
  <si>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</si>
  <si>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</si>
  <si>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</si>
  <si>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Año 2012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</si>
  <si>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</si>
  <si>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</si>
  <si>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</si>
  <si>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</si>
  <si>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</si>
  <si>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</si>
  <si>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</si>
  <si>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</si>
  <si>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</si>
  <si>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</si>
  <si>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</si>
  <si>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</si>
  <si>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</si>
  <si>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</si>
  <si>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</si>
  <si>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</si>
  <si>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</si>
  <si>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</si>
  <si>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</si>
  <si>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</si>
  <si>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</si>
  <si>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</si>
  <si>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</si>
  <si>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</si>
  <si>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</si>
  <si>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</si>
  <si>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</si>
  <si>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</si>
  <si>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</si>
  <si>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</si>
  <si>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</si>
  <si>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</si>
  <si>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</si>
  <si>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</si>
  <si>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</si>
  <si>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</si>
  <si>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</si>
  <si>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</si>
  <si>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</si>
  <si>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</si>
  <si>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</si>
  <si>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</si>
  <si>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</si>
  <si>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</si>
  <si>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</si>
  <si>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</si>
  <si>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</si>
  <si>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</si>
  <si>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</si>
  <si>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</si>
  <si>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</si>
  <si>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</si>
  <si>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</si>
  <si>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</si>
  <si>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</si>
  <si>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</si>
  <si>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</si>
  <si>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</si>
  <si>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</si>
  <si>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</si>
  <si>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</si>
  <si>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</si>
  <si>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</si>
  <si>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</si>
  <si>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</si>
  <si>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</si>
  <si>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</si>
  <si>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</si>
  <si>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</si>
  <si>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</si>
  <si>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</si>
  <si>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</si>
  <si>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</si>
  <si>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</si>
  <si>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</si>
  <si>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</si>
  <si>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</si>
  <si>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</si>
  <si>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</si>
  <si>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</si>
  <si>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</si>
  <si>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</si>
  <si>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</si>
  <si>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</si>
  <si>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</si>
  <si>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</si>
  <si>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</si>
  <si>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</si>
  <si>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</si>
  <si>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</si>
  <si>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</si>
  <si>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</si>
  <si>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</si>
  <si>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</si>
  <si>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</si>
  <si>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</si>
  <si>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</si>
  <si>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</si>
  <si>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</si>
  <si>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</si>
  <si>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</si>
  <si>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</si>
  <si>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</si>
  <si>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</si>
  <si>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</si>
  <si>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</si>
  <si>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</si>
  <si>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</si>
  <si>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</si>
  <si>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</si>
  <si>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</si>
  <si>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</si>
  <si>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</si>
  <si>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</si>
  <si>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</si>
  <si>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</si>
  <si>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Irán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</si>
  <si>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</si>
  <si>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</si>
  <si>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</si>
  <si>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</si>
  <si>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</si>
  <si>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</si>
  <si>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</si>
  <si>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</si>
  <si>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</si>
  <si>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</si>
  <si>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</si>
  <si>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</si>
  <si>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</si>
  <si>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</si>
  <si>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</si>
  <si>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</si>
  <si>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</si>
  <si>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</si>
  <si>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</si>
  <si>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</si>
  <si>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</si>
  <si>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</si>
  <si>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</si>
  <si>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</si>
  <si>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</si>
  <si>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</si>
  <si>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</si>
  <si>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</si>
  <si>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</si>
  <si>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</si>
  <si>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</si>
  <si>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</si>
  <si>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</si>
  <si>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</si>
  <si>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</si>
  <si>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</si>
  <si>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</si>
  <si>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</si>
  <si>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</si>
  <si>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</si>
  <si>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</si>
  <si>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</si>
  <si>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</si>
  <si>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</si>
  <si>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</si>
  <si>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</si>
  <si>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</si>
  <si>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</si>
  <si>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</si>
  <si>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</si>
  <si>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</si>
  <si>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</si>
  <si>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</si>
  <si>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</si>
  <si>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</si>
  <si>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</si>
  <si>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</si>
  <si>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</si>
  <si>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</si>
  <si>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</si>
  <si>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</si>
  <si>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</si>
  <si>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</si>
  <si>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</si>
  <si>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</si>
  <si>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</si>
  <si>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</si>
  <si>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</si>
  <si>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</si>
  <si>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</si>
  <si>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</si>
  <si>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</si>
  <si>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</si>
  <si>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</si>
  <si>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</si>
  <si>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</si>
  <si>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</si>
  <si>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</si>
  <si>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</si>
  <si>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</si>
  <si>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</si>
  <si>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</si>
  <si>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</si>
  <si>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</si>
  <si>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</si>
  <si>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</si>
  <si>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</si>
  <si>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</si>
  <si>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</si>
  <si>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</si>
  <si>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</si>
  <si>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</si>
  <si>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</si>
  <si>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</si>
  <si>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</si>
  <si>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</si>
  <si>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</si>
  <si>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</si>
  <si>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</si>
  <si>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</si>
  <si>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</si>
  <si>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</si>
  <si>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</si>
  <si>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</si>
  <si>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</si>
  <si>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</si>
  <si>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</si>
  <si>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</si>
  <si>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</si>
  <si>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</si>
  <si>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</si>
  <si>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</si>
  <si>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</si>
  <si>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</si>
  <si>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</si>
  <si>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</si>
  <si>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</si>
  <si>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</si>
  <si>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</si>
  <si>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</si>
  <si>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</si>
  <si>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</si>
  <si>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</si>
  <si>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</si>
  <si>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</si>
  <si>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</si>
  <si>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</si>
  <si>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</si>
  <si>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</si>
  <si>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</si>
  <si>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</si>
  <si>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</si>
  <si>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</si>
  <si>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</si>
  <si>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</si>
  <si>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</si>
  <si>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</si>
  <si>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</si>
  <si>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</si>
  <si>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</si>
  <si>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</si>
  <si>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</si>
  <si>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</si>
  <si>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</si>
  <si>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</si>
  <si>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</si>
  <si>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</si>
  <si>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</si>
  <si>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</si>
  <si>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</si>
  <si>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</si>
  <si>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</si>
  <si>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</si>
  <si>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</si>
  <si>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</si>
  <si>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</si>
  <si>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</si>
  <si>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</si>
  <si>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</si>
  <si>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Badajoz</t>
  </si>
  <si>
    <t>Irún</t>
  </si>
  <si>
    <t>Larrau</t>
  </si>
  <si>
    <t>Tuy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</si>
  <si>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</si>
  <si>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</si>
  <si>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</si>
  <si>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</si>
  <si>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</si>
  <si>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</si>
  <si>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</si>
  <si>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</si>
  <si>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</si>
  <si>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</si>
  <si>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</si>
  <si>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</si>
  <si>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</si>
  <si>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</si>
  <si>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</si>
  <si>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</si>
  <si>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</si>
  <si>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VIP Portugal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</si>
  <si>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</si>
  <si>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</si>
  <si>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</si>
  <si>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</si>
  <si>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</si>
  <si>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</si>
  <si>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</si>
  <si>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</si>
  <si>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</si>
  <si>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</si>
  <si>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</si>
  <si>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</si>
  <si>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</si>
  <si>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</si>
  <si>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</si>
  <si>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</si>
  <si>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Tránsitos de salida</t>
  </si>
  <si>
    <t xml:space="preserve">    Importaciones GN</t>
  </si>
  <si>
    <t>Salidas a distribución y consumo</t>
  </si>
  <si>
    <t xml:space="preserve">    Tránsitos de entrada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</si>
  <si>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</si>
  <si>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</si>
  <si>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</si>
  <si>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</si>
  <si>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</si>
  <si>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</si>
  <si>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12 Julio</t>
  </si>
  <si>
    <t>12 Octubre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</si>
  <si>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</si>
  <si>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</si>
  <si>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</si>
  <si>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</si>
  <si>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</si>
  <si>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</si>
  <si>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</si>
  <si>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</si>
  <si>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</si>
  <si>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</si>
  <si>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</si>
  <si>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</si>
  <si>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</si>
  <si>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</si>
  <si>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</si>
  <si>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</si>
  <si>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</si>
  <si>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</si>
  <si>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</si>
  <si>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</si>
  <si>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</si>
  <si>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</si>
  <si>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</si>
  <si>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</si>
  <si>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</si>
  <si>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</si>
  <si>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</si>
  <si>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</si>
  <si>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</si>
  <si>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</si>
  <si>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</si>
  <si>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</si>
  <si>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</si>
  <si>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</si>
  <si>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</si>
  <si>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</si>
  <si>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</si>
  <si>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</si>
  <si>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</si>
  <si>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</si>
  <si>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</si>
  <si>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</si>
  <si>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</si>
  <si>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</si>
  <si>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</si>
  <si>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</si>
  <si>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</si>
  <si>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</si>
  <si>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</si>
  <si>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</si>
  <si>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</si>
  <si>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</si>
  <si>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</si>
  <si>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</si>
  <si>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</si>
  <si>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</si>
  <si>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</si>
  <si>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</si>
  <si>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</si>
  <si>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</si>
  <si>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</si>
  <si>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</si>
  <si>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</si>
  <si>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</si>
  <si>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</si>
  <si>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</si>
  <si>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</si>
  <si>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15</t>
  </si>
  <si>
    <t>Alemania, Austria, Bélgica, Dinamarca, España, Finlandia, Francia, Grecia, Holanda, Irlanda,</t>
  </si>
  <si>
    <t>Italia, Luxemburgo, Portugal, Reino Unido y Suecia.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</si>
  <si>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</si>
  <si>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</si>
  <si>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</si>
  <si>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</si>
  <si>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</si>
  <si>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</si>
  <si>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</si>
  <si>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</si>
  <si>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</si>
  <si>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</si>
  <si>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</si>
  <si>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</si>
  <si>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</si>
  <si>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</si>
  <si>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</si>
  <si>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</si>
  <si>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</si>
  <si>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</si>
  <si>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</si>
  <si>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</si>
  <si>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</si>
  <si>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</si>
  <si>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</si>
  <si>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</si>
  <si>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</si>
  <si>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</si>
  <si>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</si>
  <si>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</si>
  <si>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</si>
  <si>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</si>
  <si>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</si>
  <si>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</si>
  <si>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</si>
  <si>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</si>
  <si>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</si>
  <si>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</si>
  <si>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</si>
  <si>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</si>
  <si>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</si>
  <si>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(*) Tasa de variación con respecto al mismo periodo del año anteror.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</si>
  <si>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</si>
  <si>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</si>
  <si>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</si>
  <si>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</si>
  <si>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</si>
  <si>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</si>
  <si>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</si>
  <si>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</si>
  <si>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</si>
  <si>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</si>
  <si>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</si>
  <si>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</si>
  <si>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</si>
  <si>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</si>
  <si>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</si>
  <si>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</si>
  <si>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</si>
  <si>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</si>
  <si>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</si>
  <si>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</si>
  <si>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</si>
  <si>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</si>
  <si>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</si>
  <si>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</si>
  <si>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</si>
  <si>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</si>
  <si>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</si>
  <si>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</si>
  <si>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</si>
  <si>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</si>
  <si>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</si>
  <si>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</si>
  <si>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</si>
  <si>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</si>
  <si>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</si>
  <si>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</si>
  <si>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</si>
  <si>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</si>
  <si>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</si>
  <si>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</si>
  <si>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</si>
  <si>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</si>
  <si>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</si>
  <si>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</si>
  <si>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</si>
  <si>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</si>
  <si>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t>Nota: No se han producido variaciones de precio desde mayo 2013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</si>
  <si>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</si>
  <si>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</si>
  <si>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</si>
  <si>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</si>
  <si>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</si>
  <si>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</si>
  <si>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</si>
  <si>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Queroseno *</t>
  </si>
  <si>
    <t>Gasóleo</t>
  </si>
  <si>
    <t>* No existe cotización MED del queroseno hasta julio 2013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</si>
  <si>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</si>
  <si>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</si>
  <si>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</si>
  <si>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</si>
  <si>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</si>
  <si>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</si>
  <si>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</si>
  <si>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</si>
  <si>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</si>
  <si>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</si>
  <si>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</si>
  <si>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 xml:space="preserve"> 1 Enero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</si>
  <si>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</si>
  <si>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</si>
  <si>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</si>
  <si>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</si>
  <si>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</si>
  <si>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</si>
  <si>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</si>
  <si>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</si>
  <si>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</si>
  <si>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</si>
  <si>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</si>
  <si>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</si>
  <si>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</si>
  <si>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</si>
  <si>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</si>
  <si>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</si>
  <si>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</si>
  <si>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</si>
  <si>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</si>
  <si>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</si>
  <si>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</si>
  <si>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</si>
  <si>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</si>
  <si>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>Plantas de regasificación (**)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</si>
  <si>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</si>
  <si>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</si>
  <si>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>1ºT 2014</t>
  </si>
  <si>
    <t>abr-14</t>
  </si>
  <si>
    <t/>
  </si>
  <si>
    <t>Otras salidas del sistema</t>
  </si>
  <si>
    <t xml:space="preserve">GWh </t>
  </si>
  <si>
    <t>may-14</t>
  </si>
  <si>
    <t>may-13</t>
  </si>
  <si>
    <t>Nota: No se han registrado actualizaciones de precios posteriores a enero de 2014</t>
  </si>
  <si>
    <t>BOLETÍN ESTADÍSTICO HIDROCARBUROS MAYO 2014</t>
  </si>
  <si>
    <t>94,2 *</t>
  </si>
  <si>
    <t>82,6*</t>
  </si>
  <si>
    <t>Año 2013</t>
  </si>
  <si>
    <t>Fuente: D. G. de Política Energética y Minas</t>
  </si>
  <si>
    <t>* Este grado de autoabastecimiento corresponde a biomasa, biocarburantes y residuos</t>
  </si>
  <si>
    <t>Tv (%)
2013/2012</t>
  </si>
  <si>
    <t>Gases licuados del petróleo (GLP´s)</t>
  </si>
  <si>
    <t>Castilla La Mancha</t>
  </si>
  <si>
    <t>Gases licuados del petróleo (GLP's)</t>
  </si>
  <si>
    <t>Fuente: Comisión Europea "Oil Bulletin"</t>
  </si>
  <si>
    <t>Taiwán</t>
  </si>
  <si>
    <t>Reservas Industria</t>
  </si>
  <si>
    <t>Otros O. 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</si>
</sst>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5" formatCode="#,##0.000"/>
    <numFmt numFmtId="166" formatCode="0.0000"/>
    <numFmt numFmtId="167" formatCode="#,##0.0"/>
    <numFmt numFmtId="168" formatCode="0.0"/>
    <numFmt numFmtId="169" formatCode="0.000"/>
    <numFmt numFmtId="170" formatCode="#,##0;;&quot;-&quot;"/>
    <numFmt numFmtId="171" formatCode="#,##0;&quot;-&quot;"/>
    <numFmt numFmtId="172" formatCode="#,##0.0;;&quot;-&quot;"/>
    <numFmt numFmtId="173" formatCode="#,##0;\-#,###;&quot;-&quot;"/>
    <numFmt numFmtId="174" formatCode="#,##0;;&quot;&quot;"/>
    <numFmt numFmtId="175" formatCode="#,##0.0000"/>
    <numFmt numFmtId="176" formatCode="#,##0.0;\-#,###.0;&quot;-&quot;"/>
    <numFmt numFmtId="177" formatCode="mmm"/>
    <numFmt numFmtId="179" formatCode="#,##0.0;\-#,###.0;&quot;&quot;"/>
    <numFmt numFmtId="180" formatCode="#,##0.00;\-#,###.00;&quot;n.d.&quot;"/>
  </numFmts>
  <fonts count="53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theme="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5" fillId="0" borderId="0"/>
    <xf numFmtId="0" fontId="2" fillId="0" borderId="0"/>
    <xf numFmtId="0" fontId="36" fillId="0" borderId="0"/>
    <xf numFmtId="0" fontId="35" fillId="0" borderId="0"/>
  </cellStyleXfs>
  <cellXfs count="885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5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6" fontId="4" fillId="2" borderId="1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168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8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7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7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7" fontId="4" fillId="2" borderId="3" xfId="1" applyNumberFormat="1" applyFill="1" applyBorder="1"/>
    <xf numFmtId="3" fontId="4" fillId="2" borderId="0" xfId="1" applyNumberFormat="1" applyFill="1" applyBorder="1"/>
    <xf numFmtId="167" fontId="4" fillId="2" borderId="0" xfId="1" applyNumberFormat="1" applyFill="1" applyBorder="1"/>
    <xf numFmtId="167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7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7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7" fontId="4" fillId="2" borderId="0" xfId="4" applyNumberFormat="1" applyFill="1" applyBorder="1"/>
    <xf numFmtId="0" fontId="4" fillId="0" borderId="0" xfId="4" applyNumberFormat="1"/>
    <xf numFmtId="168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9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7" fontId="4" fillId="2" borderId="3" xfId="3" applyNumberFormat="1" applyFont="1" applyFill="1" applyBorder="1"/>
    <xf numFmtId="3" fontId="4" fillId="2" borderId="0" xfId="3" applyNumberFormat="1" applyFont="1" applyFill="1" applyBorder="1"/>
    <xf numFmtId="167" fontId="4" fillId="2" borderId="0" xfId="3" applyNumberFormat="1" applyFont="1" applyFill="1" applyBorder="1" applyAlignment="1">
      <alignment horizontal="right"/>
    </xf>
    <xf numFmtId="167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7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7" fontId="25" fillId="4" borderId="0" xfId="3" applyNumberFormat="1" applyFont="1" applyFill="1" applyBorder="1"/>
    <xf numFmtId="167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7" fontId="4" fillId="2" borderId="1" xfId="3" applyNumberFormat="1" applyFont="1" applyFill="1" applyBorder="1"/>
    <xf numFmtId="167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17" fontId="4" fillId="2" borderId="2" xfId="0" applyNumberFormat="1" applyFont="1" applyFill="1" applyBorder="1" applyAlignment="1">
      <alignment horizontal="right"/>
    </xf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4" fontId="4" fillId="2" borderId="0" xfId="4" applyNumberForma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7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168" fontId="27" fillId="2" borderId="2" xfId="1" applyNumberFormat="1" applyFont="1" applyFill="1" applyBorder="1"/>
    <xf numFmtId="0" fontId="27" fillId="2" borderId="2" xfId="1" applyNumberFormat="1" applyFont="1" applyFill="1" applyBorder="1"/>
    <xf numFmtId="0" fontId="4" fillId="2" borderId="0" xfId="4" applyFill="1"/>
    <xf numFmtId="167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70" fontId="13" fillId="2" borderId="0" xfId="0" quotePrefix="1" applyNumberFormat="1" applyFont="1" applyFill="1" applyBorder="1" applyAlignment="1">
      <alignment horizontal="right"/>
    </xf>
    <xf numFmtId="167" fontId="13" fillId="2" borderId="0" xfId="0" applyNumberFormat="1" applyFont="1" applyFill="1" applyBorder="1" applyAlignment="1">
      <alignment horizontal="right"/>
    </xf>
    <xf numFmtId="170" fontId="30" fillId="2" borderId="0" xfId="7" applyNumberFormat="1" applyFont="1" applyFill="1" applyBorder="1" applyAlignment="1" applyProtection="1">
      <alignment horizontal="right" vertical="center"/>
      <protection locked="0"/>
    </xf>
    <xf numFmtId="170" fontId="13" fillId="2" borderId="0" xfId="0" applyNumberFormat="1" applyFont="1" applyFill="1" applyBorder="1" applyAlignment="1">
      <alignment horizontal="right"/>
    </xf>
    <xf numFmtId="167" fontId="30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70" fontId="18" fillId="2" borderId="2" xfId="0" applyNumberFormat="1" applyFont="1" applyFill="1" applyBorder="1" applyAlignment="1">
      <alignment horizontal="right"/>
    </xf>
    <xf numFmtId="167" fontId="18" fillId="2" borderId="2" xfId="0" applyNumberFormat="1" applyFont="1" applyFill="1" applyBorder="1" applyAlignment="1">
      <alignment horizontal="right"/>
    </xf>
    <xf numFmtId="167" fontId="29" fillId="2" borderId="2" xfId="7" applyNumberFormat="1" applyFont="1" applyFill="1" applyBorder="1" applyAlignment="1" applyProtection="1">
      <alignment vertical="center"/>
      <protection locked="0"/>
    </xf>
    <xf numFmtId="171" fontId="18" fillId="2" borderId="2" xfId="0" applyNumberFormat="1" applyFont="1" applyFill="1" applyBorder="1"/>
    <xf numFmtId="167" fontId="29" fillId="2" borderId="2" xfId="7" applyNumberFormat="1" applyFont="1" applyFill="1" applyBorder="1" applyAlignment="1" applyProtection="1">
      <alignment horizontal="right" vertical="center"/>
      <protection locked="0"/>
    </xf>
    <xf numFmtId="167" fontId="30" fillId="2" borderId="0" xfId="7" applyNumberFormat="1" applyFont="1" applyFill="1" applyBorder="1" applyAlignment="1" applyProtection="1">
      <alignment vertical="center"/>
    </xf>
    <xf numFmtId="167" fontId="30" fillId="2" borderId="0" xfId="7" applyNumberFormat="1" applyFont="1" applyFill="1" applyBorder="1" applyAlignment="1" applyProtection="1">
      <alignment horizontal="right" vertical="center"/>
      <protection locked="0"/>
    </xf>
    <xf numFmtId="167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7" fontId="13" fillId="2" borderId="0" xfId="0" quotePrefix="1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0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7" fontId="25" fillId="8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/>
    <xf numFmtId="168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7" fontId="18" fillId="6" borderId="12" xfId="0" applyNumberFormat="1" applyFont="1" applyFill="1" applyBorder="1"/>
    <xf numFmtId="168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7" fontId="18" fillId="9" borderId="12" xfId="0" applyNumberFormat="1" applyFont="1" applyFill="1" applyBorder="1"/>
    <xf numFmtId="168" fontId="18" fillId="9" borderId="12" xfId="0" applyNumberFormat="1" applyFont="1" applyFill="1" applyBorder="1"/>
    <xf numFmtId="170" fontId="18" fillId="6" borderId="12" xfId="0" applyNumberFormat="1" applyFont="1" applyFill="1" applyBorder="1"/>
    <xf numFmtId="167" fontId="18" fillId="6" borderId="12" xfId="0" applyNumberFormat="1" applyFont="1" applyFill="1" applyBorder="1" applyAlignment="1">
      <alignment horizontal="right"/>
    </xf>
    <xf numFmtId="0" fontId="32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2" fillId="0" borderId="0" xfId="0" quotePrefix="1" applyFont="1" applyFill="1" applyBorder="1" applyAlignment="1"/>
    <xf numFmtId="0" fontId="32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7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7" fontId="25" fillId="4" borderId="3" xfId="0" applyNumberFormat="1" applyFont="1" applyFill="1" applyBorder="1"/>
    <xf numFmtId="3" fontId="8" fillId="2" borderId="2" xfId="0" applyNumberFormat="1" applyFont="1" applyFill="1" applyBorder="1"/>
    <xf numFmtId="167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7" fontId="25" fillId="4" borderId="2" xfId="0" applyNumberFormat="1" applyFont="1" applyFill="1" applyBorder="1"/>
    <xf numFmtId="167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70" fontId="13" fillId="10" borderId="0" xfId="0" quotePrefix="1" applyNumberFormat="1" applyFont="1" applyFill="1" applyBorder="1" applyAlignment="1">
      <alignment horizontal="right"/>
    </xf>
    <xf numFmtId="173" fontId="13" fillId="10" borderId="0" xfId="0" quotePrefix="1" applyNumberFormat="1" applyFont="1" applyFill="1" applyBorder="1" applyAlignment="1">
      <alignment horizontal="right"/>
    </xf>
    <xf numFmtId="170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3" fontId="13" fillId="10" borderId="0" xfId="0" applyNumberFormat="1" applyFont="1" applyFill="1" applyBorder="1" applyAlignment="1">
      <alignment horizontal="right"/>
    </xf>
    <xf numFmtId="3" fontId="29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70" fontId="32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7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/>
    </xf>
    <xf numFmtId="167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8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7" fontId="4" fillId="2" borderId="1" xfId="1" applyNumberFormat="1" applyFont="1" applyFill="1" applyBorder="1"/>
    <xf numFmtId="167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2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6" fontId="0" fillId="2" borderId="10" xfId="0" applyNumberFormat="1" applyFont="1" applyFill="1" applyBorder="1"/>
    <xf numFmtId="166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7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7" fontId="0" fillId="2" borderId="3" xfId="0" applyNumberFormat="1" applyFont="1" applyFill="1" applyBorder="1"/>
    <xf numFmtId="167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7" fontId="25" fillId="4" borderId="0" xfId="1" applyNumberFormat="1" applyFont="1" applyFill="1" applyBorder="1" applyAlignment="1">
      <alignment horizontal="right"/>
    </xf>
    <xf numFmtId="167" fontId="25" fillId="4" borderId="0" xfId="1" applyNumberFormat="1" applyFont="1" applyFill="1" applyBorder="1"/>
    <xf numFmtId="167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7" fontId="13" fillId="2" borderId="0" xfId="0" applyNumberFormat="1" applyFont="1" applyFill="1" applyBorder="1"/>
    <xf numFmtId="3" fontId="13" fillId="2" borderId="0" xfId="0" applyNumberFormat="1" applyFont="1" applyFill="1" applyBorder="1"/>
    <xf numFmtId="168" fontId="29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7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8" fontId="8" fillId="2" borderId="2" xfId="1" applyNumberFormat="1" applyFont="1" applyFill="1" applyBorder="1" applyAlignment="1">
      <alignment horizontal="right"/>
    </xf>
    <xf numFmtId="170" fontId="13" fillId="2" borderId="0" xfId="0" applyNumberFormat="1" applyFont="1" applyFill="1" applyBorder="1"/>
    <xf numFmtId="167" fontId="29" fillId="2" borderId="2" xfId="7" quotePrefix="1" applyNumberFormat="1" applyFont="1" applyFill="1" applyBorder="1" applyAlignment="1" applyProtection="1">
      <alignment horizontal="right" vertical="center"/>
      <protection locked="0"/>
    </xf>
    <xf numFmtId="172" fontId="29" fillId="2" borderId="2" xfId="7" applyNumberFormat="1" applyFont="1" applyFill="1" applyBorder="1" applyAlignment="1" applyProtection="1">
      <alignment horizontal="right" vertical="center"/>
      <protection locked="0"/>
    </xf>
    <xf numFmtId="170" fontId="18" fillId="2" borderId="2" xfId="0" applyNumberFormat="1" applyFont="1" applyFill="1" applyBorder="1"/>
    <xf numFmtId="0" fontId="8" fillId="2" borderId="0" xfId="0" applyNumberFormat="1" applyFont="1" applyFill="1" applyBorder="1"/>
    <xf numFmtId="174" fontId="25" fillId="8" borderId="0" xfId="0" applyNumberFormat="1" applyFont="1" applyFill="1" applyBorder="1"/>
    <xf numFmtId="172" fontId="25" fillId="8" borderId="0" xfId="0" applyNumberFormat="1" applyFont="1" applyFill="1" applyBorder="1"/>
    <xf numFmtId="174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5" fontId="4" fillId="2" borderId="0" xfId="1" applyNumberFormat="1" applyFont="1" applyFill="1" applyBorder="1" applyAlignment="1">
      <alignment horizontal="right"/>
    </xf>
    <xf numFmtId="175" fontId="4" fillId="2" borderId="1" xfId="1" applyNumberFormat="1" applyFont="1" applyFill="1" applyBorder="1" applyAlignment="1">
      <alignment horizontal="right"/>
    </xf>
    <xf numFmtId="175" fontId="4" fillId="2" borderId="3" xfId="1" applyNumberFormat="1" applyFont="1" applyFill="1" applyBorder="1" applyAlignment="1">
      <alignment horizontal="right"/>
    </xf>
    <xf numFmtId="167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3" fillId="0" borderId="0" xfId="0" applyFont="1"/>
    <xf numFmtId="0" fontId="33" fillId="2" borderId="0" xfId="0" applyNumberFormat="1" applyFont="1" applyFill="1"/>
    <xf numFmtId="0" fontId="33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8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8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5" fillId="0" borderId="0" xfId="13" quotePrefix="1" applyNumberFormat="1"/>
    <xf numFmtId="0" fontId="35" fillId="0" borderId="0" xfId="13" applyNumberFormat="1"/>
    <xf numFmtId="0" fontId="35" fillId="0" borderId="0" xfId="13" quotePrefix="1" applyNumberFormat="1"/>
    <xf numFmtId="0" fontId="35" fillId="0" borderId="0" xfId="13" applyNumberFormat="1"/>
    <xf numFmtId="0" fontId="37" fillId="0" borderId="0" xfId="13" quotePrefix="1" applyNumberFormat="1" applyFont="1" applyFill="1"/>
    <xf numFmtId="0" fontId="35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3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8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6" fontId="4" fillId="11" borderId="1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8" fontId="4" fillId="11" borderId="0" xfId="1" applyNumberFormat="1" applyFont="1" applyFill="1" applyBorder="1" applyAlignment="1">
      <alignment horizontal="right" indent="1"/>
    </xf>
    <xf numFmtId="168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7" fontId="4" fillId="11" borderId="3" xfId="1" applyNumberFormat="1" applyFill="1" applyBorder="1"/>
    <xf numFmtId="167" fontId="4" fillId="11" borderId="0" xfId="1" applyNumberFormat="1" applyFill="1" applyBorder="1"/>
    <xf numFmtId="167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8" fontId="0" fillId="2" borderId="0" xfId="0" applyNumberFormat="1" applyFill="1" applyBorder="1"/>
    <xf numFmtId="0" fontId="0" fillId="2" borderId="1" xfId="0" applyFill="1" applyBorder="1"/>
    <xf numFmtId="168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5" fillId="2" borderId="0" xfId="13" applyNumberFormat="1" applyFill="1" applyBorder="1"/>
    <xf numFmtId="0" fontId="35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5" fillId="2" borderId="0" xfId="13" applyFill="1" applyBorder="1"/>
    <xf numFmtId="0" fontId="35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7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7" fontId="15" fillId="2" borderId="1" xfId="13" quotePrefix="1" applyNumberFormat="1" applyFont="1" applyFill="1" applyBorder="1" applyAlignment="1">
      <alignment horizontal="right"/>
    </xf>
    <xf numFmtId="167" fontId="15" fillId="2" borderId="1" xfId="13" applyNumberFormat="1" applyFont="1" applyFill="1" applyBorder="1" applyAlignment="1">
      <alignment horizontal="right"/>
    </xf>
    <xf numFmtId="167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8" fillId="2" borderId="2" xfId="13" applyNumberFormat="1" applyFont="1" applyFill="1" applyBorder="1"/>
    <xf numFmtId="167" fontId="38" fillId="2" borderId="2" xfId="13" applyNumberFormat="1" applyFont="1" applyFill="1" applyBorder="1"/>
    <xf numFmtId="3" fontId="39" fillId="4" borderId="2" xfId="1" applyNumberFormat="1" applyFont="1" applyFill="1" applyBorder="1"/>
    <xf numFmtId="168" fontId="39" fillId="4" borderId="2" xfId="1" applyNumberFormat="1" applyFont="1" applyFill="1" applyBorder="1"/>
    <xf numFmtId="0" fontId="15" fillId="2" borderId="2" xfId="13" applyNumberFormat="1" applyFont="1" applyFill="1" applyBorder="1"/>
    <xf numFmtId="1" fontId="40" fillId="2" borderId="2" xfId="13" applyNumberFormat="1" applyFont="1" applyFill="1" applyBorder="1"/>
    <xf numFmtId="168" fontId="40" fillId="2" borderId="2" xfId="13" applyNumberFormat="1" applyFont="1" applyFill="1" applyBorder="1"/>
    <xf numFmtId="167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7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40" fillId="2" borderId="0" xfId="13" applyNumberFormat="1" applyFont="1" applyFill="1" applyBorder="1"/>
    <xf numFmtId="168" fontId="40" fillId="2" borderId="0" xfId="13" applyNumberFormat="1" applyFont="1" applyFill="1" applyBorder="1"/>
    <xf numFmtId="3" fontId="15" fillId="2" borderId="3" xfId="13" applyNumberFormat="1" applyFont="1" applyFill="1" applyBorder="1"/>
    <xf numFmtId="167" fontId="15" fillId="2" borderId="3" xfId="13" applyNumberFormat="1" applyFont="1" applyFill="1" applyBorder="1" applyAlignment="1">
      <alignment horizontal="right"/>
    </xf>
    <xf numFmtId="167" fontId="15" fillId="2" borderId="3" xfId="13" applyNumberFormat="1" applyFont="1" applyFill="1" applyBorder="1"/>
    <xf numFmtId="0" fontId="40" fillId="2" borderId="1" xfId="13" applyNumberFormat="1" applyFont="1" applyFill="1" applyBorder="1"/>
    <xf numFmtId="3" fontId="4" fillId="2" borderId="0" xfId="4" applyNumberFormat="1" applyFill="1"/>
    <xf numFmtId="0" fontId="41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40" fillId="11" borderId="0" xfId="13" applyNumberFormat="1" applyFont="1" applyFill="1" applyBorder="1"/>
    <xf numFmtId="167" fontId="15" fillId="11" borderId="3" xfId="13" applyNumberFormat="1" applyFont="1" applyFill="1" applyBorder="1"/>
    <xf numFmtId="168" fontId="40" fillId="11" borderId="0" xfId="13" applyNumberFormat="1" applyFont="1" applyFill="1" applyBorder="1"/>
    <xf numFmtId="0" fontId="40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7" fontId="4" fillId="2" borderId="0" xfId="13" quotePrefix="1" applyNumberFormat="1" applyFont="1" applyFill="1" applyBorder="1" applyAlignment="1">
      <alignment horizontal="right"/>
    </xf>
    <xf numFmtId="0" fontId="43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8" fillId="2" borderId="2" xfId="1" applyNumberFormat="1" applyFont="1" applyFill="1" applyBorder="1" applyAlignment="1">
      <alignment horizontal="right"/>
    </xf>
    <xf numFmtId="0" fontId="38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9" fillId="4" borderId="5" xfId="1" applyNumberFormat="1" applyFont="1" applyFill="1" applyBorder="1"/>
    <xf numFmtId="0" fontId="40" fillId="2" borderId="8" xfId="13" applyNumberFormat="1" applyFont="1" applyFill="1" applyBorder="1" applyAlignment="1">
      <alignment horizontal="right"/>
    </xf>
    <xf numFmtId="0" fontId="40" fillId="2" borderId="10" xfId="13" applyNumberFormat="1" applyFont="1" applyFill="1" applyBorder="1" applyAlignment="1">
      <alignment horizontal="right"/>
    </xf>
    <xf numFmtId="168" fontId="40" fillId="2" borderId="1" xfId="13" applyNumberFormat="1" applyFont="1" applyFill="1" applyBorder="1"/>
    <xf numFmtId="0" fontId="40" fillId="2" borderId="5" xfId="13" applyNumberFormat="1" applyFont="1" applyFill="1" applyBorder="1" applyAlignment="1">
      <alignment horizontal="right"/>
    </xf>
    <xf numFmtId="3" fontId="40" fillId="2" borderId="2" xfId="13" applyNumberFormat="1" applyFont="1" applyFill="1" applyBorder="1"/>
    <xf numFmtId="0" fontId="43" fillId="2" borderId="8" xfId="1" applyFont="1" applyFill="1" applyBorder="1"/>
    <xf numFmtId="0" fontId="38" fillId="2" borderId="4" xfId="13" applyFont="1" applyFill="1" applyBorder="1"/>
    <xf numFmtId="0" fontId="15" fillId="2" borderId="3" xfId="13" applyFont="1" applyFill="1" applyBorder="1"/>
    <xf numFmtId="0" fontId="42" fillId="2" borderId="8" xfId="13" applyFont="1" applyFill="1" applyBorder="1"/>
    <xf numFmtId="17" fontId="42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3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3" fillId="2" borderId="8" xfId="3" applyFont="1" applyFill="1" applyBorder="1"/>
    <xf numFmtId="0" fontId="2" fillId="2" borderId="0" xfId="0" applyFont="1" applyFill="1" applyBorder="1"/>
    <xf numFmtId="0" fontId="38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8" fontId="40" fillId="11" borderId="2" xfId="13" applyNumberFormat="1" applyFont="1" applyFill="1" applyBorder="1"/>
    <xf numFmtId="168" fontId="40" fillId="11" borderId="1" xfId="13" applyNumberFormat="1" applyFont="1" applyFill="1" applyBorder="1"/>
    <xf numFmtId="1" fontId="40" fillId="11" borderId="2" xfId="13" applyNumberFormat="1" applyFont="1" applyFill="1" applyBorder="1"/>
    <xf numFmtId="0" fontId="40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7" fontId="8" fillId="2" borderId="2" xfId="3" applyNumberFormat="1" applyFont="1" applyFill="1" applyBorder="1" applyAlignment="1">
      <alignment horizontal="right"/>
    </xf>
    <xf numFmtId="167" fontId="8" fillId="2" borderId="2" xfId="3" applyNumberFormat="1" applyFont="1" applyFill="1" applyBorder="1"/>
    <xf numFmtId="167" fontId="4" fillId="11" borderId="3" xfId="3" applyNumberFormat="1" applyFont="1" applyFill="1" applyBorder="1"/>
    <xf numFmtId="167" fontId="4" fillId="11" borderId="0" xfId="3" applyNumberFormat="1" applyFont="1" applyFill="1" applyBorder="1"/>
    <xf numFmtId="167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7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7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right"/>
    </xf>
    <xf numFmtId="0" fontId="8" fillId="6" borderId="18" xfId="0" applyNumberFormat="1" applyFont="1" applyFill="1" applyBorder="1"/>
    <xf numFmtId="0" fontId="32" fillId="2" borderId="19" xfId="0" applyNumberFormat="1" applyFont="1" applyFill="1" applyBorder="1"/>
    <xf numFmtId="0" fontId="32" fillId="2" borderId="0" xfId="0" quotePrefix="1" applyFont="1" applyFill="1" applyBorder="1" applyAlignment="1"/>
    <xf numFmtId="0" fontId="32" fillId="2" borderId="19" xfId="0" quotePrefix="1" applyFont="1" applyFill="1" applyBorder="1" applyAlignment="1"/>
    <xf numFmtId="0" fontId="44" fillId="2" borderId="0" xfId="0" applyFont="1" applyFill="1" applyBorder="1" applyAlignment="1">
      <alignment horizontal="right"/>
    </xf>
    <xf numFmtId="0" fontId="44" fillId="2" borderId="0" xfId="0" applyFont="1" applyFill="1" applyBorder="1" applyAlignment="1">
      <alignment horizontal="right" vertical="top"/>
    </xf>
    <xf numFmtId="0" fontId="13" fillId="2" borderId="19" xfId="0" applyFont="1" applyFill="1" applyBorder="1"/>
    <xf numFmtId="0" fontId="8" fillId="2" borderId="20" xfId="0" applyNumberFormat="1" applyFont="1" applyFill="1" applyBorder="1"/>
    <xf numFmtId="0" fontId="31" fillId="7" borderId="19" xfId="0" applyFont="1" applyFill="1" applyBorder="1"/>
    <xf numFmtId="0" fontId="13" fillId="2" borderId="19" xfId="0" applyNumberFormat="1" applyFont="1" applyFill="1" applyBorder="1"/>
    <xf numFmtId="0" fontId="25" fillId="8" borderId="19" xfId="0" applyNumberFormat="1" applyFont="1" applyFill="1" applyBorder="1"/>
    <xf numFmtId="171" fontId="13" fillId="2" borderId="0" xfId="0" applyNumberFormat="1" applyFont="1" applyFill="1" applyBorder="1"/>
    <xf numFmtId="172" fontId="13" fillId="2" borderId="0" xfId="0" applyNumberFormat="1" applyFont="1" applyFill="1" applyBorder="1"/>
    <xf numFmtId="170" fontId="13" fillId="11" borderId="0" xfId="0" quotePrefix="1" applyNumberFormat="1" applyFont="1" applyFill="1" applyBorder="1" applyAlignment="1">
      <alignment horizontal="right"/>
    </xf>
    <xf numFmtId="170" fontId="13" fillId="11" borderId="0" xfId="0" applyNumberFormat="1" applyFont="1" applyFill="1" applyBorder="1" applyAlignment="1">
      <alignment horizontal="right"/>
    </xf>
    <xf numFmtId="0" fontId="31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7" fontId="13" fillId="11" borderId="0" xfId="0" applyNumberFormat="1" applyFont="1" applyFill="1" applyBorder="1" applyAlignment="1">
      <alignment horizontal="right" vertical="center"/>
    </xf>
    <xf numFmtId="167" fontId="13" fillId="11" borderId="0" xfId="0" applyNumberFormat="1" applyFont="1" applyFill="1" applyBorder="1" applyAlignment="1">
      <alignment horizontal="right"/>
    </xf>
    <xf numFmtId="168" fontId="13" fillId="11" borderId="0" xfId="0" applyNumberFormat="1" applyFont="1" applyFill="1" applyBorder="1" applyAlignment="1">
      <alignment horizontal="right"/>
    </xf>
    <xf numFmtId="0" fontId="31" fillId="7" borderId="3" xfId="0" applyFont="1" applyFill="1" applyBorder="1"/>
    <xf numFmtId="0" fontId="31" fillId="7" borderId="1" xfId="0" applyFont="1" applyFill="1" applyBorder="1"/>
    <xf numFmtId="4" fontId="4" fillId="2" borderId="2" xfId="4" applyNumberFormat="1" applyFont="1" applyFill="1" applyBorder="1"/>
    <xf numFmtId="4" fontId="4" fillId="2" borderId="2" xfId="4" applyNumberFormat="1" applyFill="1" applyBorder="1"/>
    <xf numFmtId="167" fontId="25" fillId="4" borderId="2" xfId="0" applyNumberFormat="1" applyFont="1" applyFill="1" applyBorder="1" applyAlignment="1">
      <alignment horizontal="right"/>
    </xf>
    <xf numFmtId="167" fontId="16" fillId="2" borderId="0" xfId="0" applyNumberFormat="1" applyFont="1" applyFill="1" applyBorder="1"/>
    <xf numFmtId="3" fontId="16" fillId="2" borderId="2" xfId="0" applyNumberFormat="1" applyFont="1" applyFill="1" applyBorder="1"/>
    <xf numFmtId="167" fontId="16" fillId="2" borderId="2" xfId="0" applyNumberFormat="1" applyFont="1" applyFill="1" applyBorder="1"/>
    <xf numFmtId="167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1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3" fillId="2" borderId="0" xfId="0" applyFont="1" applyFill="1"/>
    <xf numFmtId="0" fontId="4" fillId="2" borderId="17" xfId="1" applyNumberFormat="1" applyFont="1" applyFill="1" applyBorder="1"/>
    <xf numFmtId="167" fontId="13" fillId="6" borderId="0" xfId="0" quotePrefix="1" applyNumberFormat="1" applyFont="1" applyFill="1" applyBorder="1" applyAlignment="1">
      <alignment horizontal="right" vertical="center"/>
    </xf>
    <xf numFmtId="0" fontId="8" fillId="2" borderId="21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168" fontId="13" fillId="6" borderId="0" xfId="0" quotePrefix="1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3" fontId="18" fillId="9" borderId="0" xfId="0" applyNumberFormat="1" applyFont="1" applyFill="1" applyBorder="1"/>
    <xf numFmtId="167" fontId="18" fillId="9" borderId="0" xfId="0" applyNumberFormat="1" applyFont="1" applyFill="1" applyBorder="1"/>
    <xf numFmtId="167" fontId="8" fillId="9" borderId="0" xfId="0" applyNumberFormat="1" applyFont="1" applyFill="1" applyBorder="1"/>
    <xf numFmtId="167" fontId="13" fillId="6" borderId="0" xfId="0" applyNumberFormat="1" applyFont="1" applyFill="1" applyBorder="1" applyAlignment="1">
      <alignment horizontal="right" vertical="center"/>
    </xf>
    <xf numFmtId="167" fontId="13" fillId="6" borderId="0" xfId="0" applyNumberFormat="1" applyFont="1" applyFill="1" applyBorder="1" applyAlignment="1">
      <alignment horizontal="right"/>
    </xf>
    <xf numFmtId="168" fontId="13" fillId="6" borderId="0" xfId="0" applyNumberFormat="1" applyFont="1" applyFill="1" applyBorder="1" applyAlignment="1">
      <alignment horizontal="right"/>
    </xf>
    <xf numFmtId="168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7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7" fontId="8" fillId="9" borderId="12" xfId="0" applyNumberFormat="1" applyFont="1" applyFill="1" applyBorder="1" applyAlignment="1">
      <alignment horizontal="right"/>
    </xf>
    <xf numFmtId="3" fontId="18" fillId="9" borderId="0" xfId="0" applyNumberFormat="1" applyFont="1" applyFill="1" applyBorder="1" applyAlignment="1">
      <alignment horizontal="right"/>
    </xf>
    <xf numFmtId="167" fontId="18" fillId="9" borderId="0" xfId="0" applyNumberFormat="1" applyFont="1" applyFill="1" applyBorder="1" applyAlignment="1">
      <alignment horizontal="right"/>
    </xf>
    <xf numFmtId="3" fontId="8" fillId="9" borderId="0" xfId="0" applyNumberFormat="1" applyFont="1" applyFill="1" applyBorder="1" applyAlignment="1">
      <alignment horizontal="right"/>
    </xf>
    <xf numFmtId="167" fontId="8" fillId="9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9" borderId="0" xfId="0" applyNumberFormat="1" applyFont="1" applyFill="1" applyBorder="1"/>
    <xf numFmtId="0" fontId="13" fillId="2" borderId="3" xfId="0" applyNumberFormat="1" applyFont="1" applyFill="1" applyBorder="1"/>
    <xf numFmtId="0" fontId="8" fillId="2" borderId="21" xfId="1" applyNumberFormat="1" applyFont="1" applyFill="1" applyBorder="1"/>
    <xf numFmtId="0" fontId="25" fillId="4" borderId="21" xfId="1" applyNumberFormat="1" applyFont="1" applyFill="1" applyBorder="1"/>
    <xf numFmtId="173" fontId="8" fillId="2" borderId="2" xfId="1" applyNumberFormat="1" applyFont="1" applyFill="1" applyBorder="1" applyAlignment="1">
      <alignment horizontal="right"/>
    </xf>
    <xf numFmtId="173" fontId="8" fillId="2" borderId="2" xfId="1" quotePrefix="1" applyNumberFormat="1" applyFont="1" applyFill="1" applyBorder="1" applyAlignment="1">
      <alignment horizontal="right"/>
    </xf>
    <xf numFmtId="172" fontId="13" fillId="6" borderId="0" xfId="0" applyNumberFormat="1" applyFont="1" applyFill="1" applyBorder="1"/>
    <xf numFmtId="172" fontId="13" fillId="6" borderId="0" xfId="0" quotePrefix="1" applyNumberFormat="1" applyFont="1" applyFill="1" applyBorder="1" applyAlignment="1">
      <alignment horizontal="right" vertical="center"/>
    </xf>
    <xf numFmtId="172" fontId="13" fillId="6" borderId="0" xfId="0" applyNumberFormat="1" applyFont="1" applyFill="1" applyBorder="1" applyAlignment="1">
      <alignment vertical="center"/>
    </xf>
    <xf numFmtId="0" fontId="12" fillId="0" borderId="0" xfId="0" applyFont="1" applyBorder="1"/>
    <xf numFmtId="167" fontId="13" fillId="2" borderId="0" xfId="0" applyNumberFormat="1" applyFont="1" applyFill="1" applyBorder="1" applyAlignment="1">
      <alignment horizontal="left"/>
    </xf>
    <xf numFmtId="167" fontId="29" fillId="2" borderId="2" xfId="7" applyNumberFormat="1" applyFont="1" applyFill="1" applyBorder="1" applyAlignment="1" applyProtection="1">
      <alignment horizontal="left" vertical="center"/>
      <protection locked="0"/>
    </xf>
    <xf numFmtId="167" fontId="30" fillId="2" borderId="0" xfId="7" applyNumberFormat="1" applyFont="1" applyFill="1" applyBorder="1" applyAlignment="1" applyProtection="1">
      <alignment horizontal="left" vertical="center"/>
      <protection locked="0"/>
    </xf>
    <xf numFmtId="170" fontId="33" fillId="5" borderId="0" xfId="0" applyNumberFormat="1" applyFont="1" applyFill="1" applyBorder="1" applyAlignment="1">
      <alignment horizontal="right"/>
    </xf>
    <xf numFmtId="167" fontId="33" fillId="2" borderId="0" xfId="0" applyNumberFormat="1" applyFont="1" applyFill="1" applyBorder="1" applyAlignment="1">
      <alignment horizontal="right"/>
    </xf>
    <xf numFmtId="170" fontId="33" fillId="2" borderId="0" xfId="0" applyNumberFormat="1" applyFont="1" applyFill="1" applyBorder="1"/>
    <xf numFmtId="172" fontId="33" fillId="6" borderId="0" xfId="0" applyNumberFormat="1" applyFont="1" applyFill="1" applyBorder="1" applyAlignment="1">
      <alignment vertical="center"/>
    </xf>
    <xf numFmtId="172" fontId="33" fillId="6" borderId="0" xfId="0" applyNumberFormat="1" applyFont="1" applyFill="1" applyBorder="1"/>
    <xf numFmtId="167" fontId="33" fillId="2" borderId="0" xfId="0" applyNumberFormat="1" applyFont="1" applyFill="1" applyBorder="1" applyAlignment="1">
      <alignment horizontal="left" indent="1"/>
    </xf>
    <xf numFmtId="172" fontId="13" fillId="6" borderId="3" xfId="0" applyNumberFormat="1" applyFont="1" applyFill="1" applyBorder="1"/>
    <xf numFmtId="174" fontId="18" fillId="6" borderId="12" xfId="0" applyNumberFormat="1" applyFont="1" applyFill="1" applyBorder="1" applyAlignment="1">
      <alignment horizontal="right"/>
    </xf>
    <xf numFmtId="172" fontId="18" fillId="6" borderId="12" xfId="0" applyNumberFormat="1" applyFont="1" applyFill="1" applyBorder="1" applyAlignment="1">
      <alignment horizontal="right"/>
    </xf>
    <xf numFmtId="0" fontId="8" fillId="2" borderId="22" xfId="1" applyNumberFormat="1" applyFont="1" applyFill="1" applyBorder="1" applyAlignment="1">
      <alignment wrapText="1"/>
    </xf>
    <xf numFmtId="0" fontId="4" fillId="2" borderId="23" xfId="1" applyNumberFormat="1" applyFont="1" applyFill="1" applyBorder="1"/>
    <xf numFmtId="0" fontId="8" fillId="2" borderId="22" xfId="1" applyNumberFormat="1" applyFont="1" applyFill="1" applyBorder="1"/>
    <xf numFmtId="0" fontId="25" fillId="4" borderId="24" xfId="1" applyNumberFormat="1" applyFont="1" applyFill="1" applyBorder="1"/>
    <xf numFmtId="3" fontId="25" fillId="4" borderId="3" xfId="1" applyNumberFormat="1" applyFont="1" applyFill="1" applyBorder="1"/>
    <xf numFmtId="167" fontId="25" fillId="4" borderId="3" xfId="1" applyNumberFormat="1" applyFont="1" applyFill="1" applyBorder="1"/>
    <xf numFmtId="176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7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7" fontId="4" fillId="11" borderId="3" xfId="1" applyNumberFormat="1" applyFont="1" applyFill="1" applyBorder="1"/>
    <xf numFmtId="167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7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7" fontId="3" fillId="2" borderId="1" xfId="0" applyNumberFormat="1" applyFont="1" applyFill="1" applyBorder="1"/>
    <xf numFmtId="0" fontId="46" fillId="2" borderId="0" xfId="1" applyNumberFormat="1" applyFont="1" applyFill="1" applyBorder="1"/>
    <xf numFmtId="167" fontId="11" fillId="2" borderId="3" xfId="1" applyNumberFormat="1" applyFont="1" applyFill="1" applyBorder="1"/>
    <xf numFmtId="167" fontId="11" fillId="2" borderId="0" xfId="1" applyNumberFormat="1" applyFont="1" applyFill="1" applyBorder="1"/>
    <xf numFmtId="167" fontId="47" fillId="4" borderId="2" xfId="0" applyNumberFormat="1" applyFont="1" applyFill="1" applyBorder="1"/>
    <xf numFmtId="3" fontId="47" fillId="4" borderId="2" xfId="0" applyNumberFormat="1" applyFont="1" applyFill="1" applyBorder="1"/>
    <xf numFmtId="3" fontId="47" fillId="4" borderId="6" xfId="0" applyNumberFormat="1" applyFont="1" applyFill="1" applyBorder="1"/>
    <xf numFmtId="3" fontId="47" fillId="4" borderId="5" xfId="0" applyNumberFormat="1" applyFont="1" applyFill="1" applyBorder="1"/>
    <xf numFmtId="0" fontId="32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2" fillId="2" borderId="0" xfId="0" applyFont="1" applyFill="1" applyBorder="1" applyAlignment="1"/>
    <xf numFmtId="0" fontId="48" fillId="2" borderId="0" xfId="0" applyFont="1" applyFill="1"/>
    <xf numFmtId="0" fontId="33" fillId="2" borderId="0" xfId="0" applyNumberFormat="1" applyFont="1" applyFill="1" applyBorder="1" applyAlignment="1">
      <alignment horizontal="left" indent="2"/>
    </xf>
    <xf numFmtId="3" fontId="33" fillId="2" borderId="0" xfId="0" applyNumberFormat="1" applyFont="1" applyFill="1" applyBorder="1" applyAlignment="1">
      <alignment horizontal="right"/>
    </xf>
    <xf numFmtId="167" fontId="33" fillId="6" borderId="0" xfId="0" applyNumberFormat="1" applyFont="1" applyFill="1" applyBorder="1" applyAlignment="1">
      <alignment horizontal="right" vertical="center"/>
    </xf>
    <xf numFmtId="0" fontId="48" fillId="0" borderId="0" xfId="0" applyFont="1"/>
    <xf numFmtId="3" fontId="33" fillId="2" borderId="0" xfId="0" quotePrefix="1" applyNumberFormat="1" applyFont="1" applyFill="1" applyBorder="1" applyAlignment="1">
      <alignment horizontal="right"/>
    </xf>
    <xf numFmtId="168" fontId="33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3" fontId="16" fillId="2" borderId="0" xfId="0" applyNumberFormat="1" applyFont="1" applyFill="1" applyBorder="1" applyAlignment="1">
      <alignment horizontal="right"/>
    </xf>
    <xf numFmtId="168" fontId="16" fillId="2" borderId="0" xfId="0" applyNumberFormat="1" applyFont="1" applyFill="1" applyBorder="1" applyAlignment="1">
      <alignment horizontal="right"/>
    </xf>
    <xf numFmtId="173" fontId="16" fillId="2" borderId="0" xfId="0" quotePrefix="1" applyNumberFormat="1" applyFont="1" applyFill="1" applyBorder="1" applyAlignment="1">
      <alignment horizontal="right"/>
    </xf>
    <xf numFmtId="168" fontId="16" fillId="2" borderId="0" xfId="0" quotePrefix="1" applyNumberFormat="1" applyFont="1" applyFill="1" applyBorder="1" applyAlignment="1">
      <alignment horizontal="right"/>
    </xf>
    <xf numFmtId="0" fontId="4" fillId="2" borderId="21" xfId="1" applyNumberFormat="1" applyFont="1" applyFill="1" applyBorder="1"/>
    <xf numFmtId="165" fontId="4" fillId="11" borderId="2" xfId="1" applyNumberFormat="1" applyFont="1" applyFill="1" applyBorder="1"/>
    <xf numFmtId="165" fontId="4" fillId="2" borderId="2" xfId="1" applyNumberFormat="1" applyFont="1" applyFill="1" applyBorder="1"/>
    <xf numFmtId="0" fontId="12" fillId="2" borderId="0" xfId="0" applyFont="1" applyFill="1" applyBorder="1"/>
    <xf numFmtId="3" fontId="12" fillId="2" borderId="0" xfId="0" applyNumberFormat="1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6" fontId="16" fillId="2" borderId="0" xfId="0" applyNumberFormat="1" applyFont="1" applyFill="1" applyBorder="1" applyAlignment="1">
      <alignment horizontal="right"/>
    </xf>
    <xf numFmtId="176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7" fontId="4" fillId="11" borderId="0" xfId="1" applyNumberFormat="1" applyFont="1" applyFill="1" applyBorder="1" applyAlignment="1">
      <alignment horizontal="right"/>
    </xf>
    <xf numFmtId="167" fontId="4" fillId="11" borderId="1" xfId="1" applyNumberFormat="1" applyFont="1" applyFill="1" applyBorder="1" applyAlignment="1">
      <alignment horizontal="right"/>
    </xf>
    <xf numFmtId="167" fontId="4" fillId="11" borderId="3" xfId="1" applyNumberFormat="1" applyFont="1" applyFill="1" applyBorder="1" applyAlignment="1">
      <alignment horizontal="right"/>
    </xf>
    <xf numFmtId="175" fontId="4" fillId="11" borderId="3" xfId="1" applyNumberFormat="1" applyFont="1" applyFill="1" applyBorder="1" applyAlignment="1">
      <alignment horizontal="right"/>
    </xf>
    <xf numFmtId="167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5" fontId="4" fillId="2" borderId="2" xfId="1" applyNumberFormat="1" applyFont="1" applyFill="1" applyBorder="1" applyAlignment="1">
      <alignment horizontal="right"/>
    </xf>
    <xf numFmtId="0" fontId="49" fillId="2" borderId="0" xfId="0" applyFont="1" applyFill="1"/>
    <xf numFmtId="0" fontId="49" fillId="0" borderId="0" xfId="0" applyFont="1"/>
    <xf numFmtId="168" fontId="4" fillId="11" borderId="0" xfId="0" applyNumberFormat="1" applyFont="1" applyFill="1" applyBorder="1"/>
    <xf numFmtId="168" fontId="16" fillId="2" borderId="1" xfId="0" applyNumberFormat="1" applyFont="1" applyFill="1" applyBorder="1"/>
    <xf numFmtId="167" fontId="16" fillId="2" borderId="1" xfId="0" applyNumberFormat="1" applyFont="1" applyFill="1" applyBorder="1"/>
    <xf numFmtId="167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50" fillId="2" borderId="0" xfId="1" applyNumberFormat="1" applyFont="1" applyFill="1"/>
    <xf numFmtId="173" fontId="13" fillId="5" borderId="0" xfId="0" applyNumberFormat="1" applyFont="1" applyFill="1" applyBorder="1" applyAlignment="1">
      <alignment horizontal="right"/>
    </xf>
    <xf numFmtId="173" fontId="18" fillId="2" borderId="2" xfId="0" applyNumberFormat="1" applyFont="1" applyFill="1" applyBorder="1" applyAlignment="1">
      <alignment horizontal="right"/>
    </xf>
    <xf numFmtId="173" fontId="33" fillId="5" borderId="0" xfId="0" applyNumberFormat="1" applyFont="1" applyFill="1" applyBorder="1" applyAlignment="1">
      <alignment horizontal="right"/>
    </xf>
    <xf numFmtId="173" fontId="13" fillId="2" borderId="0" xfId="0" applyNumberFormat="1" applyFont="1" applyFill="1" applyBorder="1" applyAlignment="1">
      <alignment horizontal="right"/>
    </xf>
    <xf numFmtId="173" fontId="33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9" fontId="0" fillId="2" borderId="0" xfId="0" applyNumberFormat="1" applyFill="1" applyBorder="1"/>
    <xf numFmtId="179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2" fontId="0" fillId="2" borderId="4" xfId="0" applyNumberFormat="1" applyFont="1" applyFill="1" applyBorder="1"/>
    <xf numFmtId="172" fontId="0" fillId="2" borderId="3" xfId="0" applyNumberFormat="1" applyFont="1" applyFill="1" applyBorder="1"/>
    <xf numFmtId="172" fontId="0" fillId="2" borderId="10" xfId="0" applyNumberFormat="1" applyFont="1" applyFill="1" applyBorder="1"/>
    <xf numFmtId="172" fontId="0" fillId="2" borderId="1" xfId="0" applyNumberFormat="1" applyFont="1" applyFill="1" applyBorder="1"/>
    <xf numFmtId="172" fontId="0" fillId="2" borderId="4" xfId="0" applyNumberFormat="1" applyFont="1" applyFill="1" applyBorder="1" applyAlignment="1">
      <alignment horizontal="right"/>
    </xf>
    <xf numFmtId="172" fontId="0" fillId="2" borderId="3" xfId="0" applyNumberFormat="1" applyFont="1" applyFill="1" applyBorder="1" applyAlignment="1">
      <alignment horizontal="right"/>
    </xf>
    <xf numFmtId="173" fontId="16" fillId="2" borderId="0" xfId="0" applyNumberFormat="1" applyFont="1" applyFill="1" applyBorder="1"/>
    <xf numFmtId="173" fontId="25" fillId="4" borderId="3" xfId="0" applyNumberFormat="1" applyFont="1" applyFill="1" applyBorder="1"/>
    <xf numFmtId="173" fontId="8" fillId="2" borderId="2" xfId="0" applyNumberFormat="1" applyFont="1" applyFill="1" applyBorder="1"/>
    <xf numFmtId="173" fontId="25" fillId="4" borderId="2" xfId="0" applyNumberFormat="1" applyFont="1" applyFill="1" applyBorder="1"/>
    <xf numFmtId="173" fontId="16" fillId="2" borderId="2" xfId="0" applyNumberFormat="1" applyFont="1" applyFill="1" applyBorder="1"/>
    <xf numFmtId="170" fontId="18" fillId="2" borderId="0" xfId="0" applyNumberFormat="1" applyFont="1" applyFill="1" applyBorder="1" applyAlignment="1">
      <alignment horizontal="right"/>
    </xf>
    <xf numFmtId="180" fontId="8" fillId="12" borderId="2" xfId="1" applyNumberFormat="1" applyFont="1" applyFill="1" applyBorder="1"/>
    <xf numFmtId="180" fontId="8" fillId="2" borderId="2" xfId="1" applyNumberFormat="1" applyFont="1" applyFill="1" applyBorder="1"/>
    <xf numFmtId="180" fontId="4" fillId="3" borderId="0" xfId="1" applyNumberFormat="1" applyFont="1" applyFill="1" applyBorder="1"/>
    <xf numFmtId="180" fontId="4" fillId="2" borderId="0" xfId="1" applyNumberFormat="1" applyFont="1" applyFill="1" applyBorder="1"/>
    <xf numFmtId="180" fontId="32" fillId="3" borderId="0" xfId="1" applyNumberFormat="1" applyFont="1" applyFill="1" applyBorder="1" applyAlignment="1">
      <alignment horizontal="right"/>
    </xf>
    <xf numFmtId="180" fontId="32" fillId="2" borderId="0" xfId="1" applyNumberFormat="1" applyFont="1" applyFill="1" applyBorder="1" applyAlignment="1">
      <alignment horizontal="right"/>
    </xf>
    <xf numFmtId="180" fontId="25" fillId="4" borderId="3" xfId="1" applyNumberFormat="1" applyFont="1" applyFill="1" applyBorder="1"/>
    <xf numFmtId="180" fontId="8" fillId="3" borderId="3" xfId="1" applyNumberFormat="1" applyFont="1" applyFill="1" applyBorder="1"/>
    <xf numFmtId="180" fontId="8" fillId="3" borderId="2" xfId="1" applyNumberFormat="1" applyFont="1" applyFill="1" applyBorder="1"/>
    <xf numFmtId="176" fontId="4" fillId="2" borderId="0" xfId="1" applyNumberFormat="1" applyFont="1" applyFill="1" applyBorder="1"/>
    <xf numFmtId="167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7" fontId="25" fillId="4" borderId="2" xfId="1" applyNumberFormat="1" applyFont="1" applyFill="1" applyBorder="1" applyAlignment="1">
      <alignment horizontal="right"/>
    </xf>
    <xf numFmtId="0" fontId="52" fillId="2" borderId="0" xfId="0" applyFont="1" applyFill="1"/>
    <xf numFmtId="0" fontId="6" fillId="2" borderId="0" xfId="1" applyFont="1" applyFill="1" applyAlignment="1">
      <alignment horizontal="center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8" fillId="2" borderId="3" xfId="1" applyNumberFormat="1" applyFont="1" applyFill="1" applyBorder="1" applyAlignment="1">
      <alignment horizontal="center"/>
    </xf>
    <xf numFmtId="0" fontId="38" fillId="2" borderId="3" xfId="1" applyNumberFormat="1" applyFont="1" applyFill="1" applyBorder="1" applyAlignment="1">
      <alignment horizontal="center"/>
    </xf>
    <xf numFmtId="0" fontId="38" fillId="2" borderId="0" xfId="1" applyNumberFormat="1" applyFont="1" applyFill="1" applyBorder="1" applyAlignment="1">
      <alignment horizontal="center"/>
    </xf>
    <xf numFmtId="0" fontId="43" fillId="2" borderId="8" xfId="1" applyFont="1" applyFill="1" applyBorder="1" applyAlignment="1">
      <alignment wrapText="1"/>
    </xf>
    <xf numFmtId="0" fontId="43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9" fillId="2" borderId="3" xfId="4" applyFont="1" applyFill="1" applyBorder="1" applyAlignment="1" applyProtection="1">
      <alignment horizontal="center" vertical="center"/>
    </xf>
    <xf numFmtId="0" fontId="29" fillId="2" borderId="1" xfId="4" applyFont="1" applyFill="1" applyBorder="1" applyAlignment="1" applyProtection="1">
      <alignment horizontal="center" vertical="center"/>
    </xf>
    <xf numFmtId="0" fontId="29" fillId="2" borderId="2" xfId="4" applyFont="1" applyFill="1" applyBorder="1" applyAlignment="1" applyProtection="1">
      <alignment horizontal="center" vertical="center" wrapText="1"/>
    </xf>
    <xf numFmtId="0" fontId="29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48"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externalLinks/externalLink1.xml" Type="http://schemas.openxmlformats.org/officeDocument/2006/relationships/externalLink"/>
<Relationship Id="rId57" Target="theme/theme1.xml" Type="http://schemas.openxmlformats.org/officeDocument/2006/relationships/theme"/>
<Relationship Id="rId58" Target="styles.xml" Type="http://schemas.openxmlformats.org/officeDocument/2006/relationships/styles"/>
<Relationship Id="rId59" Target="sharedStrings.xml" Type="http://schemas.openxmlformats.org/officeDocument/2006/relationships/sharedStrings"/>
<Relationship Id="rId6" Target="worksheets/sheet6.xml" Type="http://schemas.openxmlformats.org/officeDocument/2006/relationships/worksheet"/>
<Relationship Id="rId60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6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0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54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1"/>
  <sheetViews>
    <sheetView tabSelected="1" zoomScaleNormal="100" zoomScaleSheetLayoutView="140" workbookViewId="0">
      <selection activeCell="J58" sqref="J58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650</v>
      </c>
    </row>
    <row r="3" spans="1:9" ht="15" customHeight="1" x14ac:dyDescent="0.2">
      <c r="A3" s="783">
        <v>41760</v>
      </c>
    </row>
    <row r="4" spans="1:9" ht="15" customHeight="1" x14ac:dyDescent="0.25">
      <c r="A4" s="824" t="s">
        <v>19</v>
      </c>
      <c r="B4" s="824"/>
      <c r="C4" s="824"/>
      <c r="D4" s="824"/>
      <c r="E4" s="824"/>
      <c r="F4" s="824"/>
      <c r="G4" s="824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42" t="s">
        <v>619</v>
      </c>
      <c r="D17" s="342"/>
      <c r="E17" s="342"/>
      <c r="F17" s="342"/>
      <c r="G17" s="342"/>
      <c r="H17" s="342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627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212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42" t="s">
        <v>635</v>
      </c>
      <c r="D25" s="342"/>
      <c r="E25" s="342"/>
      <c r="F25" s="342"/>
      <c r="G25" s="9"/>
      <c r="H25" s="9"/>
    </row>
    <row r="26" spans="2:9" ht="15" customHeight="1" x14ac:dyDescent="0.2">
      <c r="C26" s="342" t="s">
        <v>33</v>
      </c>
      <c r="D26" s="342"/>
      <c r="E26" s="342"/>
      <c r="F26" s="342"/>
      <c r="G26" s="9"/>
      <c r="H26" s="9"/>
    </row>
    <row r="27" spans="2:9" ht="15" customHeight="1" x14ac:dyDescent="0.2">
      <c r="C27" s="342" t="s">
        <v>539</v>
      </c>
      <c r="D27" s="342"/>
      <c r="E27" s="342"/>
      <c r="F27" s="342"/>
      <c r="G27" s="342"/>
      <c r="H27" s="342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543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277</v>
      </c>
      <c r="D35" s="9"/>
      <c r="E35" s="9"/>
      <c r="F35" s="9"/>
      <c r="G35" s="9"/>
    </row>
    <row r="36" spans="1:9" ht="15" customHeight="1" x14ac:dyDescent="0.2">
      <c r="C36" s="9" t="s">
        <v>249</v>
      </c>
      <c r="D36" s="9"/>
      <c r="E36" s="9"/>
      <c r="F36" s="9"/>
      <c r="G36" s="12"/>
    </row>
    <row r="37" spans="1:9" ht="15" customHeight="1" x14ac:dyDescent="0.2">
      <c r="A37" s="6"/>
      <c r="C37" s="342" t="s">
        <v>34</v>
      </c>
      <c r="D37" s="342"/>
      <c r="E37" s="342"/>
      <c r="F37" s="342"/>
      <c r="G37" s="342"/>
      <c r="H37" s="9"/>
      <c r="I37" s="9"/>
    </row>
    <row r="38" spans="1:9" ht="15" customHeight="1" x14ac:dyDescent="0.2">
      <c r="A38" s="6"/>
      <c r="C38" s="342" t="s">
        <v>622</v>
      </c>
      <c r="D38" s="342"/>
      <c r="E38" s="342"/>
      <c r="F38" s="342"/>
      <c r="G38" s="342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285</v>
      </c>
      <c r="D43" s="9"/>
      <c r="E43" s="9"/>
      <c r="F43" s="9"/>
      <c r="H43" s="12"/>
      <c r="I43" s="12"/>
    </row>
    <row r="44" spans="1:9" ht="15" customHeight="1" x14ac:dyDescent="0.2">
      <c r="C44" s="9" t="s">
        <v>621</v>
      </c>
      <c r="D44" s="9"/>
      <c r="E44" s="9"/>
      <c r="F44" s="9"/>
      <c r="G44" s="12"/>
    </row>
    <row r="45" spans="1:9" ht="15" customHeight="1" x14ac:dyDescent="0.2">
      <c r="C45" s="9" t="s">
        <v>287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40"/>
      <c r="D48" s="340"/>
      <c r="E48" s="340"/>
      <c r="F48" s="340"/>
    </row>
    <row r="49" spans="1:8" ht="15" customHeight="1" x14ac:dyDescent="0.2">
      <c r="B49" s="6"/>
      <c r="C49" s="341" t="s">
        <v>620</v>
      </c>
      <c r="D49" s="341"/>
      <c r="E49" s="341"/>
      <c r="F49" s="341"/>
      <c r="G49" s="9"/>
    </row>
    <row r="50" spans="1:8" ht="15" customHeight="1" x14ac:dyDescent="0.2">
      <c r="B50" s="6"/>
      <c r="C50" s="9" t="s">
        <v>596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42" t="s">
        <v>22</v>
      </c>
      <c r="D56" s="342"/>
      <c r="E56" s="342"/>
      <c r="F56" s="342"/>
      <c r="G56" s="342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371</v>
      </c>
      <c r="D63" s="9"/>
      <c r="E63" s="9"/>
      <c r="F63" s="9"/>
      <c r="G63" s="9"/>
    </row>
    <row r="64" spans="1:8" ht="15" customHeight="1" x14ac:dyDescent="0.2">
      <c r="B64" s="6"/>
      <c r="C64" s="9" t="s">
        <v>440</v>
      </c>
      <c r="D64" s="9"/>
      <c r="E64" s="9"/>
      <c r="F64" s="9"/>
      <c r="G64" s="9"/>
    </row>
    <row r="65" spans="2:9" ht="15" customHeight="1" x14ac:dyDescent="0.2">
      <c r="B65" s="6"/>
      <c r="C65" s="9" t="s">
        <v>610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611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42" t="s">
        <v>624</v>
      </c>
      <c r="D71" s="342"/>
      <c r="E71" s="342"/>
      <c r="F71" s="9"/>
      <c r="G71" s="9"/>
    </row>
    <row r="72" spans="2:9" ht="15" customHeight="1" x14ac:dyDescent="0.2">
      <c r="C72" s="9" t="s">
        <v>623</v>
      </c>
      <c r="D72" s="9"/>
      <c r="E72" s="9"/>
      <c r="F72" s="9"/>
      <c r="G72" s="9"/>
      <c r="H72" s="9"/>
    </row>
    <row r="73" spans="2:9" ht="15" customHeight="1" x14ac:dyDescent="0.2">
      <c r="C73" s="9" t="s">
        <v>407</v>
      </c>
      <c r="D73" s="9"/>
      <c r="E73" s="9"/>
      <c r="F73" s="9"/>
    </row>
    <row r="74" spans="2:9" ht="15" customHeight="1" x14ac:dyDescent="0.2">
      <c r="D74" s="11"/>
      <c r="E74" s="11"/>
      <c r="F74" s="11"/>
      <c r="H74" s="11"/>
    </row>
    <row r="75" spans="2:9" ht="15" customHeight="1" x14ac:dyDescent="0.2">
      <c r="B75" s="6" t="s">
        <v>10</v>
      </c>
      <c r="D75" s="11"/>
      <c r="E75" s="11"/>
      <c r="F75" s="11"/>
    </row>
    <row r="76" spans="2:9" ht="15" customHeight="1" x14ac:dyDescent="0.2">
      <c r="D76" s="11"/>
      <c r="E76" s="11"/>
      <c r="F76" s="11"/>
      <c r="G76" s="11"/>
    </row>
    <row r="77" spans="2:9" ht="15" customHeight="1" x14ac:dyDescent="0.2">
      <c r="C77" s="9" t="s">
        <v>31</v>
      </c>
      <c r="D77" s="9"/>
      <c r="E77" s="9"/>
      <c r="F77" s="9"/>
    </row>
    <row r="78" spans="2:9" ht="15" customHeight="1" x14ac:dyDescent="0.2">
      <c r="C78" s="342" t="s">
        <v>417</v>
      </c>
      <c r="D78" s="342"/>
      <c r="E78" s="342"/>
      <c r="F78" s="9"/>
      <c r="G78" s="9"/>
    </row>
    <row r="80" spans="2:9" ht="15" customHeight="1" x14ac:dyDescent="0.2">
      <c r="B80" s="6" t="s">
        <v>11</v>
      </c>
    </row>
    <row r="82" spans="1:10" ht="15" customHeight="1" x14ac:dyDescent="0.2">
      <c r="C82" s="9" t="s">
        <v>12</v>
      </c>
      <c r="D82" s="9"/>
      <c r="E82" s="9"/>
      <c r="F82" s="9"/>
      <c r="G82" s="9"/>
    </row>
    <row r="83" spans="1:10" ht="15" customHeight="1" x14ac:dyDescent="0.2">
      <c r="C83" s="342" t="s">
        <v>437</v>
      </c>
      <c r="D83" s="342"/>
      <c r="E83" s="342"/>
      <c r="F83" s="9"/>
    </row>
    <row r="84" spans="1:10" ht="15" customHeight="1" x14ac:dyDescent="0.2">
      <c r="H84" s="11"/>
      <c r="I84" s="11"/>
    </row>
    <row r="85" spans="1:10" ht="15" customHeight="1" x14ac:dyDescent="0.2">
      <c r="A85" s="17" t="s">
        <v>4</v>
      </c>
      <c r="H85" s="11"/>
      <c r="I85" s="11"/>
      <c r="J85" s="11"/>
    </row>
    <row r="86" spans="1:10" ht="15" customHeight="1" x14ac:dyDescent="0.2">
      <c r="D86" s="11"/>
      <c r="E86" s="11"/>
      <c r="F86" s="11"/>
      <c r="G86" s="11"/>
      <c r="H86" s="11"/>
    </row>
    <row r="87" spans="1:10" ht="15" customHeight="1" x14ac:dyDescent="0.2">
      <c r="C87" s="9" t="s">
        <v>39</v>
      </c>
      <c r="D87" s="9"/>
      <c r="E87" s="9"/>
      <c r="F87" s="9"/>
      <c r="G87" s="9"/>
    </row>
    <row r="88" spans="1:10" ht="15" customHeight="1" x14ac:dyDescent="0.2">
      <c r="C88" s="9" t="s">
        <v>41</v>
      </c>
      <c r="D88" s="9"/>
      <c r="E88" s="9"/>
      <c r="F88" s="9"/>
      <c r="G88" s="9"/>
    </row>
    <row r="89" spans="1:10" ht="15" customHeight="1" x14ac:dyDescent="0.2">
      <c r="C89" s="9" t="s">
        <v>625</v>
      </c>
      <c r="D89" s="9"/>
      <c r="E89" s="9"/>
      <c r="F89" s="9"/>
      <c r="G89" s="9"/>
      <c r="H89" s="9"/>
      <c r="I89" s="11"/>
      <c r="J89" s="11"/>
    </row>
    <row r="90" spans="1:10" ht="15" customHeight="1" x14ac:dyDescent="0.2">
      <c r="C90" s="342" t="s">
        <v>626</v>
      </c>
      <c r="D90" s="342"/>
      <c r="E90" s="342"/>
      <c r="F90" s="342"/>
      <c r="G90" s="11"/>
      <c r="H90" s="11"/>
      <c r="I90" s="11"/>
    </row>
    <row r="91" spans="1:10" ht="15" customHeight="1" x14ac:dyDescent="0.2">
      <c r="C91" s="342" t="s">
        <v>40</v>
      </c>
      <c r="D91" s="342"/>
      <c r="E91" s="342"/>
      <c r="F91" s="11"/>
      <c r="G91" s="11"/>
    </row>
    <row r="92" spans="1:10" ht="15" customHeight="1" x14ac:dyDescent="0.2">
      <c r="D92" s="11"/>
      <c r="E92" s="11"/>
      <c r="F92" s="11"/>
    </row>
    <row r="93" spans="1:10" ht="15" customHeight="1" x14ac:dyDescent="0.2">
      <c r="A93" s="9" t="s">
        <v>32</v>
      </c>
      <c r="B93" s="9"/>
      <c r="C93" s="9"/>
      <c r="D93" s="9"/>
      <c r="E93" s="9"/>
      <c r="F93" s="9"/>
    </row>
    <row r="95" spans="1:10" ht="15" customHeight="1" x14ac:dyDescent="0.2">
      <c r="B95" s="6"/>
    </row>
    <row r="97" spans="1:11" ht="15" customHeight="1" x14ac:dyDescent="0.2">
      <c r="A97" s="825" t="s">
        <v>637</v>
      </c>
      <c r="B97" s="826"/>
      <c r="C97" s="826"/>
      <c r="D97" s="826"/>
      <c r="E97" s="826"/>
      <c r="F97" s="826"/>
      <c r="G97" s="826"/>
      <c r="H97" s="826"/>
      <c r="I97" s="826"/>
      <c r="J97" s="826"/>
      <c r="K97" s="826"/>
    </row>
    <row r="98" spans="1:11" ht="15" customHeight="1" x14ac:dyDescent="0.2">
      <c r="A98" s="826"/>
      <c r="B98" s="826"/>
      <c r="C98" s="826"/>
      <c r="D98" s="826"/>
      <c r="E98" s="826"/>
      <c r="F98" s="826"/>
      <c r="G98" s="826"/>
      <c r="H98" s="826"/>
      <c r="I98" s="826"/>
      <c r="J98" s="826"/>
      <c r="K98" s="826"/>
    </row>
    <row r="99" spans="1:11" ht="15" customHeight="1" x14ac:dyDescent="0.2">
      <c r="A99" s="826"/>
      <c r="B99" s="826"/>
      <c r="C99" s="826"/>
      <c r="D99" s="826"/>
      <c r="E99" s="826"/>
      <c r="F99" s="826"/>
      <c r="G99" s="826"/>
      <c r="H99" s="826"/>
      <c r="I99" s="826"/>
      <c r="J99" s="826"/>
      <c r="K99" s="826"/>
    </row>
    <row r="100" spans="1:11" ht="15" customHeight="1" x14ac:dyDescent="0.2">
      <c r="A100" s="826"/>
      <c r="B100" s="826"/>
      <c r="C100" s="826"/>
      <c r="D100" s="826"/>
      <c r="E100" s="826"/>
      <c r="F100" s="826"/>
      <c r="G100" s="826"/>
      <c r="H100" s="826"/>
      <c r="I100" s="826"/>
      <c r="J100" s="826"/>
      <c r="K100" s="826"/>
    </row>
    <row r="101" spans="1:11" ht="15" customHeight="1" x14ac:dyDescent="0.2">
      <c r="A101" s="826"/>
      <c r="B101" s="826"/>
      <c r="C101" s="826"/>
      <c r="D101" s="826"/>
      <c r="E101" s="826"/>
      <c r="F101" s="826"/>
      <c r="G101" s="826"/>
      <c r="H101" s="826"/>
      <c r="I101" s="826"/>
      <c r="J101" s="826"/>
      <c r="K101" s="826"/>
    </row>
  </sheetData>
  <mergeCells count="2">
    <mergeCell ref="A4:G4"/>
    <mergeCell ref="A97:K101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7:F77" location="'Producción interior GN'!A1" display="Producción interior de gas natural"/>
    <hyperlink ref="C82:G82" location="'PVP máximo TUR'!A1" display="PVP máximo de las tarifas último recurso de gas natural "/>
    <hyperlink ref="C87:G87" location="'Stocks mat. primas y PP'!A1" display="Stocks de crudo, materias primas y productos petrolíferos"/>
    <hyperlink ref="C88:G88" location="'EMS prod. pet.'!A1" display="Existencias mínimas de seguridad de productos petroliferos"/>
    <hyperlink ref="C89:H89" location="'Nivel Stocks España'!A1" display="Nivel de Stocks en España calculado en días de importaciones netas"/>
    <hyperlink ref="A93:F93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8:G78" location="'Balance  Gas natural'!A1" display="Balance de producción y consumo de gas natural "/>
    <hyperlink ref="C83:F83" location="'Cotizaciones GN'!A1" display="Cotizaciones del gas natural"/>
    <hyperlink ref="C90:F90" location="'RREE Cores'!A1" display="Reservas estrategicas Cores"/>
    <hyperlink ref="C91:E91" location="'Existencias GN'!A1" display="Existencias gas natural"/>
    <hyperlink ref="C54:G54" location="'Cotizaciones de los crudos'!A1" display="Cotizaciones de los crudos de referencia y tipo de cambio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/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71" t="s">
        <v>27</v>
      </c>
      <c r="B1" s="572"/>
      <c r="C1" s="572"/>
      <c r="D1" s="572"/>
      <c r="E1" s="572"/>
      <c r="F1" s="572"/>
      <c r="G1" s="572"/>
      <c r="H1" s="572"/>
      <c r="I1" s="579"/>
    </row>
    <row r="2" spans="1:11" ht="15.75" x14ac:dyDescent="0.25">
      <c r="A2" s="573"/>
      <c r="B2" s="574"/>
      <c r="C2" s="575"/>
      <c r="D2" s="575"/>
      <c r="E2" s="575"/>
      <c r="F2" s="575"/>
      <c r="G2" s="557"/>
      <c r="H2" s="557" t="s">
        <v>160</v>
      </c>
      <c r="I2" s="579"/>
    </row>
    <row r="3" spans="1:11" s="102" customFormat="1" x14ac:dyDescent="0.2">
      <c r="A3" s="558"/>
      <c r="B3" s="843">
        <f>INDICE!A3</f>
        <v>41760</v>
      </c>
      <c r="C3" s="844"/>
      <c r="D3" s="844" t="s">
        <v>121</v>
      </c>
      <c r="E3" s="844"/>
      <c r="F3" s="844" t="s">
        <v>122</v>
      </c>
      <c r="G3" s="845"/>
      <c r="H3" s="844"/>
      <c r="I3" s="541"/>
    </row>
    <row r="4" spans="1:11" s="102" customFormat="1" x14ac:dyDescent="0.2">
      <c r="A4" s="559"/>
      <c r="B4" s="560" t="s">
        <v>48</v>
      </c>
      <c r="C4" s="560" t="s">
        <v>519</v>
      </c>
      <c r="D4" s="560" t="s">
        <v>48</v>
      </c>
      <c r="E4" s="560" t="s">
        <v>519</v>
      </c>
      <c r="F4" s="560" t="s">
        <v>48</v>
      </c>
      <c r="G4" s="561" t="s">
        <v>519</v>
      </c>
      <c r="H4" s="561" t="s">
        <v>111</v>
      </c>
      <c r="I4" s="541"/>
    </row>
    <row r="5" spans="1:11" s="102" customFormat="1" x14ac:dyDescent="0.2">
      <c r="A5" s="562" t="s">
        <v>180</v>
      </c>
      <c r="B5" s="521">
        <v>1780.7330899999977</v>
      </c>
      <c r="C5" s="514">
        <v>2.2213643882422716</v>
      </c>
      <c r="D5" s="513">
        <v>8458.6705499999971</v>
      </c>
      <c r="E5" s="514">
        <v>1.6620029204175224</v>
      </c>
      <c r="F5" s="513">
        <v>20638.090109999994</v>
      </c>
      <c r="G5" s="514">
        <v>-8.2325355656150317E-2</v>
      </c>
      <c r="H5" s="519">
        <v>73.148482938313492</v>
      </c>
      <c r="I5" s="541"/>
      <c r="K5" s="96"/>
    </row>
    <row r="6" spans="1:11" s="102" customFormat="1" x14ac:dyDescent="0.2">
      <c r="A6" s="562" t="s">
        <v>181</v>
      </c>
      <c r="B6" s="584">
        <v>0.45841999999999999</v>
      </c>
      <c r="C6" s="531">
        <v>-27.382461031554932</v>
      </c>
      <c r="D6" s="563">
        <v>2.3183800000000003</v>
      </c>
      <c r="E6" s="514">
        <v>1.7092067280273067</v>
      </c>
      <c r="F6" s="513">
        <v>5.4031500000000001</v>
      </c>
      <c r="G6" s="514">
        <v>-72.65122395408892</v>
      </c>
      <c r="H6" s="519">
        <v>1.9150620211539949E-2</v>
      </c>
      <c r="I6" s="541"/>
      <c r="K6" s="96"/>
    </row>
    <row r="7" spans="1:11" s="102" customFormat="1" x14ac:dyDescent="0.2">
      <c r="A7" s="562" t="s">
        <v>182</v>
      </c>
      <c r="B7" s="521">
        <v>1.20665</v>
      </c>
      <c r="C7" s="514">
        <v>-51.66052399647463</v>
      </c>
      <c r="D7" s="563">
        <v>6.1190100000000003</v>
      </c>
      <c r="E7" s="514">
        <v>-51.180708472953576</v>
      </c>
      <c r="F7" s="513">
        <v>20.100620000000003</v>
      </c>
      <c r="G7" s="514">
        <v>-76.6884033834869</v>
      </c>
      <c r="H7" s="519">
        <v>7.1243504184870715E-2</v>
      </c>
      <c r="I7" s="541"/>
      <c r="K7" s="96"/>
    </row>
    <row r="8" spans="1:11" s="102" customFormat="1" x14ac:dyDescent="0.2">
      <c r="A8" s="583" t="s">
        <v>183</v>
      </c>
      <c r="B8" s="522">
        <v>1782.3981599999977</v>
      </c>
      <c r="C8" s="523">
        <v>2.1335856420565529</v>
      </c>
      <c r="D8" s="522">
        <v>8467.1079399999981</v>
      </c>
      <c r="E8" s="523">
        <v>1.5825539530134782</v>
      </c>
      <c r="F8" s="522">
        <v>20663.593879999993</v>
      </c>
      <c r="G8" s="523">
        <v>-0.46954650274672771</v>
      </c>
      <c r="H8" s="523">
        <v>73.238877062709903</v>
      </c>
      <c r="I8" s="541"/>
    </row>
    <row r="9" spans="1:11" s="102" customFormat="1" x14ac:dyDescent="0.2">
      <c r="A9" s="562" t="s">
        <v>184</v>
      </c>
      <c r="B9" s="521">
        <v>266.60774999999984</v>
      </c>
      <c r="C9" s="514">
        <v>-5.1492498630201409</v>
      </c>
      <c r="D9" s="513">
        <v>1519.1907800000001</v>
      </c>
      <c r="E9" s="514">
        <v>0.74114220074515191</v>
      </c>
      <c r="F9" s="513">
        <v>3717.19047</v>
      </c>
      <c r="G9" s="514">
        <v>2.9404141211093493</v>
      </c>
      <c r="H9" s="519">
        <v>13.17500031369214</v>
      </c>
      <c r="I9" s="541"/>
    </row>
    <row r="10" spans="1:11" s="102" customFormat="1" x14ac:dyDescent="0.2">
      <c r="A10" s="562" t="s">
        <v>185</v>
      </c>
      <c r="B10" s="521">
        <v>95.34029000000001</v>
      </c>
      <c r="C10" s="514">
        <v>-32.076437784051471</v>
      </c>
      <c r="D10" s="513">
        <v>987.60363000000029</v>
      </c>
      <c r="E10" s="514">
        <v>-17.970477636899908</v>
      </c>
      <c r="F10" s="513">
        <v>2135.3726800000009</v>
      </c>
      <c r="G10" s="514">
        <v>-16.963512233432947</v>
      </c>
      <c r="H10" s="519">
        <v>7.56849452722546</v>
      </c>
      <c r="I10" s="541"/>
    </row>
    <row r="11" spans="1:11" s="102" customFormat="1" x14ac:dyDescent="0.2">
      <c r="A11" s="562" t="s">
        <v>186</v>
      </c>
      <c r="B11" s="521">
        <v>136.32918000000001</v>
      </c>
      <c r="C11" s="514">
        <v>2.6327610893246329</v>
      </c>
      <c r="D11" s="513">
        <v>720.77247999999997</v>
      </c>
      <c r="E11" s="514">
        <v>8.7332025830009439</v>
      </c>
      <c r="F11" s="513">
        <v>1697.8117100000004</v>
      </c>
      <c r="G11" s="514">
        <v>15.157034912241315</v>
      </c>
      <c r="H11" s="519">
        <v>6.0176280963725253</v>
      </c>
      <c r="I11" s="541"/>
    </row>
    <row r="12" spans="1:11" s="3" customFormat="1" x14ac:dyDescent="0.2">
      <c r="A12" s="564" t="s">
        <v>187</v>
      </c>
      <c r="B12" s="524">
        <v>2280.6753799999974</v>
      </c>
      <c r="C12" s="525">
        <v>-0.81609702497059955</v>
      </c>
      <c r="D12" s="524">
        <v>11694.674829999996</v>
      </c>
      <c r="E12" s="525">
        <v>-0.13135060943510385</v>
      </c>
      <c r="F12" s="524">
        <v>28213.968739999986</v>
      </c>
      <c r="G12" s="525">
        <v>-0.71810805024751201</v>
      </c>
      <c r="H12" s="525">
        <v>100</v>
      </c>
      <c r="I12" s="494"/>
    </row>
    <row r="13" spans="1:11" s="102" customFormat="1" x14ac:dyDescent="0.2">
      <c r="A13" s="588" t="s">
        <v>158</v>
      </c>
      <c r="B13" s="526"/>
      <c r="C13" s="526"/>
      <c r="D13" s="526"/>
      <c r="E13" s="526"/>
      <c r="F13" s="526"/>
      <c r="G13" s="526"/>
      <c r="H13" s="526"/>
      <c r="I13" s="541"/>
    </row>
    <row r="14" spans="1:11" s="130" customFormat="1" x14ac:dyDescent="0.2">
      <c r="A14" s="565" t="s">
        <v>188</v>
      </c>
      <c r="B14" s="545">
        <v>80.240719999999982</v>
      </c>
      <c r="C14" s="534">
        <v>1.9710195981101297</v>
      </c>
      <c r="D14" s="533">
        <v>329.37743000000012</v>
      </c>
      <c r="E14" s="534">
        <v>-29.567899390579427</v>
      </c>
      <c r="F14" s="533">
        <v>686.75073999999995</v>
      </c>
      <c r="G14" s="534">
        <v>-61.669797237603987</v>
      </c>
      <c r="H14" s="547">
        <v>2.4340806014517482</v>
      </c>
      <c r="I14" s="580"/>
    </row>
    <row r="15" spans="1:11" s="130" customFormat="1" x14ac:dyDescent="0.2">
      <c r="A15" s="566" t="s">
        <v>628</v>
      </c>
      <c r="B15" s="586">
        <v>4.5018403744312705</v>
      </c>
      <c r="C15" s="538"/>
      <c r="D15" s="567">
        <v>3.8900818595209761</v>
      </c>
      <c r="E15" s="538"/>
      <c r="F15" s="567">
        <v>3.3234815975777403</v>
      </c>
      <c r="G15" s="538"/>
      <c r="H15" s="548"/>
      <c r="I15" s="580"/>
    </row>
    <row r="16" spans="1:11" s="130" customFormat="1" x14ac:dyDescent="0.2">
      <c r="A16" s="568" t="s">
        <v>528</v>
      </c>
      <c r="B16" s="587">
        <v>109.70307000000001</v>
      </c>
      <c r="C16" s="528">
        <v>-6.8126221616658063</v>
      </c>
      <c r="D16" s="527">
        <v>510.20074999999991</v>
      </c>
      <c r="E16" s="528">
        <v>6.6686699941723226</v>
      </c>
      <c r="F16" s="569">
        <v>1247.96551</v>
      </c>
      <c r="G16" s="528">
        <v>7.9841527145785793</v>
      </c>
      <c r="H16" s="585">
        <v>4.4232185889917472</v>
      </c>
      <c r="I16" s="580"/>
    </row>
    <row r="17" spans="1:14" s="102" customFormat="1" x14ac:dyDescent="0.2">
      <c r="A17" s="576"/>
      <c r="B17" s="577"/>
      <c r="C17" s="577"/>
      <c r="D17" s="577"/>
      <c r="E17" s="577"/>
      <c r="F17" s="577"/>
      <c r="G17" s="577"/>
      <c r="H17" s="578" t="s">
        <v>247</v>
      </c>
      <c r="I17" s="541"/>
    </row>
    <row r="18" spans="1:14" s="102" customFormat="1" x14ac:dyDescent="0.2">
      <c r="A18" s="570" t="s">
        <v>591</v>
      </c>
      <c r="B18" s="532"/>
      <c r="C18" s="532"/>
      <c r="D18" s="532"/>
      <c r="E18" s="532"/>
      <c r="F18" s="513"/>
      <c r="G18" s="532"/>
      <c r="H18" s="532"/>
      <c r="I18" s="107"/>
      <c r="J18" s="107"/>
      <c r="K18" s="107"/>
      <c r="L18" s="107"/>
      <c r="M18" s="107"/>
      <c r="N18" s="107"/>
    </row>
    <row r="19" spans="1:14" x14ac:dyDescent="0.2">
      <c r="A19" s="846" t="s">
        <v>529</v>
      </c>
      <c r="B19" s="847"/>
      <c r="C19" s="847"/>
      <c r="D19" s="847"/>
      <c r="E19" s="847"/>
      <c r="F19" s="847"/>
      <c r="G19" s="847"/>
      <c r="H19" s="575"/>
      <c r="I19" s="108"/>
      <c r="J19" s="108"/>
      <c r="K19" s="108"/>
      <c r="L19" s="108"/>
      <c r="M19" s="108"/>
      <c r="N19" s="108"/>
    </row>
    <row r="20" spans="1:14" ht="14.25" x14ac:dyDescent="0.2">
      <c r="A20" s="581" t="s">
        <v>248</v>
      </c>
      <c r="B20" s="582"/>
      <c r="C20" s="582"/>
      <c r="D20" s="582"/>
      <c r="E20" s="582"/>
      <c r="F20" s="582"/>
      <c r="G20" s="582"/>
      <c r="H20" s="582"/>
      <c r="I20" s="108"/>
      <c r="J20" s="108"/>
      <c r="K20" s="108"/>
      <c r="L20" s="108"/>
      <c r="M20" s="108"/>
      <c r="N20" s="108"/>
    </row>
    <row r="21" spans="1:14" x14ac:dyDescent="0.2">
      <c r="A21" s="172"/>
      <c r="B21" s="173"/>
      <c r="C21" s="173"/>
      <c r="D21" s="173"/>
      <c r="E21" s="173"/>
      <c r="F21" s="173"/>
      <c r="G21" s="173"/>
      <c r="H21" s="173"/>
    </row>
    <row r="32" spans="1:14" x14ac:dyDescent="0.2">
      <c r="C32" s="96" t="s">
        <v>445</v>
      </c>
    </row>
  </sheetData>
  <mergeCells count="4">
    <mergeCell ref="B3:C3"/>
    <mergeCell ref="D3:E3"/>
    <mergeCell ref="F3:H3"/>
    <mergeCell ref="A19:G19"/>
  </mergeCells>
  <conditionalFormatting sqref="B6">
    <cfRule type="cellIs" dxfId="38" priority="7" operator="between">
      <formula>0</formula>
      <formula>0.5</formula>
    </cfRule>
    <cfRule type="cellIs" dxfId="37" priority="8" operator="between">
      <formula>0</formula>
      <formula>0.49</formula>
    </cfRule>
  </conditionalFormatting>
  <conditionalFormatting sqref="D6">
    <cfRule type="cellIs" dxfId="36" priority="5" operator="between">
      <formula>0</formula>
      <formula>0.5</formula>
    </cfRule>
    <cfRule type="cellIs" dxfId="35" priority="6" operator="between">
      <formula>0</formula>
      <formula>0.49</formula>
    </cfRule>
  </conditionalFormatting>
  <conditionalFormatting sqref="D7">
    <cfRule type="cellIs" dxfId="34" priority="3" operator="between">
      <formula>0</formula>
      <formula>0.5</formula>
    </cfRule>
    <cfRule type="cellIs" dxfId="33" priority="4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530</v>
      </c>
    </row>
    <row r="2" spans="1:11" ht="15.75" x14ac:dyDescent="0.25">
      <c r="A2" s="2"/>
      <c r="J2" s="110" t="s">
        <v>160</v>
      </c>
    </row>
    <row r="3" spans="1:11" s="114" customFormat="1" ht="13.35" customHeight="1" x14ac:dyDescent="0.2">
      <c r="A3" s="111"/>
      <c r="B3" s="841">
        <f>INDICE!A3</f>
        <v>41760</v>
      </c>
      <c r="C3" s="841"/>
      <c r="D3" s="841">
        <f>INDICE!C3</f>
        <v>0</v>
      </c>
      <c r="E3" s="841"/>
      <c r="F3" s="112"/>
      <c r="G3" s="842" t="s">
        <v>122</v>
      </c>
      <c r="H3" s="842"/>
      <c r="I3" s="842"/>
      <c r="J3" s="842"/>
    </row>
    <row r="4" spans="1:11" s="114" customFormat="1" x14ac:dyDescent="0.2">
      <c r="A4" s="115"/>
      <c r="B4" s="116" t="s">
        <v>189</v>
      </c>
      <c r="C4" s="116" t="s">
        <v>190</v>
      </c>
      <c r="D4" s="116" t="s">
        <v>191</v>
      </c>
      <c r="E4" s="116" t="s">
        <v>192</v>
      </c>
      <c r="F4" s="116"/>
      <c r="G4" s="116" t="s">
        <v>189</v>
      </c>
      <c r="H4" s="116" t="s">
        <v>190</v>
      </c>
      <c r="I4" s="116" t="s">
        <v>191</v>
      </c>
      <c r="J4" s="116" t="s">
        <v>192</v>
      </c>
    </row>
    <row r="5" spans="1:11" s="114" customFormat="1" x14ac:dyDescent="0.2">
      <c r="A5" s="589" t="s">
        <v>162</v>
      </c>
      <c r="B5" s="117">
        <v>277.22128999999995</v>
      </c>
      <c r="C5" s="117">
        <v>48.25806</v>
      </c>
      <c r="D5" s="117">
        <v>11.100299999999999</v>
      </c>
      <c r="E5" s="549">
        <v>336.57964999999996</v>
      </c>
      <c r="F5" s="117"/>
      <c r="G5" s="117">
        <v>3149.3322500000036</v>
      </c>
      <c r="H5" s="117">
        <v>565.80579</v>
      </c>
      <c r="I5" s="117">
        <v>184.26034000000004</v>
      </c>
      <c r="J5" s="549">
        <v>3899.3983800000033</v>
      </c>
      <c r="K5" s="82"/>
    </row>
    <row r="6" spans="1:11" s="114" customFormat="1" x14ac:dyDescent="0.2">
      <c r="A6" s="590" t="s">
        <v>163</v>
      </c>
      <c r="B6" s="119">
        <v>74.908459999999991</v>
      </c>
      <c r="C6" s="119">
        <v>16.925319999999999</v>
      </c>
      <c r="D6" s="119">
        <v>2.3411999999999997</v>
      </c>
      <c r="E6" s="552">
        <v>94.174979999999991</v>
      </c>
      <c r="F6" s="119"/>
      <c r="G6" s="119">
        <v>883.34377000000029</v>
      </c>
      <c r="H6" s="119">
        <v>269.04377000000005</v>
      </c>
      <c r="I6" s="119">
        <v>108.06873999999998</v>
      </c>
      <c r="J6" s="552">
        <v>1260.4562800000003</v>
      </c>
      <c r="K6" s="82"/>
    </row>
    <row r="7" spans="1:11" s="114" customFormat="1" x14ac:dyDescent="0.2">
      <c r="A7" s="590" t="s">
        <v>164</v>
      </c>
      <c r="B7" s="119">
        <v>36.673769999999998</v>
      </c>
      <c r="C7" s="119">
        <v>5.6322299999999998</v>
      </c>
      <c r="D7" s="119">
        <v>2.6178599999999999</v>
      </c>
      <c r="E7" s="552">
        <v>44.923859999999998</v>
      </c>
      <c r="F7" s="119"/>
      <c r="G7" s="119">
        <v>440.79916000000003</v>
      </c>
      <c r="H7" s="119">
        <v>76.929889999999972</v>
      </c>
      <c r="I7" s="119">
        <v>55.500990000000009</v>
      </c>
      <c r="J7" s="552">
        <v>573.23004000000003</v>
      </c>
      <c r="K7" s="82"/>
    </row>
    <row r="8" spans="1:11" s="114" customFormat="1" x14ac:dyDescent="0.2">
      <c r="A8" s="590" t="s">
        <v>165</v>
      </c>
      <c r="B8" s="119">
        <v>33.289149999999999</v>
      </c>
      <c r="C8" s="119">
        <v>3.2528000000000001</v>
      </c>
      <c r="D8" s="119">
        <v>5.4654400000000001</v>
      </c>
      <c r="E8" s="552">
        <v>42.007390000000001</v>
      </c>
      <c r="F8" s="119"/>
      <c r="G8" s="119">
        <v>369.31885</v>
      </c>
      <c r="H8" s="119">
        <v>40.02080999999999</v>
      </c>
      <c r="I8" s="119">
        <v>128.39621000000002</v>
      </c>
      <c r="J8" s="552">
        <v>537.73586999999998</v>
      </c>
      <c r="K8" s="82"/>
    </row>
    <row r="9" spans="1:11" s="114" customFormat="1" x14ac:dyDescent="0.2">
      <c r="A9" s="590" t="s">
        <v>166</v>
      </c>
      <c r="B9" s="119">
        <v>51.101519999999994</v>
      </c>
      <c r="C9" s="119">
        <v>0</v>
      </c>
      <c r="D9" s="119">
        <v>18.993650000000002</v>
      </c>
      <c r="E9" s="552">
        <v>70.095169999999996</v>
      </c>
      <c r="F9" s="119"/>
      <c r="G9" s="119">
        <v>605.47721000000024</v>
      </c>
      <c r="H9" s="119">
        <v>0</v>
      </c>
      <c r="I9" s="119">
        <v>133.16656</v>
      </c>
      <c r="J9" s="552">
        <v>738.64377000000025</v>
      </c>
      <c r="K9" s="82"/>
    </row>
    <row r="10" spans="1:11" s="114" customFormat="1" x14ac:dyDescent="0.2">
      <c r="A10" s="590" t="s">
        <v>167</v>
      </c>
      <c r="B10" s="119">
        <v>24.466549999999994</v>
      </c>
      <c r="C10" s="119">
        <v>3.8614400000000004</v>
      </c>
      <c r="D10" s="119">
        <v>1.2066700000000001</v>
      </c>
      <c r="E10" s="552">
        <v>29.534659999999995</v>
      </c>
      <c r="F10" s="119"/>
      <c r="G10" s="119">
        <v>290.28338000000002</v>
      </c>
      <c r="H10" s="119">
        <v>51.619500000000016</v>
      </c>
      <c r="I10" s="119">
        <v>16.537040000000005</v>
      </c>
      <c r="J10" s="552">
        <v>358.43992000000003</v>
      </c>
      <c r="K10" s="82"/>
    </row>
    <row r="11" spans="1:11" s="114" customFormat="1" x14ac:dyDescent="0.2">
      <c r="A11" s="590" t="s">
        <v>168</v>
      </c>
      <c r="B11" s="119">
        <v>121.07056000000001</v>
      </c>
      <c r="C11" s="119">
        <v>40.786380000000001</v>
      </c>
      <c r="D11" s="119">
        <v>8.4951399999999992</v>
      </c>
      <c r="E11" s="552">
        <v>170.35208</v>
      </c>
      <c r="F11" s="119"/>
      <c r="G11" s="119">
        <v>1450.5767600000006</v>
      </c>
      <c r="H11" s="119">
        <v>612.27145999999948</v>
      </c>
      <c r="I11" s="119">
        <v>249.63995</v>
      </c>
      <c r="J11" s="552">
        <v>2312.4881699999996</v>
      </c>
      <c r="K11" s="82"/>
    </row>
    <row r="12" spans="1:11" s="114" customFormat="1" x14ac:dyDescent="0.2">
      <c r="A12" s="590" t="s">
        <v>658</v>
      </c>
      <c r="B12" s="119">
        <v>97.561809999999994</v>
      </c>
      <c r="C12" s="119">
        <v>28.621350000000003</v>
      </c>
      <c r="D12" s="119">
        <v>3.6459500000000005</v>
      </c>
      <c r="E12" s="552">
        <v>129.82911000000001</v>
      </c>
      <c r="F12" s="119"/>
      <c r="G12" s="119">
        <v>1152.9077899999993</v>
      </c>
      <c r="H12" s="119">
        <v>504.74298000000044</v>
      </c>
      <c r="I12" s="119">
        <v>165.04945999999998</v>
      </c>
      <c r="J12" s="552">
        <v>1822.7002299999997</v>
      </c>
      <c r="K12" s="82"/>
    </row>
    <row r="13" spans="1:11" s="114" customFormat="1" x14ac:dyDescent="0.2">
      <c r="A13" s="590" t="s">
        <v>169</v>
      </c>
      <c r="B13" s="119">
        <v>277.55128000000002</v>
      </c>
      <c r="C13" s="119">
        <v>26.996370000000002</v>
      </c>
      <c r="D13" s="119">
        <v>9.5399799999999999</v>
      </c>
      <c r="E13" s="552">
        <v>314.08763000000005</v>
      </c>
      <c r="F13" s="119"/>
      <c r="G13" s="119">
        <v>3174.9834200000018</v>
      </c>
      <c r="H13" s="119">
        <v>437.51422999999966</v>
      </c>
      <c r="I13" s="119">
        <v>233.52179000000032</v>
      </c>
      <c r="J13" s="552">
        <v>3846.0194400000019</v>
      </c>
      <c r="K13" s="82"/>
    </row>
    <row r="14" spans="1:11" s="114" customFormat="1" x14ac:dyDescent="0.2">
      <c r="A14" s="590" t="s">
        <v>170</v>
      </c>
      <c r="B14" s="119">
        <v>0.81733</v>
      </c>
      <c r="C14" s="119">
        <v>0</v>
      </c>
      <c r="D14" s="119">
        <v>3.0899999999999999E-3</v>
      </c>
      <c r="E14" s="552">
        <v>0.82042000000000004</v>
      </c>
      <c r="F14" s="119"/>
      <c r="G14" s="119">
        <v>10.459219999999998</v>
      </c>
      <c r="H14" s="119">
        <v>0</v>
      </c>
      <c r="I14" s="119">
        <v>1.6280000000000003E-2</v>
      </c>
      <c r="J14" s="552">
        <v>10.475499999999998</v>
      </c>
      <c r="K14" s="82"/>
    </row>
    <row r="15" spans="1:11" s="114" customFormat="1" x14ac:dyDescent="0.2">
      <c r="A15" s="590" t="s">
        <v>171</v>
      </c>
      <c r="B15" s="119">
        <v>172.83749000000003</v>
      </c>
      <c r="C15" s="119">
        <v>16.529510000000005</v>
      </c>
      <c r="D15" s="119">
        <v>6.9084399999999997</v>
      </c>
      <c r="E15" s="552">
        <v>196.27544000000006</v>
      </c>
      <c r="F15" s="119"/>
      <c r="G15" s="119">
        <v>1990.2810900000011</v>
      </c>
      <c r="H15" s="119">
        <v>217.11259000000013</v>
      </c>
      <c r="I15" s="119">
        <v>118.54930000000004</v>
      </c>
      <c r="J15" s="552">
        <v>2325.9429800000012</v>
      </c>
      <c r="K15" s="82"/>
    </row>
    <row r="16" spans="1:11" s="114" customFormat="1" x14ac:dyDescent="0.2">
      <c r="A16" s="590" t="s">
        <v>172</v>
      </c>
      <c r="B16" s="119">
        <v>49.114889999999995</v>
      </c>
      <c r="C16" s="119">
        <v>12.214549999999999</v>
      </c>
      <c r="D16" s="119">
        <v>0.72609999999999997</v>
      </c>
      <c r="E16" s="552">
        <v>62.055539999999993</v>
      </c>
      <c r="F16" s="119"/>
      <c r="G16" s="119">
        <v>556.14889000000028</v>
      </c>
      <c r="H16" s="119">
        <v>139.38624000000002</v>
      </c>
      <c r="I16" s="119">
        <v>25.61034999999999</v>
      </c>
      <c r="J16" s="552">
        <v>721.14548000000036</v>
      </c>
      <c r="K16" s="82"/>
    </row>
    <row r="17" spans="1:16" s="114" customFormat="1" x14ac:dyDescent="0.2">
      <c r="A17" s="590" t="s">
        <v>173</v>
      </c>
      <c r="B17" s="119">
        <v>113.52255000000002</v>
      </c>
      <c r="C17" s="119">
        <v>26.054170000000003</v>
      </c>
      <c r="D17" s="119">
        <v>8.7315799999999975</v>
      </c>
      <c r="E17" s="552">
        <v>148.30830000000003</v>
      </c>
      <c r="F17" s="119"/>
      <c r="G17" s="119">
        <v>1364.8657499999993</v>
      </c>
      <c r="H17" s="119">
        <v>266.95108999999974</v>
      </c>
      <c r="I17" s="119">
        <v>246.93031000000005</v>
      </c>
      <c r="J17" s="552">
        <v>1878.747149999999</v>
      </c>
      <c r="K17" s="82"/>
    </row>
    <row r="18" spans="1:16" s="114" customFormat="1" x14ac:dyDescent="0.2">
      <c r="A18" s="590" t="s">
        <v>174</v>
      </c>
      <c r="B18" s="119">
        <v>14.022720000000001</v>
      </c>
      <c r="C18" s="119">
        <v>3.0095699999999996</v>
      </c>
      <c r="D18" s="119">
        <v>0.89576999999999996</v>
      </c>
      <c r="E18" s="552">
        <v>17.928059999999999</v>
      </c>
      <c r="F18" s="119"/>
      <c r="G18" s="119">
        <v>163.24899999999997</v>
      </c>
      <c r="H18" s="119">
        <v>46.919260000000008</v>
      </c>
      <c r="I18" s="119">
        <v>26.887300000000003</v>
      </c>
      <c r="J18" s="552">
        <v>237.05555999999999</v>
      </c>
      <c r="K18" s="82"/>
    </row>
    <row r="19" spans="1:16" s="114" customFormat="1" x14ac:dyDescent="0.2">
      <c r="A19" s="590" t="s">
        <v>175</v>
      </c>
      <c r="B19" s="119">
        <v>180.98979000000003</v>
      </c>
      <c r="C19" s="119">
        <v>6.4060699999999997</v>
      </c>
      <c r="D19" s="119">
        <v>7.7984200000000001</v>
      </c>
      <c r="E19" s="552">
        <v>195.19428000000002</v>
      </c>
      <c r="F19" s="119"/>
      <c r="G19" s="119">
        <v>2115.3901799999999</v>
      </c>
      <c r="H19" s="119">
        <v>112.07753</v>
      </c>
      <c r="I19" s="119">
        <v>301.32834999999994</v>
      </c>
      <c r="J19" s="552">
        <v>2528.7960599999997</v>
      </c>
      <c r="K19" s="82"/>
    </row>
    <row r="20" spans="1:16" s="114" customFormat="1" x14ac:dyDescent="0.2">
      <c r="A20" s="590" t="s">
        <v>176</v>
      </c>
      <c r="B20" s="119">
        <v>1.09552</v>
      </c>
      <c r="C20" s="119">
        <v>0</v>
      </c>
      <c r="D20" s="119">
        <v>0</v>
      </c>
      <c r="E20" s="552">
        <v>1.09552</v>
      </c>
      <c r="F20" s="119"/>
      <c r="G20" s="119">
        <v>12.123759999999999</v>
      </c>
      <c r="H20" s="119">
        <v>0</v>
      </c>
      <c r="I20" s="119">
        <v>0</v>
      </c>
      <c r="J20" s="552">
        <v>12.123759999999999</v>
      </c>
      <c r="K20" s="82"/>
    </row>
    <row r="21" spans="1:16" s="114" customFormat="1" x14ac:dyDescent="0.2">
      <c r="A21" s="590" t="s">
        <v>177</v>
      </c>
      <c r="B21" s="119">
        <v>70.543140000000008</v>
      </c>
      <c r="C21" s="119">
        <v>11.285980000000002</v>
      </c>
      <c r="D21" s="119">
        <v>1.4358100000000003</v>
      </c>
      <c r="E21" s="552">
        <v>83.264930000000021</v>
      </c>
      <c r="F21" s="119"/>
      <c r="G21" s="119">
        <v>810.41368</v>
      </c>
      <c r="H21" s="119">
        <v>143.57578000000001</v>
      </c>
      <c r="I21" s="119">
        <v>18.802599999999998</v>
      </c>
      <c r="J21" s="552">
        <v>972.79205999999999</v>
      </c>
      <c r="K21" s="82"/>
    </row>
    <row r="22" spans="1:16" s="114" customFormat="1" x14ac:dyDescent="0.2">
      <c r="A22" s="590" t="s">
        <v>178</v>
      </c>
      <c r="B22" s="119">
        <v>50.330789999999986</v>
      </c>
      <c r="C22" s="119">
        <v>5.4523700000000002</v>
      </c>
      <c r="D22" s="119">
        <v>1.48455</v>
      </c>
      <c r="E22" s="552">
        <v>57.267709999999987</v>
      </c>
      <c r="F22" s="119"/>
      <c r="G22" s="119">
        <v>564.54928999999981</v>
      </c>
      <c r="H22" s="119">
        <v>91.713070000000002</v>
      </c>
      <c r="I22" s="119">
        <v>37.10425</v>
      </c>
      <c r="J22" s="552">
        <v>693.36660999999981</v>
      </c>
      <c r="K22" s="82"/>
    </row>
    <row r="23" spans="1:16" x14ac:dyDescent="0.2">
      <c r="A23" s="591" t="s">
        <v>179</v>
      </c>
      <c r="B23" s="119">
        <v>133.61448000000001</v>
      </c>
      <c r="C23" s="119">
        <v>11.321580000000001</v>
      </c>
      <c r="D23" s="119">
        <v>3.9503400000000006</v>
      </c>
      <c r="E23" s="552">
        <v>148.88640000000004</v>
      </c>
      <c r="F23" s="119"/>
      <c r="G23" s="119">
        <v>1533.586659999999</v>
      </c>
      <c r="H23" s="119">
        <v>141.50647999999998</v>
      </c>
      <c r="I23" s="119">
        <v>86.002859999999984</v>
      </c>
      <c r="J23" s="552">
        <v>1761.0959999999991</v>
      </c>
      <c r="K23" s="494"/>
      <c r="P23" s="114"/>
    </row>
    <row r="24" spans="1:16" x14ac:dyDescent="0.2">
      <c r="A24" s="592" t="s">
        <v>531</v>
      </c>
      <c r="B24" s="123">
        <v>1780.7330900000006</v>
      </c>
      <c r="C24" s="123">
        <v>266.60775000000007</v>
      </c>
      <c r="D24" s="123">
        <v>95.340289999999982</v>
      </c>
      <c r="E24" s="123">
        <v>2142.6811300000008</v>
      </c>
      <c r="F24" s="123"/>
      <c r="G24" s="123">
        <v>20638.090109999986</v>
      </c>
      <c r="H24" s="123">
        <v>3717.1904699999909</v>
      </c>
      <c r="I24" s="123">
        <v>2135.3726799999995</v>
      </c>
      <c r="J24" s="123">
        <v>26490.653259999977</v>
      </c>
      <c r="K24" s="494"/>
    </row>
    <row r="25" spans="1:16" x14ac:dyDescent="0.2">
      <c r="I25" s="8"/>
      <c r="J25" s="93" t="s">
        <v>247</v>
      </c>
    </row>
    <row r="26" spans="1:16" x14ac:dyDescent="0.2">
      <c r="A26" s="555" t="s">
        <v>532</v>
      </c>
      <c r="G26" s="125"/>
      <c r="H26" s="125"/>
      <c r="I26" s="125"/>
      <c r="J26" s="125"/>
    </row>
    <row r="27" spans="1:16" x14ac:dyDescent="0.2">
      <c r="A27" s="154" t="s">
        <v>248</v>
      </c>
      <c r="G27" s="125"/>
      <c r="H27" s="125"/>
      <c r="I27" s="125"/>
      <c r="J27" s="125"/>
    </row>
    <row r="28" spans="1:16" ht="18" x14ac:dyDescent="0.25">
      <c r="A28" s="126"/>
      <c r="E28" s="848"/>
      <c r="F28" s="848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32" priority="1" operator="between">
      <formula>0</formula>
      <formula>0.5</formula>
    </cfRule>
    <cfRule type="cellIs" dxfId="3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sqref="A1:C2"/>
    </sheetView>
  </sheetViews>
  <sheetFormatPr baseColWidth="10" defaultRowHeight="13.5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5" customHeight="1" x14ac:dyDescent="0.2">
      <c r="A1" s="849" t="s">
        <v>28</v>
      </c>
      <c r="B1" s="849"/>
      <c r="C1" s="849"/>
      <c r="D1" s="131"/>
      <c r="E1" s="131"/>
      <c r="F1" s="131"/>
      <c r="G1" s="131"/>
      <c r="H1" s="132"/>
    </row>
    <row r="2" spans="1:65" ht="13.5" customHeight="1" x14ac:dyDescent="0.2">
      <c r="A2" s="850"/>
      <c r="B2" s="850"/>
      <c r="C2" s="850"/>
      <c r="D2" s="135"/>
      <c r="E2" s="135"/>
      <c r="F2" s="135"/>
      <c r="H2" s="110" t="s">
        <v>160</v>
      </c>
    </row>
    <row r="3" spans="1:65" s="102" customFormat="1" ht="12.75" x14ac:dyDescent="0.2">
      <c r="A3" s="79"/>
      <c r="B3" s="838">
        <f>INDICE!A3</f>
        <v>41760</v>
      </c>
      <c r="C3" s="839"/>
      <c r="D3" s="839" t="s">
        <v>121</v>
      </c>
      <c r="E3" s="839"/>
      <c r="F3" s="839" t="s">
        <v>122</v>
      </c>
      <c r="G3" s="839"/>
      <c r="H3" s="839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519</v>
      </c>
      <c r="D4" s="97" t="s">
        <v>48</v>
      </c>
      <c r="E4" s="97" t="s">
        <v>519</v>
      </c>
      <c r="F4" s="97" t="s">
        <v>48</v>
      </c>
      <c r="G4" s="97" t="s">
        <v>519</v>
      </c>
      <c r="H4" s="45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5" customHeight="1" x14ac:dyDescent="0.2">
      <c r="A5" s="137" t="s">
        <v>193</v>
      </c>
      <c r="B5" s="601">
        <v>363.4057099999996</v>
      </c>
      <c r="C5" s="139">
        <v>-0.36207425573862462</v>
      </c>
      <c r="D5" s="138">
        <v>1707.1250999999995</v>
      </c>
      <c r="E5" s="139">
        <v>-0.38532067317904362</v>
      </c>
      <c r="F5" s="138">
        <v>4329.68498</v>
      </c>
      <c r="G5" s="139">
        <v>-2.3966754529124801</v>
      </c>
      <c r="H5" s="598">
        <v>17.107653787486026</v>
      </c>
    </row>
    <row r="6" spans="1:65" ht="13.5" customHeight="1" x14ac:dyDescent="0.2">
      <c r="A6" s="137" t="s">
        <v>194</v>
      </c>
      <c r="B6" s="602">
        <v>26.293650000000014</v>
      </c>
      <c r="C6" s="141">
        <v>-0.48863177048873652</v>
      </c>
      <c r="D6" s="140">
        <v>122.31077999999998</v>
      </c>
      <c r="E6" s="141">
        <v>0.58463055922676421</v>
      </c>
      <c r="F6" s="140">
        <v>314.85647999999998</v>
      </c>
      <c r="G6" s="142">
        <v>-5.0820871562744356</v>
      </c>
      <c r="H6" s="599">
        <v>1.2440756492604037</v>
      </c>
    </row>
    <row r="7" spans="1:65" ht="13.5" customHeight="1" x14ac:dyDescent="0.2">
      <c r="A7" s="137" t="s">
        <v>154</v>
      </c>
      <c r="B7" s="552">
        <v>1.4999999999999999E-2</v>
      </c>
      <c r="C7" s="141">
        <v>-39.123376623376622</v>
      </c>
      <c r="D7" s="119">
        <v>9.1850000000000001E-2</v>
      </c>
      <c r="E7" s="141">
        <v>8.5184310018903506</v>
      </c>
      <c r="F7" s="119">
        <v>0.2485</v>
      </c>
      <c r="G7" s="141">
        <v>-40.686461714722178</v>
      </c>
      <c r="H7" s="552">
        <v>9.8188482206626438E-4</v>
      </c>
    </row>
    <row r="8" spans="1:65" ht="13.5" customHeight="1" x14ac:dyDescent="0.2">
      <c r="A8" s="594" t="s">
        <v>196</v>
      </c>
      <c r="B8" s="595">
        <v>389.71435999999966</v>
      </c>
      <c r="C8" s="596">
        <v>-0.3791307362873052</v>
      </c>
      <c r="D8" s="595">
        <v>1829.5293099999999</v>
      </c>
      <c r="E8" s="596">
        <v>-0.32316949961171454</v>
      </c>
      <c r="F8" s="595">
        <v>4644.8735100000004</v>
      </c>
      <c r="G8" s="597">
        <v>-2.586410461459995</v>
      </c>
      <c r="H8" s="597">
        <v>18.353041448236038</v>
      </c>
    </row>
    <row r="9" spans="1:65" ht="13.5" customHeight="1" x14ac:dyDescent="0.2">
      <c r="A9" s="137" t="s">
        <v>180</v>
      </c>
      <c r="B9" s="602">
        <v>1780.7330899999977</v>
      </c>
      <c r="C9" s="141">
        <v>2.2213643882422716</v>
      </c>
      <c r="D9" s="140">
        <v>8458.6705499999971</v>
      </c>
      <c r="E9" s="141">
        <v>1.6620029204175224</v>
      </c>
      <c r="F9" s="140">
        <v>20638.090109999994</v>
      </c>
      <c r="G9" s="142">
        <v>-8.2325355656150317E-2</v>
      </c>
      <c r="H9" s="599">
        <v>81.546186862957242</v>
      </c>
    </row>
    <row r="10" spans="1:65" ht="13.5" customHeight="1" x14ac:dyDescent="0.2">
      <c r="A10" s="137" t="s">
        <v>197</v>
      </c>
      <c r="B10" s="602">
        <v>1.6650700000000003</v>
      </c>
      <c r="C10" s="141">
        <v>-46.760011255067965</v>
      </c>
      <c r="D10" s="140">
        <v>8.4373899999999988</v>
      </c>
      <c r="E10" s="141">
        <v>-43.042254928301503</v>
      </c>
      <c r="F10" s="140">
        <v>25.503770000000003</v>
      </c>
      <c r="G10" s="142">
        <v>-75.935821358849537</v>
      </c>
      <c r="H10" s="599">
        <v>0.10077168880671605</v>
      </c>
    </row>
    <row r="11" spans="1:65" ht="13.5" customHeight="1" x14ac:dyDescent="0.2">
      <c r="A11" s="594" t="s">
        <v>556</v>
      </c>
      <c r="B11" s="595">
        <v>1782.3981599999977</v>
      </c>
      <c r="C11" s="596">
        <v>2.1335856420565529</v>
      </c>
      <c r="D11" s="595">
        <v>8467.1079399999981</v>
      </c>
      <c r="E11" s="596">
        <v>1.5825539530134782</v>
      </c>
      <c r="F11" s="595">
        <v>20663.593879999993</v>
      </c>
      <c r="G11" s="597">
        <v>-0.46954650274672771</v>
      </c>
      <c r="H11" s="597">
        <v>81.646958551763959</v>
      </c>
    </row>
    <row r="12" spans="1:65" ht="13.5" customHeight="1" x14ac:dyDescent="0.2">
      <c r="A12" s="144" t="s">
        <v>533</v>
      </c>
      <c r="B12" s="145">
        <v>2172.1125199999974</v>
      </c>
      <c r="C12" s="146">
        <v>1.6734722342889345</v>
      </c>
      <c r="D12" s="145">
        <v>10296.637249999998</v>
      </c>
      <c r="E12" s="146">
        <v>1.2386351671018352</v>
      </c>
      <c r="F12" s="145">
        <v>25308.467389999994</v>
      </c>
      <c r="G12" s="146">
        <v>-0.86492113764253653</v>
      </c>
      <c r="H12" s="146">
        <v>100</v>
      </c>
    </row>
    <row r="13" spans="1:65" ht="13.5" customHeight="1" x14ac:dyDescent="0.2">
      <c r="A13" s="147" t="s">
        <v>198</v>
      </c>
      <c r="B13" s="148">
        <v>4483.0796699999964</v>
      </c>
      <c r="C13" s="148"/>
      <c r="D13" s="148">
        <v>22215.053569999993</v>
      </c>
      <c r="E13" s="148"/>
      <c r="F13" s="148">
        <v>54519.095599999986</v>
      </c>
      <c r="G13" s="149"/>
      <c r="H13" s="150" t="s">
        <v>151</v>
      </c>
    </row>
    <row r="14" spans="1:65" ht="13.5" customHeight="1" x14ac:dyDescent="0.2">
      <c r="A14" s="151" t="s">
        <v>199</v>
      </c>
      <c r="B14" s="603">
        <v>48.451347731681047</v>
      </c>
      <c r="C14" s="152"/>
      <c r="D14" s="152">
        <v>46.349819583171957</v>
      </c>
      <c r="E14" s="152"/>
      <c r="F14" s="152">
        <v>46.421289846194739</v>
      </c>
      <c r="G14" s="153" t="s">
        <v>151</v>
      </c>
      <c r="H14" s="600" t="s">
        <v>151</v>
      </c>
    </row>
    <row r="15" spans="1:65" ht="13.5" customHeight="1" x14ac:dyDescent="0.2">
      <c r="A15" s="137"/>
      <c r="B15" s="137"/>
      <c r="C15" s="137"/>
      <c r="D15" s="137"/>
      <c r="E15" s="137"/>
      <c r="F15" s="137"/>
      <c r="H15" s="93" t="s">
        <v>247</v>
      </c>
    </row>
    <row r="16" spans="1:65" ht="13.5" customHeight="1" x14ac:dyDescent="0.2">
      <c r="A16" s="124" t="s">
        <v>591</v>
      </c>
      <c r="B16" s="154"/>
      <c r="C16" s="155"/>
      <c r="D16" s="155"/>
      <c r="E16" s="155"/>
      <c r="F16" s="154"/>
      <c r="G16" s="154"/>
      <c r="H16" s="154"/>
    </row>
    <row r="17" spans="1:1" ht="13.5" customHeight="1" x14ac:dyDescent="0.2">
      <c r="A17" s="124" t="s">
        <v>534</v>
      </c>
    </row>
    <row r="18" spans="1:1" ht="13.5" customHeight="1" x14ac:dyDescent="0.2">
      <c r="A18" s="156" t="s">
        <v>248</v>
      </c>
    </row>
    <row r="19" spans="1:1" ht="13.5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30" priority="7" operator="between">
      <formula>0</formula>
      <formula>0.5</formula>
    </cfRule>
    <cfRule type="cellIs" dxfId="29" priority="8" operator="between">
      <formula>0</formula>
      <formula>0.49</formula>
    </cfRule>
  </conditionalFormatting>
  <conditionalFormatting sqref="D7">
    <cfRule type="cellIs" dxfId="28" priority="5" operator="between">
      <formula>0</formula>
      <formula>0.5</formula>
    </cfRule>
    <cfRule type="cellIs" dxfId="27" priority="6" operator="between">
      <formula>0</formula>
      <formula>0.49</formula>
    </cfRule>
  </conditionalFormatting>
  <conditionalFormatting sqref="F7">
    <cfRule type="cellIs" dxfId="26" priority="3" operator="between">
      <formula>0</formula>
      <formula>0.5</formula>
    </cfRule>
    <cfRule type="cellIs" dxfId="25" priority="4" operator="between">
      <formula>0</formula>
      <formula>0.49</formula>
    </cfRule>
  </conditionalFormatting>
  <conditionalFormatting sqref="H7">
    <cfRule type="cellIs" dxfId="24" priority="1" operator="between">
      <formula>0</formula>
      <formula>0.5</formula>
    </cfRule>
    <cfRule type="cellIs" dxfId="23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sqref="A1:E2"/>
    </sheetView>
  </sheetViews>
  <sheetFormatPr baseColWidth="10" defaultRowHeight="14.25" x14ac:dyDescent="0.2"/>
  <cols>
    <col min="1" max="1" width="18.5" customWidth="1"/>
    <col min="12" max="12" width="11" style="409" customWidth="1"/>
    <col min="13" max="13" width="11" customWidth="1"/>
  </cols>
  <sheetData>
    <row r="1" spans="1:14" x14ac:dyDescent="0.2">
      <c r="A1" s="851" t="s">
        <v>26</v>
      </c>
      <c r="B1" s="851"/>
      <c r="C1" s="851"/>
      <c r="D1" s="851"/>
      <c r="E1" s="851"/>
      <c r="F1" s="157"/>
      <c r="G1" s="157"/>
      <c r="H1" s="157"/>
      <c r="I1" s="157"/>
      <c r="J1" s="157"/>
      <c r="K1" s="157"/>
      <c r="L1" s="604"/>
      <c r="M1" s="157"/>
      <c r="N1" s="157"/>
    </row>
    <row r="2" spans="1:14" x14ac:dyDescent="0.2">
      <c r="A2" s="851"/>
      <c r="B2" s="852"/>
      <c r="C2" s="852"/>
      <c r="D2" s="852"/>
      <c r="E2" s="852"/>
      <c r="F2" s="157"/>
      <c r="G2" s="157"/>
      <c r="H2" s="157"/>
      <c r="I2" s="157"/>
      <c r="J2" s="157"/>
      <c r="K2" s="157"/>
      <c r="L2" s="604"/>
      <c r="M2" s="158" t="s">
        <v>160</v>
      </c>
      <c r="N2" s="157"/>
    </row>
    <row r="3" spans="1:14" x14ac:dyDescent="0.2">
      <c r="A3" s="456"/>
      <c r="B3" s="789">
        <v>2013</v>
      </c>
      <c r="C3" s="789" t="s">
        <v>644</v>
      </c>
      <c r="D3" s="789" t="s">
        <v>644</v>
      </c>
      <c r="E3" s="789" t="s">
        <v>644</v>
      </c>
      <c r="F3" s="789" t="s">
        <v>644</v>
      </c>
      <c r="G3" s="789" t="s">
        <v>644</v>
      </c>
      <c r="H3" s="789" t="s">
        <v>644</v>
      </c>
      <c r="I3" s="789">
        <v>2014</v>
      </c>
      <c r="J3" s="789" t="s">
        <v>644</v>
      </c>
      <c r="K3" s="789" t="s">
        <v>644</v>
      </c>
      <c r="L3" s="789" t="s">
        <v>644</v>
      </c>
      <c r="M3" s="789" t="s">
        <v>644</v>
      </c>
      <c r="N3" s="1"/>
    </row>
    <row r="4" spans="1:14" x14ac:dyDescent="0.2">
      <c r="A4" s="159"/>
      <c r="B4" s="160">
        <v>41455</v>
      </c>
      <c r="C4" s="160">
        <v>41486</v>
      </c>
      <c r="D4" s="160">
        <v>41517</v>
      </c>
      <c r="E4" s="160">
        <v>41547</v>
      </c>
      <c r="F4" s="160">
        <v>41578</v>
      </c>
      <c r="G4" s="160">
        <v>41608</v>
      </c>
      <c r="H4" s="160">
        <v>41639</v>
      </c>
      <c r="I4" s="160">
        <v>41670</v>
      </c>
      <c r="J4" s="160">
        <v>41698</v>
      </c>
      <c r="K4" s="160">
        <v>41729</v>
      </c>
      <c r="L4" s="160">
        <v>41759</v>
      </c>
      <c r="M4" s="160">
        <v>41790</v>
      </c>
      <c r="N4" s="1"/>
    </row>
    <row r="5" spans="1:14" x14ac:dyDescent="0.2">
      <c r="A5" s="161" t="s">
        <v>200</v>
      </c>
      <c r="B5" s="162">
        <v>21.69558</v>
      </c>
      <c r="C5" s="162">
        <v>23.612809999999985</v>
      </c>
      <c r="D5" s="162">
        <v>21.133579999999977</v>
      </c>
      <c r="E5" s="162">
        <v>18.658819999999995</v>
      </c>
      <c r="F5" s="162">
        <v>24.119189999999982</v>
      </c>
      <c r="G5" s="162">
        <v>21.930799999999984</v>
      </c>
      <c r="H5" s="162">
        <v>23.00378000000002</v>
      </c>
      <c r="I5" s="162">
        <v>20.434429999999988</v>
      </c>
      <c r="J5" s="162">
        <v>17.663370000000011</v>
      </c>
      <c r="K5" s="162">
        <v>20.575319999999998</v>
      </c>
      <c r="L5" s="162">
        <v>21.473570000000006</v>
      </c>
      <c r="M5" s="162">
        <v>21.388349999999974</v>
      </c>
      <c r="N5" s="1"/>
    </row>
    <row r="6" spans="1:14" x14ac:dyDescent="0.2">
      <c r="A6" s="163" t="s">
        <v>536</v>
      </c>
      <c r="B6" s="164">
        <v>66.443090000000012</v>
      </c>
      <c r="C6" s="164">
        <v>71.463399999999965</v>
      </c>
      <c r="D6" s="164">
        <v>57.644369999999952</v>
      </c>
      <c r="E6" s="164">
        <v>41.984460000000013</v>
      </c>
      <c r="F6" s="164">
        <v>36.167029999999983</v>
      </c>
      <c r="G6" s="164">
        <v>42.07503999999998</v>
      </c>
      <c r="H6" s="164">
        <v>41.595920000000007</v>
      </c>
      <c r="I6" s="164">
        <v>41.520669999999953</v>
      </c>
      <c r="J6" s="164">
        <v>59.912140000000001</v>
      </c>
      <c r="K6" s="164">
        <v>72.617610000000084</v>
      </c>
      <c r="L6" s="164">
        <v>75.086290000000091</v>
      </c>
      <c r="M6" s="164">
        <v>80.240719999999982</v>
      </c>
      <c r="N6" s="1"/>
    </row>
    <row r="7" spans="1:14" x14ac:dyDescent="0.2">
      <c r="A7" s="161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5" t="s">
        <v>247</v>
      </c>
      <c r="N7" s="1"/>
    </row>
    <row r="8" spans="1:14" x14ac:dyDescent="0.2">
      <c r="A8" s="167" t="s">
        <v>535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604"/>
      <c r="M8" s="157"/>
      <c r="N8" s="157"/>
    </row>
  </sheetData>
  <mergeCells count="1">
    <mergeCell ref="A1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/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636</v>
      </c>
    </row>
    <row r="2" spans="1:4" x14ac:dyDescent="0.2">
      <c r="A2" s="499"/>
      <c r="B2" s="499"/>
      <c r="C2" s="499"/>
      <c r="D2" s="499"/>
    </row>
    <row r="3" spans="1:4" x14ac:dyDescent="0.2">
      <c r="B3" s="499">
        <v>2012</v>
      </c>
      <c r="C3" s="499">
        <v>2013</v>
      </c>
      <c r="D3" s="499">
        <v>2014</v>
      </c>
    </row>
    <row r="4" spans="1:4" x14ac:dyDescent="0.2">
      <c r="A4" s="394" t="s">
        <v>135</v>
      </c>
      <c r="B4" s="498">
        <v>-5.0121375617253623</v>
      </c>
      <c r="C4" s="498">
        <v>-6.4204096649546329</v>
      </c>
      <c r="D4" s="791">
        <v>-3.1453480067616684</v>
      </c>
    </row>
    <row r="5" spans="1:4" x14ac:dyDescent="0.2">
      <c r="A5" s="605" t="s">
        <v>136</v>
      </c>
      <c r="B5" s="498">
        <v>-5.2248990606840353</v>
      </c>
      <c r="C5" s="498">
        <v>-6.9863170228759257</v>
      </c>
      <c r="D5" s="791">
        <v>-2.1957992932131472</v>
      </c>
    </row>
    <row r="6" spans="1:4" x14ac:dyDescent="0.2">
      <c r="A6" s="605" t="s">
        <v>137</v>
      </c>
      <c r="B6" s="498">
        <v>-5.0648357116512281</v>
      </c>
      <c r="C6" s="498">
        <v>-7.2350074466919683</v>
      </c>
      <c r="D6" s="791">
        <v>-1.2421354038391721</v>
      </c>
    </row>
    <row r="7" spans="1:4" x14ac:dyDescent="0.2">
      <c r="A7" s="605" t="s">
        <v>138</v>
      </c>
      <c r="B7" s="498">
        <v>-5.5444468745149198</v>
      </c>
      <c r="C7" s="498">
        <v>-6.4058535610467535</v>
      </c>
      <c r="D7" s="791">
        <v>-1.361489952152694</v>
      </c>
    </row>
    <row r="8" spans="1:4" x14ac:dyDescent="0.2">
      <c r="A8" s="605" t="s">
        <v>139</v>
      </c>
      <c r="B8" s="498">
        <v>-5.4591703699350678</v>
      </c>
      <c r="C8" s="498">
        <v>-6.3801904099223901</v>
      </c>
      <c r="D8" s="498">
        <v>-0.86492113764253653</v>
      </c>
    </row>
    <row r="9" spans="1:4" x14ac:dyDescent="0.2">
      <c r="A9" s="605" t="s">
        <v>140</v>
      </c>
      <c r="B9" s="498">
        <v>-5.2486127712741428</v>
      </c>
      <c r="C9" s="498">
        <v>-7.0187764462360729</v>
      </c>
      <c r="D9" s="791">
        <v>0</v>
      </c>
    </row>
    <row r="10" spans="1:4" x14ac:dyDescent="0.2">
      <c r="A10" s="605" t="s">
        <v>141</v>
      </c>
      <c r="B10" s="498">
        <v>-5.094729867722001</v>
      </c>
      <c r="C10" s="498">
        <v>-6.3947793638270864</v>
      </c>
      <c r="D10" s="791">
        <v>0</v>
      </c>
    </row>
    <row r="11" spans="1:4" x14ac:dyDescent="0.2">
      <c r="A11" s="605" t="s">
        <v>142</v>
      </c>
      <c r="B11" s="498">
        <v>-5.4634873594947395</v>
      </c>
      <c r="C11" s="498">
        <v>-6.3349006436733948</v>
      </c>
      <c r="D11" s="791">
        <v>0</v>
      </c>
    </row>
    <row r="12" spans="1:4" x14ac:dyDescent="0.2">
      <c r="A12" s="605" t="s">
        <v>143</v>
      </c>
      <c r="B12" s="498">
        <v>-6.2428738617644797</v>
      </c>
      <c r="C12" s="498">
        <v>-5.154674005419035</v>
      </c>
      <c r="D12" s="791">
        <v>0</v>
      </c>
    </row>
    <row r="13" spans="1:4" x14ac:dyDescent="0.2">
      <c r="A13" s="605" t="s">
        <v>144</v>
      </c>
      <c r="B13" s="498">
        <v>-6.1335522517716168</v>
      </c>
      <c r="C13" s="498">
        <v>-4.7218856953552208</v>
      </c>
      <c r="D13" s="791">
        <v>0</v>
      </c>
    </row>
    <row r="14" spans="1:4" x14ac:dyDescent="0.2">
      <c r="A14" s="605" t="s">
        <v>145</v>
      </c>
      <c r="B14" s="498">
        <v>-6.0757276813572307</v>
      </c>
      <c r="C14" s="498">
        <v>-4.2407887010281158</v>
      </c>
      <c r="D14" s="791">
        <v>0</v>
      </c>
    </row>
    <row r="15" spans="1:4" x14ac:dyDescent="0.2">
      <c r="A15" s="606" t="s">
        <v>146</v>
      </c>
      <c r="B15" s="500">
        <v>-6.2282953221615935</v>
      </c>
      <c r="C15" s="500">
        <v>-3.7267283717063471</v>
      </c>
      <c r="D15" s="792">
        <v>0</v>
      </c>
    </row>
    <row r="16" spans="1:4" x14ac:dyDescent="0.2">
      <c r="D16" s="93" t="s">
        <v>247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0"/>
  <sheetViews>
    <sheetView zoomScaleNormal="100" workbookViewId="0">
      <selection sqref="A1:C2"/>
    </sheetView>
  </sheetViews>
  <sheetFormatPr baseColWidth="10" defaultRowHeight="13.5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5" customHeight="1" x14ac:dyDescent="0.2">
      <c r="A1" s="849" t="s">
        <v>33</v>
      </c>
      <c r="B1" s="849"/>
      <c r="C1" s="849"/>
      <c r="D1" s="131"/>
      <c r="E1" s="131"/>
      <c r="F1" s="131"/>
      <c r="G1" s="131"/>
    </row>
    <row r="2" spans="1:13" ht="13.5" customHeight="1" x14ac:dyDescent="0.2">
      <c r="A2" s="850"/>
      <c r="B2" s="850"/>
      <c r="C2" s="850"/>
      <c r="D2" s="135"/>
      <c r="E2" s="135"/>
      <c r="F2" s="135"/>
      <c r="G2" s="110" t="s">
        <v>160</v>
      </c>
    </row>
    <row r="3" spans="1:13" ht="13.5" customHeight="1" x14ac:dyDescent="0.2">
      <c r="A3" s="168"/>
      <c r="B3" s="853">
        <f>INDICE!A3</f>
        <v>41760</v>
      </c>
      <c r="C3" s="854"/>
      <c r="D3" s="854" t="s">
        <v>121</v>
      </c>
      <c r="E3" s="854"/>
      <c r="F3" s="854" t="s">
        <v>122</v>
      </c>
      <c r="G3" s="854"/>
    </row>
    <row r="4" spans="1:13" ht="30" customHeight="1" x14ac:dyDescent="0.2">
      <c r="A4" s="151"/>
      <c r="B4" s="169" t="s">
        <v>201</v>
      </c>
      <c r="C4" s="170" t="s">
        <v>202</v>
      </c>
      <c r="D4" s="169" t="s">
        <v>201</v>
      </c>
      <c r="E4" s="170" t="s">
        <v>202</v>
      </c>
      <c r="F4" s="169" t="s">
        <v>201</v>
      </c>
      <c r="G4" s="170" t="s">
        <v>202</v>
      </c>
    </row>
    <row r="5" spans="1:13" s="133" customFormat="1" ht="13.5" customHeight="1" x14ac:dyDescent="0.2">
      <c r="A5" s="137" t="s">
        <v>203</v>
      </c>
      <c r="B5" s="140">
        <v>379.58675000000005</v>
      </c>
      <c r="C5" s="143">
        <v>10.127610000000006</v>
      </c>
      <c r="D5" s="140">
        <v>1781.381410000002</v>
      </c>
      <c r="E5" s="140">
        <v>48.146320000000017</v>
      </c>
      <c r="F5" s="140">
        <v>4523.7750500000011</v>
      </c>
      <c r="G5" s="140">
        <v>121.08162</v>
      </c>
      <c r="L5" s="171"/>
      <c r="M5" s="171"/>
    </row>
    <row r="6" spans="1:13" s="133" customFormat="1" ht="13.5" customHeight="1" x14ac:dyDescent="0.2">
      <c r="A6" s="137" t="s">
        <v>204</v>
      </c>
      <c r="B6" s="140">
        <v>1367.2130099999979</v>
      </c>
      <c r="C6" s="140">
        <v>415.18514999999979</v>
      </c>
      <c r="D6" s="140">
        <v>6437.8729199999989</v>
      </c>
      <c r="E6" s="140">
        <v>2029.2350199999996</v>
      </c>
      <c r="F6" s="140">
        <v>15806.783870000001</v>
      </c>
      <c r="G6" s="140">
        <v>4856.4846199999993</v>
      </c>
      <c r="L6" s="171"/>
      <c r="M6" s="171"/>
    </row>
    <row r="7" spans="1:13" s="133" customFormat="1" ht="13.5" customHeight="1" x14ac:dyDescent="0.2">
      <c r="A7" s="147" t="s">
        <v>198</v>
      </c>
      <c r="B7" s="148">
        <v>1746.7997599999981</v>
      </c>
      <c r="C7" s="148">
        <v>425.3127599999998</v>
      </c>
      <c r="D7" s="148">
        <v>8219.2543300000016</v>
      </c>
      <c r="E7" s="148">
        <v>2077.3813399999995</v>
      </c>
      <c r="F7" s="148">
        <v>20330.558920000003</v>
      </c>
      <c r="G7" s="148">
        <v>4977.5662399999992</v>
      </c>
    </row>
    <row r="8" spans="1:13" ht="13.5" customHeight="1" x14ac:dyDescent="0.2">
      <c r="G8" s="93" t="s">
        <v>247</v>
      </c>
    </row>
    <row r="9" spans="1:13" ht="13.5" customHeight="1" x14ac:dyDescent="0.2">
      <c r="A9" s="154" t="s">
        <v>537</v>
      </c>
    </row>
    <row r="10" spans="1:13" ht="13.5" customHeight="1" x14ac:dyDescent="0.2">
      <c r="A10" s="154" t="s">
        <v>248</v>
      </c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540</v>
      </c>
    </row>
    <row r="2" spans="1:11" ht="15.75" x14ac:dyDescent="0.25">
      <c r="A2" s="2"/>
      <c r="J2" s="110" t="s">
        <v>160</v>
      </c>
    </row>
    <row r="3" spans="1:11" s="114" customFormat="1" ht="13.35" customHeight="1" x14ac:dyDescent="0.2">
      <c r="A3" s="111"/>
      <c r="B3" s="841">
        <f>INDICE!A3</f>
        <v>41760</v>
      </c>
      <c r="C3" s="841"/>
      <c r="D3" s="841">
        <f>INDICE!C3</f>
        <v>0</v>
      </c>
      <c r="E3" s="841"/>
      <c r="F3" s="112"/>
      <c r="G3" s="842" t="s">
        <v>122</v>
      </c>
      <c r="H3" s="842"/>
      <c r="I3" s="842"/>
      <c r="J3" s="842"/>
    </row>
    <row r="4" spans="1:11" s="114" customFormat="1" x14ac:dyDescent="0.2">
      <c r="A4" s="115"/>
      <c r="B4" s="116" t="s">
        <v>152</v>
      </c>
      <c r="C4" s="116" t="s">
        <v>153</v>
      </c>
      <c r="D4" s="116" t="s">
        <v>189</v>
      </c>
      <c r="E4" s="116" t="s">
        <v>192</v>
      </c>
      <c r="F4" s="116"/>
      <c r="G4" s="116" t="s">
        <v>152</v>
      </c>
      <c r="H4" s="116" t="s">
        <v>153</v>
      </c>
      <c r="I4" s="116" t="s">
        <v>189</v>
      </c>
      <c r="J4" s="116" t="s">
        <v>192</v>
      </c>
    </row>
    <row r="5" spans="1:11" s="114" customFormat="1" x14ac:dyDescent="0.2">
      <c r="A5" s="589" t="s">
        <v>162</v>
      </c>
      <c r="B5" s="117">
        <f>'GNA CCAA'!B5</f>
        <v>57.228609999999961</v>
      </c>
      <c r="C5" s="117">
        <f>'GNA CCAA'!C5</f>
        <v>2.0189700000000004</v>
      </c>
      <c r="D5" s="117">
        <f>'GO CCAA'!B5</f>
        <v>277.22128999999995</v>
      </c>
      <c r="E5" s="549">
        <f>SUM(B5:D5)</f>
        <v>336.46886999999992</v>
      </c>
      <c r="F5" s="117"/>
      <c r="G5" s="117">
        <f>'GNA CCAA'!F5</f>
        <v>670.9752799999992</v>
      </c>
      <c r="H5" s="117">
        <f>'GNA CCAA'!G5</f>
        <v>23.889319999999984</v>
      </c>
      <c r="I5" s="117">
        <f>'GO CCAA'!G5</f>
        <v>3149.3322500000036</v>
      </c>
      <c r="J5" s="549">
        <f>SUM(G5:I5)</f>
        <v>3844.196850000003</v>
      </c>
      <c r="K5" s="82"/>
    </row>
    <row r="6" spans="1:11" s="114" customFormat="1" x14ac:dyDescent="0.2">
      <c r="A6" s="590" t="s">
        <v>163</v>
      </c>
      <c r="B6" s="119">
        <f>'GNA CCAA'!B6</f>
        <v>10.353749999999998</v>
      </c>
      <c r="C6" s="119">
        <f>'GNA CCAA'!C6</f>
        <v>0.49698999999999988</v>
      </c>
      <c r="D6" s="119">
        <f>'GO CCAA'!B6</f>
        <v>74.908459999999991</v>
      </c>
      <c r="E6" s="552">
        <f>SUM(B6:D6)</f>
        <v>85.759199999999993</v>
      </c>
      <c r="F6" s="119"/>
      <c r="G6" s="119">
        <f>'GNA CCAA'!F6</f>
        <v>127.55528000000002</v>
      </c>
      <c r="H6" s="119">
        <f>'GNA CCAA'!G6</f>
        <v>6.1969999999999974</v>
      </c>
      <c r="I6" s="119">
        <f>'GO CCAA'!G6</f>
        <v>883.34377000000029</v>
      </c>
      <c r="J6" s="552">
        <f t="shared" ref="J6:J24" si="0">SUM(G6:I6)</f>
        <v>1017.0960500000003</v>
      </c>
      <c r="K6" s="82"/>
    </row>
    <row r="7" spans="1:11" s="114" customFormat="1" x14ac:dyDescent="0.2">
      <c r="A7" s="590" t="s">
        <v>164</v>
      </c>
      <c r="B7" s="119">
        <f>'GNA CCAA'!B7</f>
        <v>7.0275499999999997</v>
      </c>
      <c r="C7" s="119">
        <f>'GNA CCAA'!C7</f>
        <v>0.49069999999999997</v>
      </c>
      <c r="D7" s="119">
        <f>'GO CCAA'!B7</f>
        <v>36.673769999999998</v>
      </c>
      <c r="E7" s="552">
        <f t="shared" ref="E7:E24" si="1">SUM(B7:D7)</f>
        <v>44.192019999999999</v>
      </c>
      <c r="F7" s="119"/>
      <c r="G7" s="119">
        <f>'GNA CCAA'!F7</f>
        <v>86.097870000000015</v>
      </c>
      <c r="H7" s="119">
        <f>'GNA CCAA'!G7</f>
        <v>6.2117600000000008</v>
      </c>
      <c r="I7" s="119">
        <f>'GO CCAA'!G7</f>
        <v>440.79916000000003</v>
      </c>
      <c r="J7" s="552">
        <f t="shared" si="0"/>
        <v>533.10879</v>
      </c>
      <c r="K7" s="82"/>
    </row>
    <row r="8" spans="1:11" s="114" customFormat="1" x14ac:dyDescent="0.2">
      <c r="A8" s="590" t="s">
        <v>165</v>
      </c>
      <c r="B8" s="119">
        <f>'GNA CCAA'!B8</f>
        <v>17.219570000000001</v>
      </c>
      <c r="C8" s="119">
        <f>'GNA CCAA'!C8</f>
        <v>1.0146500000000001</v>
      </c>
      <c r="D8" s="119">
        <f>'GO CCAA'!B8</f>
        <v>33.289149999999999</v>
      </c>
      <c r="E8" s="552">
        <f t="shared" si="1"/>
        <v>51.52337</v>
      </c>
      <c r="F8" s="119"/>
      <c r="G8" s="119">
        <f>'GNA CCAA'!F8</f>
        <v>192.81715999999997</v>
      </c>
      <c r="H8" s="119">
        <f>'GNA CCAA'!G8</f>
        <v>10.55987</v>
      </c>
      <c r="I8" s="119">
        <f>'GO CCAA'!G8</f>
        <v>369.31885</v>
      </c>
      <c r="J8" s="552">
        <f t="shared" si="0"/>
        <v>572.69587999999999</v>
      </c>
      <c r="K8" s="82"/>
    </row>
    <row r="9" spans="1:11" s="114" customFormat="1" x14ac:dyDescent="0.2">
      <c r="A9" s="590" t="s">
        <v>166</v>
      </c>
      <c r="B9" s="119">
        <f>'GNA CCAA'!B9</f>
        <v>29.667840000000002</v>
      </c>
      <c r="C9" s="119">
        <f>'GNA CCAA'!C9</f>
        <v>9.9518499999999985</v>
      </c>
      <c r="D9" s="119">
        <f>'GO CCAA'!B9</f>
        <v>51.101519999999994</v>
      </c>
      <c r="E9" s="552">
        <f t="shared" si="1"/>
        <v>90.721209999999985</v>
      </c>
      <c r="F9" s="119"/>
      <c r="G9" s="119">
        <f>'GNA CCAA'!F9</f>
        <v>358.86915999999979</v>
      </c>
      <c r="H9" s="119">
        <f>'GNA CCAA'!G9</f>
        <v>117.20389000000002</v>
      </c>
      <c r="I9" s="119">
        <f>'GO CCAA'!G9</f>
        <v>605.47721000000024</v>
      </c>
      <c r="J9" s="552">
        <f t="shared" si="0"/>
        <v>1081.55026</v>
      </c>
      <c r="K9" s="82"/>
    </row>
    <row r="10" spans="1:11" s="114" customFormat="1" x14ac:dyDescent="0.2">
      <c r="A10" s="590" t="s">
        <v>167</v>
      </c>
      <c r="B10" s="119">
        <f>'GNA CCAA'!B10</f>
        <v>4.6409199999999995</v>
      </c>
      <c r="C10" s="119">
        <f>'GNA CCAA'!C10</f>
        <v>0.24775</v>
      </c>
      <c r="D10" s="119">
        <f>'GO CCAA'!B10</f>
        <v>24.466549999999994</v>
      </c>
      <c r="E10" s="552">
        <f t="shared" si="1"/>
        <v>29.355219999999996</v>
      </c>
      <c r="F10" s="119"/>
      <c r="G10" s="119">
        <f>'GNA CCAA'!F10</f>
        <v>56.82217</v>
      </c>
      <c r="H10" s="119">
        <f>'GNA CCAA'!G10</f>
        <v>3.1661199999999998</v>
      </c>
      <c r="I10" s="119">
        <f>'GO CCAA'!G10</f>
        <v>290.28338000000002</v>
      </c>
      <c r="J10" s="552">
        <f t="shared" si="0"/>
        <v>350.27167000000003</v>
      </c>
      <c r="K10" s="82"/>
    </row>
    <row r="11" spans="1:11" s="114" customFormat="1" x14ac:dyDescent="0.2">
      <c r="A11" s="590" t="s">
        <v>168</v>
      </c>
      <c r="B11" s="119">
        <f>'GNA CCAA'!B11</f>
        <v>19.635249999999996</v>
      </c>
      <c r="C11" s="119">
        <f>'GNA CCAA'!C11</f>
        <v>1.0078399999999998</v>
      </c>
      <c r="D11" s="119">
        <f>'GO CCAA'!B11</f>
        <v>121.07056000000001</v>
      </c>
      <c r="E11" s="552">
        <f t="shared" si="1"/>
        <v>141.71365</v>
      </c>
      <c r="F11" s="119"/>
      <c r="G11" s="119">
        <f>'GNA CCAA'!F11</f>
        <v>243.75620000000015</v>
      </c>
      <c r="H11" s="119">
        <f>'GNA CCAA'!G11</f>
        <v>13.629900000000012</v>
      </c>
      <c r="I11" s="119">
        <f>'GO CCAA'!G11</f>
        <v>1450.5767600000006</v>
      </c>
      <c r="J11" s="552">
        <f t="shared" si="0"/>
        <v>1707.9628600000008</v>
      </c>
      <c r="K11" s="82"/>
    </row>
    <row r="12" spans="1:11" s="114" customFormat="1" x14ac:dyDescent="0.2">
      <c r="A12" s="590" t="s">
        <v>658</v>
      </c>
      <c r="B12" s="119">
        <f>'GNA CCAA'!B12</f>
        <v>13.956889999999998</v>
      </c>
      <c r="C12" s="119">
        <f>'GNA CCAA'!C12</f>
        <v>0.56818999999999997</v>
      </c>
      <c r="D12" s="119">
        <f>'GO CCAA'!B12</f>
        <v>97.561809999999994</v>
      </c>
      <c r="E12" s="552">
        <f t="shared" si="1"/>
        <v>112.08689</v>
      </c>
      <c r="F12" s="119"/>
      <c r="G12" s="119">
        <f>'GNA CCAA'!F12</f>
        <v>168.98795999999987</v>
      </c>
      <c r="H12" s="119">
        <f>'GNA CCAA'!G12</f>
        <v>7.3044899999999995</v>
      </c>
      <c r="I12" s="119">
        <f>'GO CCAA'!G12</f>
        <v>1152.9077899999993</v>
      </c>
      <c r="J12" s="552">
        <f t="shared" si="0"/>
        <v>1329.2002399999992</v>
      </c>
      <c r="K12" s="82"/>
    </row>
    <row r="13" spans="1:11" s="114" customFormat="1" x14ac:dyDescent="0.2">
      <c r="A13" s="590" t="s">
        <v>169</v>
      </c>
      <c r="B13" s="119">
        <f>'GNA CCAA'!B13</f>
        <v>60.711460000000002</v>
      </c>
      <c r="C13" s="119">
        <f>'GNA CCAA'!C13</f>
        <v>3.7850600000000001</v>
      </c>
      <c r="D13" s="119">
        <f>'GO CCAA'!B13</f>
        <v>277.55128000000002</v>
      </c>
      <c r="E13" s="552">
        <f t="shared" si="1"/>
        <v>342.04780000000005</v>
      </c>
      <c r="F13" s="119"/>
      <c r="G13" s="119">
        <f>'GNA CCAA'!F13</f>
        <v>722.01279000000056</v>
      </c>
      <c r="H13" s="119">
        <f>'GNA CCAA'!G13</f>
        <v>45.652079999999977</v>
      </c>
      <c r="I13" s="119">
        <f>'GO CCAA'!G13</f>
        <v>3174.9834200000018</v>
      </c>
      <c r="J13" s="552">
        <f t="shared" si="0"/>
        <v>3942.6482900000024</v>
      </c>
      <c r="K13" s="82"/>
    </row>
    <row r="14" spans="1:11" s="114" customFormat="1" x14ac:dyDescent="0.2">
      <c r="A14" s="590" t="s">
        <v>170</v>
      </c>
      <c r="B14" s="119">
        <f>'GNA CCAA'!B14</f>
        <v>0.50724999999999998</v>
      </c>
      <c r="C14" s="119">
        <f>'GNA CCAA'!C14</f>
        <v>4.9959999999999997E-2</v>
      </c>
      <c r="D14" s="119">
        <f>'GO CCAA'!B14</f>
        <v>0.81733</v>
      </c>
      <c r="E14" s="552">
        <f t="shared" si="1"/>
        <v>1.3745400000000001</v>
      </c>
      <c r="F14" s="119"/>
      <c r="G14" s="119">
        <f>'GNA CCAA'!F14</f>
        <v>6.1534200000000023</v>
      </c>
      <c r="H14" s="119">
        <f>'GNA CCAA'!G14</f>
        <v>0.70011000000000001</v>
      </c>
      <c r="I14" s="119">
        <f>'GO CCAA'!G14</f>
        <v>10.459219999999998</v>
      </c>
      <c r="J14" s="552">
        <f t="shared" si="0"/>
        <v>17.312750000000001</v>
      </c>
      <c r="K14" s="82"/>
    </row>
    <row r="15" spans="1:11" s="114" customFormat="1" x14ac:dyDescent="0.2">
      <c r="A15" s="590" t="s">
        <v>171</v>
      </c>
      <c r="B15" s="119">
        <f>'GNA CCAA'!B15</f>
        <v>39.074370000000002</v>
      </c>
      <c r="C15" s="119">
        <f>'GNA CCAA'!C15</f>
        <v>1.53932</v>
      </c>
      <c r="D15" s="119">
        <f>'GO CCAA'!B15</f>
        <v>172.83749000000003</v>
      </c>
      <c r="E15" s="552">
        <f t="shared" si="1"/>
        <v>213.45118000000002</v>
      </c>
      <c r="F15" s="119"/>
      <c r="G15" s="119">
        <f>'GNA CCAA'!F15</f>
        <v>470.6560399999999</v>
      </c>
      <c r="H15" s="119">
        <f>'GNA CCAA'!G15</f>
        <v>18.092569999999995</v>
      </c>
      <c r="I15" s="119">
        <f>'GO CCAA'!G15</f>
        <v>1990.2810900000011</v>
      </c>
      <c r="J15" s="552">
        <f t="shared" si="0"/>
        <v>2479.029700000001</v>
      </c>
      <c r="K15" s="82"/>
    </row>
    <row r="16" spans="1:11" s="114" customFormat="1" x14ac:dyDescent="0.2">
      <c r="A16" s="590" t="s">
        <v>172</v>
      </c>
      <c r="B16" s="119">
        <f>'GNA CCAA'!B16</f>
        <v>8.1456900000000001</v>
      </c>
      <c r="C16" s="119">
        <f>'GNA CCAA'!C16</f>
        <v>0.24665999999999999</v>
      </c>
      <c r="D16" s="119">
        <f>'GO CCAA'!B16</f>
        <v>49.114889999999995</v>
      </c>
      <c r="E16" s="552">
        <f t="shared" si="1"/>
        <v>57.507239999999996</v>
      </c>
      <c r="F16" s="119"/>
      <c r="G16" s="119">
        <f>'GNA CCAA'!F16</f>
        <v>94.158979999999985</v>
      </c>
      <c r="H16" s="119">
        <f>'GNA CCAA'!G16</f>
        <v>2.7647300000000001</v>
      </c>
      <c r="I16" s="119">
        <f>'GO CCAA'!G16</f>
        <v>556.14889000000028</v>
      </c>
      <c r="J16" s="552">
        <f t="shared" si="0"/>
        <v>653.07260000000031</v>
      </c>
      <c r="K16" s="82"/>
    </row>
    <row r="17" spans="1:16" s="114" customFormat="1" x14ac:dyDescent="0.2">
      <c r="A17" s="590" t="s">
        <v>173</v>
      </c>
      <c r="B17" s="119">
        <f>'GNA CCAA'!B17</f>
        <v>19.406170000000003</v>
      </c>
      <c r="C17" s="119">
        <f>'GNA CCAA'!C17</f>
        <v>1.0250699999999997</v>
      </c>
      <c r="D17" s="119">
        <f>'GO CCAA'!B17</f>
        <v>113.52255000000002</v>
      </c>
      <c r="E17" s="552">
        <f t="shared" si="1"/>
        <v>133.95379000000003</v>
      </c>
      <c r="F17" s="119"/>
      <c r="G17" s="119">
        <f>'GNA CCAA'!F17</f>
        <v>235.52306000000004</v>
      </c>
      <c r="H17" s="119">
        <f>'GNA CCAA'!G17</f>
        <v>12.974200000000012</v>
      </c>
      <c r="I17" s="119">
        <f>'GO CCAA'!G17</f>
        <v>1364.8657499999993</v>
      </c>
      <c r="J17" s="552">
        <f t="shared" si="0"/>
        <v>1613.3630099999993</v>
      </c>
      <c r="K17" s="82"/>
    </row>
    <row r="18" spans="1:16" s="114" customFormat="1" x14ac:dyDescent="0.2">
      <c r="A18" s="590" t="s">
        <v>174</v>
      </c>
      <c r="B18" s="119">
        <f>'GNA CCAA'!B18</f>
        <v>2.2301100000000003</v>
      </c>
      <c r="C18" s="119">
        <f>'GNA CCAA'!C18</f>
        <v>0.12188</v>
      </c>
      <c r="D18" s="119">
        <f>'GO CCAA'!B18</f>
        <v>14.022720000000001</v>
      </c>
      <c r="E18" s="552">
        <f t="shared" si="1"/>
        <v>16.37471</v>
      </c>
      <c r="F18" s="119"/>
      <c r="G18" s="119">
        <f>'GNA CCAA'!F18</f>
        <v>26.767590000000009</v>
      </c>
      <c r="H18" s="119">
        <f>'GNA CCAA'!G18</f>
        <v>1.5121999999999995</v>
      </c>
      <c r="I18" s="119">
        <f>'GO CCAA'!G18</f>
        <v>163.24899999999997</v>
      </c>
      <c r="J18" s="552">
        <f t="shared" si="0"/>
        <v>191.52878999999999</v>
      </c>
      <c r="K18" s="82"/>
    </row>
    <row r="19" spans="1:16" s="114" customFormat="1" x14ac:dyDescent="0.2">
      <c r="A19" s="590" t="s">
        <v>175</v>
      </c>
      <c r="B19" s="119">
        <f>'GNA CCAA'!B19</f>
        <v>43.94173</v>
      </c>
      <c r="C19" s="119">
        <f>'GNA CCAA'!C19</f>
        <v>2.1975499999999997</v>
      </c>
      <c r="D19" s="119">
        <f>'GO CCAA'!B19</f>
        <v>180.98979000000003</v>
      </c>
      <c r="E19" s="552">
        <f t="shared" si="1"/>
        <v>227.12907000000001</v>
      </c>
      <c r="F19" s="119"/>
      <c r="G19" s="119">
        <f>'GNA CCAA'!F19</f>
        <v>516.33356000000003</v>
      </c>
      <c r="H19" s="119">
        <f>'GNA CCAA'!G19</f>
        <v>26.325960000000006</v>
      </c>
      <c r="I19" s="119">
        <f>'GO CCAA'!G19</f>
        <v>2115.3901799999999</v>
      </c>
      <c r="J19" s="552">
        <f t="shared" si="0"/>
        <v>2658.0497</v>
      </c>
      <c r="K19" s="82"/>
    </row>
    <row r="20" spans="1:16" s="114" customFormat="1" x14ac:dyDescent="0.2">
      <c r="A20" s="590" t="s">
        <v>176</v>
      </c>
      <c r="B20" s="119">
        <f>'GNA CCAA'!B20</f>
        <v>0.47572000000000003</v>
      </c>
      <c r="C20" s="119">
        <f>'GNA CCAA'!C20</f>
        <v>0</v>
      </c>
      <c r="D20" s="119">
        <f>'GO CCAA'!B20</f>
        <v>1.09552</v>
      </c>
      <c r="E20" s="552">
        <f t="shared" si="1"/>
        <v>1.57124</v>
      </c>
      <c r="F20" s="119"/>
      <c r="G20" s="119">
        <f>'GNA CCAA'!F20</f>
        <v>6.0677099999999999</v>
      </c>
      <c r="H20" s="119">
        <f>'GNA CCAA'!G20</f>
        <v>0</v>
      </c>
      <c r="I20" s="119">
        <f>'GO CCAA'!G20</f>
        <v>12.123759999999999</v>
      </c>
      <c r="J20" s="552">
        <f t="shared" si="0"/>
        <v>18.191469999999999</v>
      </c>
      <c r="K20" s="82"/>
    </row>
    <row r="21" spans="1:16" s="114" customFormat="1" x14ac:dyDescent="0.2">
      <c r="A21" s="590" t="s">
        <v>177</v>
      </c>
      <c r="B21" s="119">
        <f>'GNA CCAA'!B21</f>
        <v>9.5817800000000002</v>
      </c>
      <c r="C21" s="119">
        <f>'GNA CCAA'!C21</f>
        <v>0.45724999999999999</v>
      </c>
      <c r="D21" s="119">
        <f>'GO CCAA'!B21</f>
        <v>70.543140000000008</v>
      </c>
      <c r="E21" s="552">
        <f t="shared" si="1"/>
        <v>80.582170000000005</v>
      </c>
      <c r="F21" s="119"/>
      <c r="G21" s="119">
        <f>'GNA CCAA'!F21</f>
        <v>112.87756999999993</v>
      </c>
      <c r="H21" s="119">
        <f>'GNA CCAA'!G21</f>
        <v>5.2826400000000007</v>
      </c>
      <c r="I21" s="119">
        <f>'GO CCAA'!G21</f>
        <v>810.41368</v>
      </c>
      <c r="J21" s="552">
        <f t="shared" si="0"/>
        <v>928.57388999999989</v>
      </c>
      <c r="K21" s="82"/>
    </row>
    <row r="22" spans="1:16" s="114" customFormat="1" x14ac:dyDescent="0.2">
      <c r="A22" s="590" t="s">
        <v>178</v>
      </c>
      <c r="B22" s="119">
        <f>'GNA CCAA'!B22</f>
        <v>5.2895799999999991</v>
      </c>
      <c r="C22" s="119">
        <f>'GNA CCAA'!C22</f>
        <v>0.16953000000000001</v>
      </c>
      <c r="D22" s="119">
        <f>'GO CCAA'!B22</f>
        <v>50.330789999999986</v>
      </c>
      <c r="E22" s="552">
        <f t="shared" si="1"/>
        <v>55.789899999999989</v>
      </c>
      <c r="F22" s="119"/>
      <c r="G22" s="119">
        <f>'GNA CCAA'!F22</f>
        <v>62.682970000000026</v>
      </c>
      <c r="H22" s="119">
        <f>'GNA CCAA'!G22</f>
        <v>2.3412899999999999</v>
      </c>
      <c r="I22" s="119">
        <f>'GO CCAA'!G22</f>
        <v>564.54928999999981</v>
      </c>
      <c r="J22" s="552">
        <f t="shared" si="0"/>
        <v>629.57354999999984</v>
      </c>
      <c r="K22" s="82"/>
    </row>
    <row r="23" spans="1:16" x14ac:dyDescent="0.2">
      <c r="A23" s="591" t="s">
        <v>179</v>
      </c>
      <c r="B23" s="119">
        <f>'GNA CCAA'!B23</f>
        <v>14.311470000000002</v>
      </c>
      <c r="C23" s="119">
        <f>'GNA CCAA'!C23</f>
        <v>0.90443000000000007</v>
      </c>
      <c r="D23" s="119">
        <f>'GO CCAA'!B23</f>
        <v>133.61448000000001</v>
      </c>
      <c r="E23" s="552">
        <f t="shared" si="1"/>
        <v>148.83038000000002</v>
      </c>
      <c r="F23" s="119"/>
      <c r="G23" s="119">
        <f>'GNA CCAA'!F23</f>
        <v>170.57021</v>
      </c>
      <c r="H23" s="119">
        <f>'GNA CCAA'!G23</f>
        <v>11.048349999999997</v>
      </c>
      <c r="I23" s="119">
        <f>'GO CCAA'!G23</f>
        <v>1533.586659999999</v>
      </c>
      <c r="J23" s="552">
        <f t="shared" si="0"/>
        <v>1715.2052199999989</v>
      </c>
      <c r="K23" s="494"/>
      <c r="P23" s="114"/>
    </row>
    <row r="24" spans="1:16" x14ac:dyDescent="0.2">
      <c r="A24" s="592" t="s">
        <v>531</v>
      </c>
      <c r="B24" s="123">
        <f>'GNA CCAA'!B24</f>
        <v>363.40570999999971</v>
      </c>
      <c r="C24" s="123">
        <f>'GNA CCAA'!C24</f>
        <v>26.29365000000001</v>
      </c>
      <c r="D24" s="123">
        <f>'GO CCAA'!B24</f>
        <v>1780.7330900000006</v>
      </c>
      <c r="E24" s="123">
        <f t="shared" si="1"/>
        <v>2170.4324500000002</v>
      </c>
      <c r="F24" s="123"/>
      <c r="G24" s="123">
        <f>'GNA CCAA'!F24</f>
        <v>4329.6849800000073</v>
      </c>
      <c r="H24" s="593">
        <f>'GNA CCAA'!G24</f>
        <v>314.85648000000015</v>
      </c>
      <c r="I24" s="123">
        <f>'GO CCAA'!G24</f>
        <v>20638.090109999986</v>
      </c>
      <c r="J24" s="123">
        <f t="shared" si="0"/>
        <v>25282.631569999994</v>
      </c>
      <c r="K24" s="494"/>
    </row>
    <row r="25" spans="1:16" x14ac:dyDescent="0.2">
      <c r="I25" s="8"/>
      <c r="J25" s="93" t="s">
        <v>247</v>
      </c>
    </row>
    <row r="26" spans="1:16" x14ac:dyDescent="0.2">
      <c r="A26" s="555" t="s">
        <v>538</v>
      </c>
      <c r="G26" s="125"/>
      <c r="H26" s="125"/>
      <c r="I26" s="125"/>
      <c r="J26" s="125"/>
    </row>
    <row r="27" spans="1:16" x14ac:dyDescent="0.2">
      <c r="A27" s="154" t="s">
        <v>248</v>
      </c>
      <c r="G27" s="125"/>
      <c r="H27" s="125"/>
      <c r="I27" s="125"/>
      <c r="J27" s="125"/>
    </row>
    <row r="28" spans="1:16" ht="18" x14ac:dyDescent="0.25">
      <c r="A28" s="126"/>
      <c r="E28" s="848"/>
      <c r="F28" s="848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23 F6:I23">
    <cfRule type="cellIs" dxfId="22" priority="5" operator="between">
      <formula>0</formula>
      <formula>0.5</formula>
    </cfRule>
    <cfRule type="cellIs" dxfId="21" priority="6" operator="between">
      <formula>0</formula>
      <formula>0.49</formula>
    </cfRule>
  </conditionalFormatting>
  <conditionalFormatting sqref="E6:E23">
    <cfRule type="cellIs" dxfId="20" priority="3" operator="between">
      <formula>0</formula>
      <formula>0.5</formula>
    </cfRule>
    <cfRule type="cellIs" dxfId="19" priority="4" operator="between">
      <formula>0</formula>
      <formula>0.49</formula>
    </cfRule>
  </conditionalFormatting>
  <conditionalFormatting sqref="J6:J23">
    <cfRule type="cellIs" dxfId="18" priority="1" operator="between">
      <formula>0</formula>
      <formula>0.5</formula>
    </cfRule>
    <cfRule type="cellIs" dxfId="17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/>
  </sheetViews>
  <sheetFormatPr baseColWidth="10" defaultRowHeight="12.75" x14ac:dyDescent="0.2"/>
  <cols>
    <col min="1" max="1" width="9.5" style="173" customWidth="1"/>
    <col min="2" max="2" width="10.5" style="173" customWidth="1"/>
    <col min="3" max="3" width="9.375" style="173" customWidth="1"/>
    <col min="4" max="4" width="10" style="173" customWidth="1"/>
    <col min="5" max="5" width="9.375" style="173" customWidth="1"/>
    <col min="6" max="6" width="9.5" style="173" customWidth="1"/>
    <col min="7" max="7" width="8.5" style="173" customWidth="1"/>
    <col min="8" max="8" width="12.5" style="173" customWidth="1"/>
    <col min="9" max="12" width="11.5" style="173" customWidth="1"/>
    <col min="13" max="66" width="11" style="173"/>
    <col min="67" max="256" width="10" style="173"/>
    <col min="257" max="257" width="8.375" style="173" customWidth="1"/>
    <col min="258" max="258" width="9.25" style="173" customWidth="1"/>
    <col min="259" max="259" width="8.25" style="173" bestFit="1" customWidth="1"/>
    <col min="260" max="260" width="8.875" style="173" bestFit="1" customWidth="1"/>
    <col min="261" max="261" width="8.25" style="173" bestFit="1" customWidth="1"/>
    <col min="262" max="262" width="8.375" style="173" bestFit="1" customWidth="1"/>
    <col min="263" max="263" width="7.5" style="173" bestFit="1" customWidth="1"/>
    <col min="264" max="264" width="11" style="173" bestFit="1" customWidth="1"/>
    <col min="265" max="268" width="10.125" style="173" bestFit="1" customWidth="1"/>
    <col min="269" max="512" width="10" style="173"/>
    <col min="513" max="513" width="8.375" style="173" customWidth="1"/>
    <col min="514" max="514" width="9.25" style="173" customWidth="1"/>
    <col min="515" max="515" width="8.25" style="173" bestFit="1" customWidth="1"/>
    <col min="516" max="516" width="8.875" style="173" bestFit="1" customWidth="1"/>
    <col min="517" max="517" width="8.25" style="173" bestFit="1" customWidth="1"/>
    <col min="518" max="518" width="8.375" style="173" bestFit="1" customWidth="1"/>
    <col min="519" max="519" width="7.5" style="173" bestFit="1" customWidth="1"/>
    <col min="520" max="520" width="11" style="173" bestFit="1" customWidth="1"/>
    <col min="521" max="524" width="10.125" style="173" bestFit="1" customWidth="1"/>
    <col min="525" max="768" width="10" style="173"/>
    <col min="769" max="769" width="8.375" style="173" customWidth="1"/>
    <col min="770" max="770" width="9.25" style="173" customWidth="1"/>
    <col min="771" max="771" width="8.25" style="173" bestFit="1" customWidth="1"/>
    <col min="772" max="772" width="8.875" style="173" bestFit="1" customWidth="1"/>
    <col min="773" max="773" width="8.25" style="173" bestFit="1" customWidth="1"/>
    <col min="774" max="774" width="8.375" style="173" bestFit="1" customWidth="1"/>
    <col min="775" max="775" width="7.5" style="173" bestFit="1" customWidth="1"/>
    <col min="776" max="776" width="11" style="173" bestFit="1" customWidth="1"/>
    <col min="777" max="780" width="10.125" style="173" bestFit="1" customWidth="1"/>
    <col min="781" max="1024" width="11" style="173"/>
    <col min="1025" max="1025" width="8.375" style="173" customWidth="1"/>
    <col min="1026" max="1026" width="9.25" style="173" customWidth="1"/>
    <col min="1027" max="1027" width="8.25" style="173" bestFit="1" customWidth="1"/>
    <col min="1028" max="1028" width="8.875" style="173" bestFit="1" customWidth="1"/>
    <col min="1029" max="1029" width="8.25" style="173" bestFit="1" customWidth="1"/>
    <col min="1030" max="1030" width="8.375" style="173" bestFit="1" customWidth="1"/>
    <col min="1031" max="1031" width="7.5" style="173" bestFit="1" customWidth="1"/>
    <col min="1032" max="1032" width="11" style="173" bestFit="1" customWidth="1"/>
    <col min="1033" max="1036" width="10.125" style="173" bestFit="1" customWidth="1"/>
    <col min="1037" max="1280" width="10" style="173"/>
    <col min="1281" max="1281" width="8.375" style="173" customWidth="1"/>
    <col min="1282" max="1282" width="9.25" style="173" customWidth="1"/>
    <col min="1283" max="1283" width="8.25" style="173" bestFit="1" customWidth="1"/>
    <col min="1284" max="1284" width="8.875" style="173" bestFit="1" customWidth="1"/>
    <col min="1285" max="1285" width="8.25" style="173" bestFit="1" customWidth="1"/>
    <col min="1286" max="1286" width="8.375" style="173" bestFit="1" customWidth="1"/>
    <col min="1287" max="1287" width="7.5" style="173" bestFit="1" customWidth="1"/>
    <col min="1288" max="1288" width="11" style="173" bestFit="1" customWidth="1"/>
    <col min="1289" max="1292" width="10.125" style="173" bestFit="1" customWidth="1"/>
    <col min="1293" max="1536" width="10" style="173"/>
    <col min="1537" max="1537" width="8.375" style="173" customWidth="1"/>
    <col min="1538" max="1538" width="9.25" style="173" customWidth="1"/>
    <col min="1539" max="1539" width="8.25" style="173" bestFit="1" customWidth="1"/>
    <col min="1540" max="1540" width="8.875" style="173" bestFit="1" customWidth="1"/>
    <col min="1541" max="1541" width="8.25" style="173" bestFit="1" customWidth="1"/>
    <col min="1542" max="1542" width="8.375" style="173" bestFit="1" customWidth="1"/>
    <col min="1543" max="1543" width="7.5" style="173" bestFit="1" customWidth="1"/>
    <col min="1544" max="1544" width="11" style="173" bestFit="1" customWidth="1"/>
    <col min="1545" max="1548" width="10.125" style="173" bestFit="1" customWidth="1"/>
    <col min="1549" max="1792" width="10" style="173"/>
    <col min="1793" max="1793" width="8.375" style="173" customWidth="1"/>
    <col min="1794" max="1794" width="9.25" style="173" customWidth="1"/>
    <col min="1795" max="1795" width="8.25" style="173" bestFit="1" customWidth="1"/>
    <col min="1796" max="1796" width="8.875" style="173" bestFit="1" customWidth="1"/>
    <col min="1797" max="1797" width="8.25" style="173" bestFit="1" customWidth="1"/>
    <col min="1798" max="1798" width="8.375" style="173" bestFit="1" customWidth="1"/>
    <col min="1799" max="1799" width="7.5" style="173" bestFit="1" customWidth="1"/>
    <col min="1800" max="1800" width="11" style="173" bestFit="1" customWidth="1"/>
    <col min="1801" max="1804" width="10.125" style="173" bestFit="1" customWidth="1"/>
    <col min="1805" max="2048" width="11" style="173"/>
    <col min="2049" max="2049" width="8.375" style="173" customWidth="1"/>
    <col min="2050" max="2050" width="9.25" style="173" customWidth="1"/>
    <col min="2051" max="2051" width="8.25" style="173" bestFit="1" customWidth="1"/>
    <col min="2052" max="2052" width="8.875" style="173" bestFit="1" customWidth="1"/>
    <col min="2053" max="2053" width="8.25" style="173" bestFit="1" customWidth="1"/>
    <col min="2054" max="2054" width="8.375" style="173" bestFit="1" customWidth="1"/>
    <col min="2055" max="2055" width="7.5" style="173" bestFit="1" customWidth="1"/>
    <col min="2056" max="2056" width="11" style="173" bestFit="1" customWidth="1"/>
    <col min="2057" max="2060" width="10.125" style="173" bestFit="1" customWidth="1"/>
    <col min="2061" max="2304" width="10" style="173"/>
    <col min="2305" max="2305" width="8.375" style="173" customWidth="1"/>
    <col min="2306" max="2306" width="9.25" style="173" customWidth="1"/>
    <col min="2307" max="2307" width="8.25" style="173" bestFit="1" customWidth="1"/>
    <col min="2308" max="2308" width="8.875" style="173" bestFit="1" customWidth="1"/>
    <col min="2309" max="2309" width="8.25" style="173" bestFit="1" customWidth="1"/>
    <col min="2310" max="2310" width="8.375" style="173" bestFit="1" customWidth="1"/>
    <col min="2311" max="2311" width="7.5" style="173" bestFit="1" customWidth="1"/>
    <col min="2312" max="2312" width="11" style="173" bestFit="1" customWidth="1"/>
    <col min="2313" max="2316" width="10.125" style="173" bestFit="1" customWidth="1"/>
    <col min="2317" max="2560" width="10" style="173"/>
    <col min="2561" max="2561" width="8.375" style="173" customWidth="1"/>
    <col min="2562" max="2562" width="9.25" style="173" customWidth="1"/>
    <col min="2563" max="2563" width="8.25" style="173" bestFit="1" customWidth="1"/>
    <col min="2564" max="2564" width="8.875" style="173" bestFit="1" customWidth="1"/>
    <col min="2565" max="2565" width="8.25" style="173" bestFit="1" customWidth="1"/>
    <col min="2566" max="2566" width="8.375" style="173" bestFit="1" customWidth="1"/>
    <col min="2567" max="2567" width="7.5" style="173" bestFit="1" customWidth="1"/>
    <col min="2568" max="2568" width="11" style="173" bestFit="1" customWidth="1"/>
    <col min="2569" max="2572" width="10.125" style="173" bestFit="1" customWidth="1"/>
    <col min="2573" max="2816" width="10" style="173"/>
    <col min="2817" max="2817" width="8.375" style="173" customWidth="1"/>
    <col min="2818" max="2818" width="9.25" style="173" customWidth="1"/>
    <col min="2819" max="2819" width="8.25" style="173" bestFit="1" customWidth="1"/>
    <col min="2820" max="2820" width="8.875" style="173" bestFit="1" customWidth="1"/>
    <col min="2821" max="2821" width="8.25" style="173" bestFit="1" customWidth="1"/>
    <col min="2822" max="2822" width="8.375" style="173" bestFit="1" customWidth="1"/>
    <col min="2823" max="2823" width="7.5" style="173" bestFit="1" customWidth="1"/>
    <col min="2824" max="2824" width="11" style="173" bestFit="1" customWidth="1"/>
    <col min="2825" max="2828" width="10.125" style="173" bestFit="1" customWidth="1"/>
    <col min="2829" max="3072" width="11" style="173"/>
    <col min="3073" max="3073" width="8.375" style="173" customWidth="1"/>
    <col min="3074" max="3074" width="9.25" style="173" customWidth="1"/>
    <col min="3075" max="3075" width="8.25" style="173" bestFit="1" customWidth="1"/>
    <col min="3076" max="3076" width="8.875" style="173" bestFit="1" customWidth="1"/>
    <col min="3077" max="3077" width="8.25" style="173" bestFit="1" customWidth="1"/>
    <col min="3078" max="3078" width="8.375" style="173" bestFit="1" customWidth="1"/>
    <col min="3079" max="3079" width="7.5" style="173" bestFit="1" customWidth="1"/>
    <col min="3080" max="3080" width="11" style="173" bestFit="1" customWidth="1"/>
    <col min="3081" max="3084" width="10.125" style="173" bestFit="1" customWidth="1"/>
    <col min="3085" max="3328" width="10" style="173"/>
    <col min="3329" max="3329" width="8.375" style="173" customWidth="1"/>
    <col min="3330" max="3330" width="9.25" style="173" customWidth="1"/>
    <col min="3331" max="3331" width="8.25" style="173" bestFit="1" customWidth="1"/>
    <col min="3332" max="3332" width="8.875" style="173" bestFit="1" customWidth="1"/>
    <col min="3333" max="3333" width="8.25" style="173" bestFit="1" customWidth="1"/>
    <col min="3334" max="3334" width="8.375" style="173" bestFit="1" customWidth="1"/>
    <col min="3335" max="3335" width="7.5" style="173" bestFit="1" customWidth="1"/>
    <col min="3336" max="3336" width="11" style="173" bestFit="1" customWidth="1"/>
    <col min="3337" max="3340" width="10.125" style="173" bestFit="1" customWidth="1"/>
    <col min="3341" max="3584" width="10" style="173"/>
    <col min="3585" max="3585" width="8.375" style="173" customWidth="1"/>
    <col min="3586" max="3586" width="9.25" style="173" customWidth="1"/>
    <col min="3587" max="3587" width="8.25" style="173" bestFit="1" customWidth="1"/>
    <col min="3588" max="3588" width="8.875" style="173" bestFit="1" customWidth="1"/>
    <col min="3589" max="3589" width="8.25" style="173" bestFit="1" customWidth="1"/>
    <col min="3590" max="3590" width="8.375" style="173" bestFit="1" customWidth="1"/>
    <col min="3591" max="3591" width="7.5" style="173" bestFit="1" customWidth="1"/>
    <col min="3592" max="3592" width="11" style="173" bestFit="1" customWidth="1"/>
    <col min="3593" max="3596" width="10.125" style="173" bestFit="1" customWidth="1"/>
    <col min="3597" max="3840" width="10" style="173"/>
    <col min="3841" max="3841" width="8.375" style="173" customWidth="1"/>
    <col min="3842" max="3842" width="9.25" style="173" customWidth="1"/>
    <col min="3843" max="3843" width="8.25" style="173" bestFit="1" customWidth="1"/>
    <col min="3844" max="3844" width="8.875" style="173" bestFit="1" customWidth="1"/>
    <col min="3845" max="3845" width="8.25" style="173" bestFit="1" customWidth="1"/>
    <col min="3846" max="3846" width="8.375" style="173" bestFit="1" customWidth="1"/>
    <col min="3847" max="3847" width="7.5" style="173" bestFit="1" customWidth="1"/>
    <col min="3848" max="3848" width="11" style="173" bestFit="1" customWidth="1"/>
    <col min="3849" max="3852" width="10.125" style="173" bestFit="1" customWidth="1"/>
    <col min="3853" max="4096" width="11" style="173"/>
    <col min="4097" max="4097" width="8.375" style="173" customWidth="1"/>
    <col min="4098" max="4098" width="9.25" style="173" customWidth="1"/>
    <col min="4099" max="4099" width="8.25" style="173" bestFit="1" customWidth="1"/>
    <col min="4100" max="4100" width="8.875" style="173" bestFit="1" customWidth="1"/>
    <col min="4101" max="4101" width="8.25" style="173" bestFit="1" customWidth="1"/>
    <col min="4102" max="4102" width="8.375" style="173" bestFit="1" customWidth="1"/>
    <col min="4103" max="4103" width="7.5" style="173" bestFit="1" customWidth="1"/>
    <col min="4104" max="4104" width="11" style="173" bestFit="1" customWidth="1"/>
    <col min="4105" max="4108" width="10.125" style="173" bestFit="1" customWidth="1"/>
    <col min="4109" max="4352" width="10" style="173"/>
    <col min="4353" max="4353" width="8.375" style="173" customWidth="1"/>
    <col min="4354" max="4354" width="9.25" style="173" customWidth="1"/>
    <col min="4355" max="4355" width="8.25" style="173" bestFit="1" customWidth="1"/>
    <col min="4356" max="4356" width="8.875" style="173" bestFit="1" customWidth="1"/>
    <col min="4357" max="4357" width="8.25" style="173" bestFit="1" customWidth="1"/>
    <col min="4358" max="4358" width="8.375" style="173" bestFit="1" customWidth="1"/>
    <col min="4359" max="4359" width="7.5" style="173" bestFit="1" customWidth="1"/>
    <col min="4360" max="4360" width="11" style="173" bestFit="1" customWidth="1"/>
    <col min="4361" max="4364" width="10.125" style="173" bestFit="1" customWidth="1"/>
    <col min="4365" max="4608" width="10" style="173"/>
    <col min="4609" max="4609" width="8.375" style="173" customWidth="1"/>
    <col min="4610" max="4610" width="9.25" style="173" customWidth="1"/>
    <col min="4611" max="4611" width="8.25" style="173" bestFit="1" customWidth="1"/>
    <col min="4612" max="4612" width="8.875" style="173" bestFit="1" customWidth="1"/>
    <col min="4613" max="4613" width="8.25" style="173" bestFit="1" customWidth="1"/>
    <col min="4614" max="4614" width="8.375" style="173" bestFit="1" customWidth="1"/>
    <col min="4615" max="4615" width="7.5" style="173" bestFit="1" customWidth="1"/>
    <col min="4616" max="4616" width="11" style="173" bestFit="1" customWidth="1"/>
    <col min="4617" max="4620" width="10.125" style="173" bestFit="1" customWidth="1"/>
    <col min="4621" max="4864" width="10" style="173"/>
    <col min="4865" max="4865" width="8.375" style="173" customWidth="1"/>
    <col min="4866" max="4866" width="9.25" style="173" customWidth="1"/>
    <col min="4867" max="4867" width="8.25" style="173" bestFit="1" customWidth="1"/>
    <col min="4868" max="4868" width="8.875" style="173" bestFit="1" customWidth="1"/>
    <col min="4869" max="4869" width="8.25" style="173" bestFit="1" customWidth="1"/>
    <col min="4870" max="4870" width="8.375" style="173" bestFit="1" customWidth="1"/>
    <col min="4871" max="4871" width="7.5" style="173" bestFit="1" customWidth="1"/>
    <col min="4872" max="4872" width="11" style="173" bestFit="1" customWidth="1"/>
    <col min="4873" max="4876" width="10.125" style="173" bestFit="1" customWidth="1"/>
    <col min="4877" max="5120" width="11" style="173"/>
    <col min="5121" max="5121" width="8.375" style="173" customWidth="1"/>
    <col min="5122" max="5122" width="9.25" style="173" customWidth="1"/>
    <col min="5123" max="5123" width="8.25" style="173" bestFit="1" customWidth="1"/>
    <col min="5124" max="5124" width="8.875" style="173" bestFit="1" customWidth="1"/>
    <col min="5125" max="5125" width="8.25" style="173" bestFit="1" customWidth="1"/>
    <col min="5126" max="5126" width="8.375" style="173" bestFit="1" customWidth="1"/>
    <col min="5127" max="5127" width="7.5" style="173" bestFit="1" customWidth="1"/>
    <col min="5128" max="5128" width="11" style="173" bestFit="1" customWidth="1"/>
    <col min="5129" max="5132" width="10.125" style="173" bestFit="1" customWidth="1"/>
    <col min="5133" max="5376" width="10" style="173"/>
    <col min="5377" max="5377" width="8.375" style="173" customWidth="1"/>
    <col min="5378" max="5378" width="9.25" style="173" customWidth="1"/>
    <col min="5379" max="5379" width="8.25" style="173" bestFit="1" customWidth="1"/>
    <col min="5380" max="5380" width="8.875" style="173" bestFit="1" customWidth="1"/>
    <col min="5381" max="5381" width="8.25" style="173" bestFit="1" customWidth="1"/>
    <col min="5382" max="5382" width="8.375" style="173" bestFit="1" customWidth="1"/>
    <col min="5383" max="5383" width="7.5" style="173" bestFit="1" customWidth="1"/>
    <col min="5384" max="5384" width="11" style="173" bestFit="1" customWidth="1"/>
    <col min="5385" max="5388" width="10.125" style="173" bestFit="1" customWidth="1"/>
    <col min="5389" max="5632" width="10" style="173"/>
    <col min="5633" max="5633" width="8.375" style="173" customWidth="1"/>
    <col min="5634" max="5634" width="9.25" style="173" customWidth="1"/>
    <col min="5635" max="5635" width="8.25" style="173" bestFit="1" customWidth="1"/>
    <col min="5636" max="5636" width="8.875" style="173" bestFit="1" customWidth="1"/>
    <col min="5637" max="5637" width="8.25" style="173" bestFit="1" customWidth="1"/>
    <col min="5638" max="5638" width="8.375" style="173" bestFit="1" customWidth="1"/>
    <col min="5639" max="5639" width="7.5" style="173" bestFit="1" customWidth="1"/>
    <col min="5640" max="5640" width="11" style="173" bestFit="1" customWidth="1"/>
    <col min="5641" max="5644" width="10.125" style="173" bestFit="1" customWidth="1"/>
    <col min="5645" max="5888" width="10" style="173"/>
    <col min="5889" max="5889" width="8.375" style="173" customWidth="1"/>
    <col min="5890" max="5890" width="9.25" style="173" customWidth="1"/>
    <col min="5891" max="5891" width="8.25" style="173" bestFit="1" customWidth="1"/>
    <col min="5892" max="5892" width="8.875" style="173" bestFit="1" customWidth="1"/>
    <col min="5893" max="5893" width="8.25" style="173" bestFit="1" customWidth="1"/>
    <col min="5894" max="5894" width="8.375" style="173" bestFit="1" customWidth="1"/>
    <col min="5895" max="5895" width="7.5" style="173" bestFit="1" customWidth="1"/>
    <col min="5896" max="5896" width="11" style="173" bestFit="1" customWidth="1"/>
    <col min="5897" max="5900" width="10.125" style="173" bestFit="1" customWidth="1"/>
    <col min="5901" max="6144" width="11" style="173"/>
    <col min="6145" max="6145" width="8.375" style="173" customWidth="1"/>
    <col min="6146" max="6146" width="9.25" style="173" customWidth="1"/>
    <col min="6147" max="6147" width="8.25" style="173" bestFit="1" customWidth="1"/>
    <col min="6148" max="6148" width="8.875" style="173" bestFit="1" customWidth="1"/>
    <col min="6149" max="6149" width="8.25" style="173" bestFit="1" customWidth="1"/>
    <col min="6150" max="6150" width="8.375" style="173" bestFit="1" customWidth="1"/>
    <col min="6151" max="6151" width="7.5" style="173" bestFit="1" customWidth="1"/>
    <col min="6152" max="6152" width="11" style="173" bestFit="1" customWidth="1"/>
    <col min="6153" max="6156" width="10.125" style="173" bestFit="1" customWidth="1"/>
    <col min="6157" max="6400" width="10" style="173"/>
    <col min="6401" max="6401" width="8.375" style="173" customWidth="1"/>
    <col min="6402" max="6402" width="9.25" style="173" customWidth="1"/>
    <col min="6403" max="6403" width="8.25" style="173" bestFit="1" customWidth="1"/>
    <col min="6404" max="6404" width="8.875" style="173" bestFit="1" customWidth="1"/>
    <col min="6405" max="6405" width="8.25" style="173" bestFit="1" customWidth="1"/>
    <col min="6406" max="6406" width="8.375" style="173" bestFit="1" customWidth="1"/>
    <col min="6407" max="6407" width="7.5" style="173" bestFit="1" customWidth="1"/>
    <col min="6408" max="6408" width="11" style="173" bestFit="1" customWidth="1"/>
    <col min="6409" max="6412" width="10.125" style="173" bestFit="1" customWidth="1"/>
    <col min="6413" max="6656" width="10" style="173"/>
    <col min="6657" max="6657" width="8.375" style="173" customWidth="1"/>
    <col min="6658" max="6658" width="9.25" style="173" customWidth="1"/>
    <col min="6659" max="6659" width="8.25" style="173" bestFit="1" customWidth="1"/>
    <col min="6660" max="6660" width="8.875" style="173" bestFit="1" customWidth="1"/>
    <col min="6661" max="6661" width="8.25" style="173" bestFit="1" customWidth="1"/>
    <col min="6662" max="6662" width="8.375" style="173" bestFit="1" customWidth="1"/>
    <col min="6663" max="6663" width="7.5" style="173" bestFit="1" customWidth="1"/>
    <col min="6664" max="6664" width="11" style="173" bestFit="1" customWidth="1"/>
    <col min="6665" max="6668" width="10.125" style="173" bestFit="1" customWidth="1"/>
    <col min="6669" max="6912" width="10" style="173"/>
    <col min="6913" max="6913" width="8.375" style="173" customWidth="1"/>
    <col min="6914" max="6914" width="9.25" style="173" customWidth="1"/>
    <col min="6915" max="6915" width="8.25" style="173" bestFit="1" customWidth="1"/>
    <col min="6916" max="6916" width="8.875" style="173" bestFit="1" customWidth="1"/>
    <col min="6917" max="6917" width="8.25" style="173" bestFit="1" customWidth="1"/>
    <col min="6918" max="6918" width="8.375" style="173" bestFit="1" customWidth="1"/>
    <col min="6919" max="6919" width="7.5" style="173" bestFit="1" customWidth="1"/>
    <col min="6920" max="6920" width="11" style="173" bestFit="1" customWidth="1"/>
    <col min="6921" max="6924" width="10.125" style="173" bestFit="1" customWidth="1"/>
    <col min="6925" max="7168" width="11" style="173"/>
    <col min="7169" max="7169" width="8.375" style="173" customWidth="1"/>
    <col min="7170" max="7170" width="9.25" style="173" customWidth="1"/>
    <col min="7171" max="7171" width="8.25" style="173" bestFit="1" customWidth="1"/>
    <col min="7172" max="7172" width="8.875" style="173" bestFit="1" customWidth="1"/>
    <col min="7173" max="7173" width="8.25" style="173" bestFit="1" customWidth="1"/>
    <col min="7174" max="7174" width="8.375" style="173" bestFit="1" customWidth="1"/>
    <col min="7175" max="7175" width="7.5" style="173" bestFit="1" customWidth="1"/>
    <col min="7176" max="7176" width="11" style="173" bestFit="1" customWidth="1"/>
    <col min="7177" max="7180" width="10.125" style="173" bestFit="1" customWidth="1"/>
    <col min="7181" max="7424" width="10" style="173"/>
    <col min="7425" max="7425" width="8.375" style="173" customWidth="1"/>
    <col min="7426" max="7426" width="9.25" style="173" customWidth="1"/>
    <col min="7427" max="7427" width="8.25" style="173" bestFit="1" customWidth="1"/>
    <col min="7428" max="7428" width="8.875" style="173" bestFit="1" customWidth="1"/>
    <col min="7429" max="7429" width="8.25" style="173" bestFit="1" customWidth="1"/>
    <col min="7430" max="7430" width="8.375" style="173" bestFit="1" customWidth="1"/>
    <col min="7431" max="7431" width="7.5" style="173" bestFit="1" customWidth="1"/>
    <col min="7432" max="7432" width="11" style="173" bestFit="1" customWidth="1"/>
    <col min="7433" max="7436" width="10.125" style="173" bestFit="1" customWidth="1"/>
    <col min="7437" max="7680" width="10" style="173"/>
    <col min="7681" max="7681" width="8.375" style="173" customWidth="1"/>
    <col min="7682" max="7682" width="9.25" style="173" customWidth="1"/>
    <col min="7683" max="7683" width="8.25" style="173" bestFit="1" customWidth="1"/>
    <col min="7684" max="7684" width="8.875" style="173" bestFit="1" customWidth="1"/>
    <col min="7685" max="7685" width="8.25" style="173" bestFit="1" customWidth="1"/>
    <col min="7686" max="7686" width="8.375" style="173" bestFit="1" customWidth="1"/>
    <col min="7687" max="7687" width="7.5" style="173" bestFit="1" customWidth="1"/>
    <col min="7688" max="7688" width="11" style="173" bestFit="1" customWidth="1"/>
    <col min="7689" max="7692" width="10.125" style="173" bestFit="1" customWidth="1"/>
    <col min="7693" max="7936" width="10" style="173"/>
    <col min="7937" max="7937" width="8.375" style="173" customWidth="1"/>
    <col min="7938" max="7938" width="9.25" style="173" customWidth="1"/>
    <col min="7939" max="7939" width="8.25" style="173" bestFit="1" customWidth="1"/>
    <col min="7940" max="7940" width="8.875" style="173" bestFit="1" customWidth="1"/>
    <col min="7941" max="7941" width="8.25" style="173" bestFit="1" customWidth="1"/>
    <col min="7942" max="7942" width="8.375" style="173" bestFit="1" customWidth="1"/>
    <col min="7943" max="7943" width="7.5" style="173" bestFit="1" customWidth="1"/>
    <col min="7944" max="7944" width="11" style="173" bestFit="1" customWidth="1"/>
    <col min="7945" max="7948" width="10.125" style="173" bestFit="1" customWidth="1"/>
    <col min="7949" max="8192" width="11" style="173"/>
    <col min="8193" max="8193" width="8.375" style="173" customWidth="1"/>
    <col min="8194" max="8194" width="9.25" style="173" customWidth="1"/>
    <col min="8195" max="8195" width="8.25" style="173" bestFit="1" customWidth="1"/>
    <col min="8196" max="8196" width="8.875" style="173" bestFit="1" customWidth="1"/>
    <col min="8197" max="8197" width="8.25" style="173" bestFit="1" customWidth="1"/>
    <col min="8198" max="8198" width="8.375" style="173" bestFit="1" customWidth="1"/>
    <col min="8199" max="8199" width="7.5" style="173" bestFit="1" customWidth="1"/>
    <col min="8200" max="8200" width="11" style="173" bestFit="1" customWidth="1"/>
    <col min="8201" max="8204" width="10.125" style="173" bestFit="1" customWidth="1"/>
    <col min="8205" max="8448" width="10" style="173"/>
    <col min="8449" max="8449" width="8.375" style="173" customWidth="1"/>
    <col min="8450" max="8450" width="9.25" style="173" customWidth="1"/>
    <col min="8451" max="8451" width="8.25" style="173" bestFit="1" customWidth="1"/>
    <col min="8452" max="8452" width="8.875" style="173" bestFit="1" customWidth="1"/>
    <col min="8453" max="8453" width="8.25" style="173" bestFit="1" customWidth="1"/>
    <col min="8454" max="8454" width="8.375" style="173" bestFit="1" customWidth="1"/>
    <col min="8455" max="8455" width="7.5" style="173" bestFit="1" customWidth="1"/>
    <col min="8456" max="8456" width="11" style="173" bestFit="1" customWidth="1"/>
    <col min="8457" max="8460" width="10.125" style="173" bestFit="1" customWidth="1"/>
    <col min="8461" max="8704" width="10" style="173"/>
    <col min="8705" max="8705" width="8.375" style="173" customWidth="1"/>
    <col min="8706" max="8706" width="9.25" style="173" customWidth="1"/>
    <col min="8707" max="8707" width="8.25" style="173" bestFit="1" customWidth="1"/>
    <col min="8708" max="8708" width="8.875" style="173" bestFit="1" customWidth="1"/>
    <col min="8709" max="8709" width="8.25" style="173" bestFit="1" customWidth="1"/>
    <col min="8710" max="8710" width="8.375" style="173" bestFit="1" customWidth="1"/>
    <col min="8711" max="8711" width="7.5" style="173" bestFit="1" customWidth="1"/>
    <col min="8712" max="8712" width="11" style="173" bestFit="1" customWidth="1"/>
    <col min="8713" max="8716" width="10.125" style="173" bestFit="1" customWidth="1"/>
    <col min="8717" max="8960" width="10" style="173"/>
    <col min="8961" max="8961" width="8.375" style="173" customWidth="1"/>
    <col min="8962" max="8962" width="9.25" style="173" customWidth="1"/>
    <col min="8963" max="8963" width="8.25" style="173" bestFit="1" customWidth="1"/>
    <col min="8964" max="8964" width="8.875" style="173" bestFit="1" customWidth="1"/>
    <col min="8965" max="8965" width="8.25" style="173" bestFit="1" customWidth="1"/>
    <col min="8966" max="8966" width="8.375" style="173" bestFit="1" customWidth="1"/>
    <col min="8967" max="8967" width="7.5" style="173" bestFit="1" customWidth="1"/>
    <col min="8968" max="8968" width="11" style="173" bestFit="1" customWidth="1"/>
    <col min="8969" max="8972" width="10.125" style="173" bestFit="1" customWidth="1"/>
    <col min="8973" max="9216" width="11" style="173"/>
    <col min="9217" max="9217" width="8.375" style="173" customWidth="1"/>
    <col min="9218" max="9218" width="9.25" style="173" customWidth="1"/>
    <col min="9219" max="9219" width="8.25" style="173" bestFit="1" customWidth="1"/>
    <col min="9220" max="9220" width="8.875" style="173" bestFit="1" customWidth="1"/>
    <col min="9221" max="9221" width="8.25" style="173" bestFit="1" customWidth="1"/>
    <col min="9222" max="9222" width="8.375" style="173" bestFit="1" customWidth="1"/>
    <col min="9223" max="9223" width="7.5" style="173" bestFit="1" customWidth="1"/>
    <col min="9224" max="9224" width="11" style="173" bestFit="1" customWidth="1"/>
    <col min="9225" max="9228" width="10.125" style="173" bestFit="1" customWidth="1"/>
    <col min="9229" max="9472" width="10" style="173"/>
    <col min="9473" max="9473" width="8.375" style="173" customWidth="1"/>
    <col min="9474" max="9474" width="9.25" style="173" customWidth="1"/>
    <col min="9475" max="9475" width="8.25" style="173" bestFit="1" customWidth="1"/>
    <col min="9476" max="9476" width="8.875" style="173" bestFit="1" customWidth="1"/>
    <col min="9477" max="9477" width="8.25" style="173" bestFit="1" customWidth="1"/>
    <col min="9478" max="9478" width="8.375" style="173" bestFit="1" customWidth="1"/>
    <col min="9479" max="9479" width="7.5" style="173" bestFit="1" customWidth="1"/>
    <col min="9480" max="9480" width="11" style="173" bestFit="1" customWidth="1"/>
    <col min="9481" max="9484" width="10.125" style="173" bestFit="1" customWidth="1"/>
    <col min="9485" max="9728" width="10" style="173"/>
    <col min="9729" max="9729" width="8.375" style="173" customWidth="1"/>
    <col min="9730" max="9730" width="9.25" style="173" customWidth="1"/>
    <col min="9731" max="9731" width="8.25" style="173" bestFit="1" customWidth="1"/>
    <col min="9732" max="9732" width="8.875" style="173" bestFit="1" customWidth="1"/>
    <col min="9733" max="9733" width="8.25" style="173" bestFit="1" customWidth="1"/>
    <col min="9734" max="9734" width="8.375" style="173" bestFit="1" customWidth="1"/>
    <col min="9735" max="9735" width="7.5" style="173" bestFit="1" customWidth="1"/>
    <col min="9736" max="9736" width="11" style="173" bestFit="1" customWidth="1"/>
    <col min="9737" max="9740" width="10.125" style="173" bestFit="1" customWidth="1"/>
    <col min="9741" max="9984" width="10" style="173"/>
    <col min="9985" max="9985" width="8.375" style="173" customWidth="1"/>
    <col min="9986" max="9986" width="9.25" style="173" customWidth="1"/>
    <col min="9987" max="9987" width="8.25" style="173" bestFit="1" customWidth="1"/>
    <col min="9988" max="9988" width="8.875" style="173" bestFit="1" customWidth="1"/>
    <col min="9989" max="9989" width="8.25" style="173" bestFit="1" customWidth="1"/>
    <col min="9990" max="9990" width="8.375" style="173" bestFit="1" customWidth="1"/>
    <col min="9991" max="9991" width="7.5" style="173" bestFit="1" customWidth="1"/>
    <col min="9992" max="9992" width="11" style="173" bestFit="1" customWidth="1"/>
    <col min="9993" max="9996" width="10.125" style="173" bestFit="1" customWidth="1"/>
    <col min="9997" max="10240" width="11" style="173"/>
    <col min="10241" max="10241" width="8.375" style="173" customWidth="1"/>
    <col min="10242" max="10242" width="9.25" style="173" customWidth="1"/>
    <col min="10243" max="10243" width="8.25" style="173" bestFit="1" customWidth="1"/>
    <col min="10244" max="10244" width="8.875" style="173" bestFit="1" customWidth="1"/>
    <col min="10245" max="10245" width="8.25" style="173" bestFit="1" customWidth="1"/>
    <col min="10246" max="10246" width="8.375" style="173" bestFit="1" customWidth="1"/>
    <col min="10247" max="10247" width="7.5" style="173" bestFit="1" customWidth="1"/>
    <col min="10248" max="10248" width="11" style="173" bestFit="1" customWidth="1"/>
    <col min="10249" max="10252" width="10.125" style="173" bestFit="1" customWidth="1"/>
    <col min="10253" max="10496" width="10" style="173"/>
    <col min="10497" max="10497" width="8.375" style="173" customWidth="1"/>
    <col min="10498" max="10498" width="9.25" style="173" customWidth="1"/>
    <col min="10499" max="10499" width="8.25" style="173" bestFit="1" customWidth="1"/>
    <col min="10500" max="10500" width="8.875" style="173" bestFit="1" customWidth="1"/>
    <col min="10501" max="10501" width="8.25" style="173" bestFit="1" customWidth="1"/>
    <col min="10502" max="10502" width="8.375" style="173" bestFit="1" customWidth="1"/>
    <col min="10503" max="10503" width="7.5" style="173" bestFit="1" customWidth="1"/>
    <col min="10504" max="10504" width="11" style="173" bestFit="1" customWidth="1"/>
    <col min="10505" max="10508" width="10.125" style="173" bestFit="1" customWidth="1"/>
    <col min="10509" max="10752" width="10" style="173"/>
    <col min="10753" max="10753" width="8.375" style="173" customWidth="1"/>
    <col min="10754" max="10754" width="9.25" style="173" customWidth="1"/>
    <col min="10755" max="10755" width="8.25" style="173" bestFit="1" customWidth="1"/>
    <col min="10756" max="10756" width="8.875" style="173" bestFit="1" customWidth="1"/>
    <col min="10757" max="10757" width="8.25" style="173" bestFit="1" customWidth="1"/>
    <col min="10758" max="10758" width="8.375" style="173" bestFit="1" customWidth="1"/>
    <col min="10759" max="10759" width="7.5" style="173" bestFit="1" customWidth="1"/>
    <col min="10760" max="10760" width="11" style="173" bestFit="1" customWidth="1"/>
    <col min="10761" max="10764" width="10.125" style="173" bestFit="1" customWidth="1"/>
    <col min="10765" max="11008" width="10" style="173"/>
    <col min="11009" max="11009" width="8.375" style="173" customWidth="1"/>
    <col min="11010" max="11010" width="9.25" style="173" customWidth="1"/>
    <col min="11011" max="11011" width="8.25" style="173" bestFit="1" customWidth="1"/>
    <col min="11012" max="11012" width="8.875" style="173" bestFit="1" customWidth="1"/>
    <col min="11013" max="11013" width="8.25" style="173" bestFit="1" customWidth="1"/>
    <col min="11014" max="11014" width="8.375" style="173" bestFit="1" customWidth="1"/>
    <col min="11015" max="11015" width="7.5" style="173" bestFit="1" customWidth="1"/>
    <col min="11016" max="11016" width="11" style="173" bestFit="1" customWidth="1"/>
    <col min="11017" max="11020" width="10.125" style="173" bestFit="1" customWidth="1"/>
    <col min="11021" max="11264" width="11" style="173"/>
    <col min="11265" max="11265" width="8.375" style="173" customWidth="1"/>
    <col min="11266" max="11266" width="9.25" style="173" customWidth="1"/>
    <col min="11267" max="11267" width="8.25" style="173" bestFit="1" customWidth="1"/>
    <col min="11268" max="11268" width="8.875" style="173" bestFit="1" customWidth="1"/>
    <col min="11269" max="11269" width="8.25" style="173" bestFit="1" customWidth="1"/>
    <col min="11270" max="11270" width="8.375" style="173" bestFit="1" customWidth="1"/>
    <col min="11271" max="11271" width="7.5" style="173" bestFit="1" customWidth="1"/>
    <col min="11272" max="11272" width="11" style="173" bestFit="1" customWidth="1"/>
    <col min="11273" max="11276" width="10.125" style="173" bestFit="1" customWidth="1"/>
    <col min="11277" max="11520" width="10" style="173"/>
    <col min="11521" max="11521" width="8.375" style="173" customWidth="1"/>
    <col min="11522" max="11522" width="9.25" style="173" customWidth="1"/>
    <col min="11523" max="11523" width="8.25" style="173" bestFit="1" customWidth="1"/>
    <col min="11524" max="11524" width="8.875" style="173" bestFit="1" customWidth="1"/>
    <col min="11525" max="11525" width="8.25" style="173" bestFit="1" customWidth="1"/>
    <col min="11526" max="11526" width="8.375" style="173" bestFit="1" customWidth="1"/>
    <col min="11527" max="11527" width="7.5" style="173" bestFit="1" customWidth="1"/>
    <col min="11528" max="11528" width="11" style="173" bestFit="1" customWidth="1"/>
    <col min="11529" max="11532" width="10.125" style="173" bestFit="1" customWidth="1"/>
    <col min="11533" max="11776" width="10" style="173"/>
    <col min="11777" max="11777" width="8.375" style="173" customWidth="1"/>
    <col min="11778" max="11778" width="9.25" style="173" customWidth="1"/>
    <col min="11779" max="11779" width="8.25" style="173" bestFit="1" customWidth="1"/>
    <col min="11780" max="11780" width="8.875" style="173" bestFit="1" customWidth="1"/>
    <col min="11781" max="11781" width="8.25" style="173" bestFit="1" customWidth="1"/>
    <col min="11782" max="11782" width="8.375" style="173" bestFit="1" customWidth="1"/>
    <col min="11783" max="11783" width="7.5" style="173" bestFit="1" customWidth="1"/>
    <col min="11784" max="11784" width="11" style="173" bestFit="1" customWidth="1"/>
    <col min="11785" max="11788" width="10.125" style="173" bestFit="1" customWidth="1"/>
    <col min="11789" max="12032" width="10" style="173"/>
    <col min="12033" max="12033" width="8.375" style="173" customWidth="1"/>
    <col min="12034" max="12034" width="9.25" style="173" customWidth="1"/>
    <col min="12035" max="12035" width="8.25" style="173" bestFit="1" customWidth="1"/>
    <col min="12036" max="12036" width="8.875" style="173" bestFit="1" customWidth="1"/>
    <col min="12037" max="12037" width="8.25" style="173" bestFit="1" customWidth="1"/>
    <col min="12038" max="12038" width="8.375" style="173" bestFit="1" customWidth="1"/>
    <col min="12039" max="12039" width="7.5" style="173" bestFit="1" customWidth="1"/>
    <col min="12040" max="12040" width="11" style="173" bestFit="1" customWidth="1"/>
    <col min="12041" max="12044" width="10.125" style="173" bestFit="1" customWidth="1"/>
    <col min="12045" max="12288" width="11" style="173"/>
    <col min="12289" max="12289" width="8.375" style="173" customWidth="1"/>
    <col min="12290" max="12290" width="9.25" style="173" customWidth="1"/>
    <col min="12291" max="12291" width="8.25" style="173" bestFit="1" customWidth="1"/>
    <col min="12292" max="12292" width="8.875" style="173" bestFit="1" customWidth="1"/>
    <col min="12293" max="12293" width="8.25" style="173" bestFit="1" customWidth="1"/>
    <col min="12294" max="12294" width="8.375" style="173" bestFit="1" customWidth="1"/>
    <col min="12295" max="12295" width="7.5" style="173" bestFit="1" customWidth="1"/>
    <col min="12296" max="12296" width="11" style="173" bestFit="1" customWidth="1"/>
    <col min="12297" max="12300" width="10.125" style="173" bestFit="1" customWidth="1"/>
    <col min="12301" max="12544" width="10" style="173"/>
    <col min="12545" max="12545" width="8.375" style="173" customWidth="1"/>
    <col min="12546" max="12546" width="9.25" style="173" customWidth="1"/>
    <col min="12547" max="12547" width="8.25" style="173" bestFit="1" customWidth="1"/>
    <col min="12548" max="12548" width="8.875" style="173" bestFit="1" customWidth="1"/>
    <col min="12549" max="12549" width="8.25" style="173" bestFit="1" customWidth="1"/>
    <col min="12550" max="12550" width="8.375" style="173" bestFit="1" customWidth="1"/>
    <col min="12551" max="12551" width="7.5" style="173" bestFit="1" customWidth="1"/>
    <col min="12552" max="12552" width="11" style="173" bestFit="1" customWidth="1"/>
    <col min="12553" max="12556" width="10.125" style="173" bestFit="1" customWidth="1"/>
    <col min="12557" max="12800" width="10" style="173"/>
    <col min="12801" max="12801" width="8.375" style="173" customWidth="1"/>
    <col min="12802" max="12802" width="9.25" style="173" customWidth="1"/>
    <col min="12803" max="12803" width="8.25" style="173" bestFit="1" customWidth="1"/>
    <col min="12804" max="12804" width="8.875" style="173" bestFit="1" customWidth="1"/>
    <col min="12805" max="12805" width="8.25" style="173" bestFit="1" customWidth="1"/>
    <col min="12806" max="12806" width="8.375" style="173" bestFit="1" customWidth="1"/>
    <col min="12807" max="12807" width="7.5" style="173" bestFit="1" customWidth="1"/>
    <col min="12808" max="12808" width="11" style="173" bestFit="1" customWidth="1"/>
    <col min="12809" max="12812" width="10.125" style="173" bestFit="1" customWidth="1"/>
    <col min="12813" max="13056" width="10" style="173"/>
    <col min="13057" max="13057" width="8.375" style="173" customWidth="1"/>
    <col min="13058" max="13058" width="9.25" style="173" customWidth="1"/>
    <col min="13059" max="13059" width="8.25" style="173" bestFit="1" customWidth="1"/>
    <col min="13060" max="13060" width="8.875" style="173" bestFit="1" customWidth="1"/>
    <col min="13061" max="13061" width="8.25" style="173" bestFit="1" customWidth="1"/>
    <col min="13062" max="13062" width="8.375" style="173" bestFit="1" customWidth="1"/>
    <col min="13063" max="13063" width="7.5" style="173" bestFit="1" customWidth="1"/>
    <col min="13064" max="13064" width="11" style="173" bestFit="1" customWidth="1"/>
    <col min="13065" max="13068" width="10.125" style="173" bestFit="1" customWidth="1"/>
    <col min="13069" max="13312" width="11" style="173"/>
    <col min="13313" max="13313" width="8.375" style="173" customWidth="1"/>
    <col min="13314" max="13314" width="9.25" style="173" customWidth="1"/>
    <col min="13315" max="13315" width="8.25" style="173" bestFit="1" customWidth="1"/>
    <col min="13316" max="13316" width="8.875" style="173" bestFit="1" customWidth="1"/>
    <col min="13317" max="13317" width="8.25" style="173" bestFit="1" customWidth="1"/>
    <col min="13318" max="13318" width="8.375" style="173" bestFit="1" customWidth="1"/>
    <col min="13319" max="13319" width="7.5" style="173" bestFit="1" customWidth="1"/>
    <col min="13320" max="13320" width="11" style="173" bestFit="1" customWidth="1"/>
    <col min="13321" max="13324" width="10.125" style="173" bestFit="1" customWidth="1"/>
    <col min="13325" max="13568" width="10" style="173"/>
    <col min="13569" max="13569" width="8.375" style="173" customWidth="1"/>
    <col min="13570" max="13570" width="9.25" style="173" customWidth="1"/>
    <col min="13571" max="13571" width="8.25" style="173" bestFit="1" customWidth="1"/>
    <col min="13572" max="13572" width="8.875" style="173" bestFit="1" customWidth="1"/>
    <col min="13573" max="13573" width="8.25" style="173" bestFit="1" customWidth="1"/>
    <col min="13574" max="13574" width="8.375" style="173" bestFit="1" customWidth="1"/>
    <col min="13575" max="13575" width="7.5" style="173" bestFit="1" customWidth="1"/>
    <col min="13576" max="13576" width="11" style="173" bestFit="1" customWidth="1"/>
    <col min="13577" max="13580" width="10.125" style="173" bestFit="1" customWidth="1"/>
    <col min="13581" max="13824" width="10" style="173"/>
    <col min="13825" max="13825" width="8.375" style="173" customWidth="1"/>
    <col min="13826" max="13826" width="9.25" style="173" customWidth="1"/>
    <col min="13827" max="13827" width="8.25" style="173" bestFit="1" customWidth="1"/>
    <col min="13828" max="13828" width="8.875" style="173" bestFit="1" customWidth="1"/>
    <col min="13829" max="13829" width="8.25" style="173" bestFit="1" customWidth="1"/>
    <col min="13830" max="13830" width="8.375" style="173" bestFit="1" customWidth="1"/>
    <col min="13831" max="13831" width="7.5" style="173" bestFit="1" customWidth="1"/>
    <col min="13832" max="13832" width="11" style="173" bestFit="1" customWidth="1"/>
    <col min="13833" max="13836" width="10.125" style="173" bestFit="1" customWidth="1"/>
    <col min="13837" max="14080" width="10" style="173"/>
    <col min="14081" max="14081" width="8.375" style="173" customWidth="1"/>
    <col min="14082" max="14082" width="9.25" style="173" customWidth="1"/>
    <col min="14083" max="14083" width="8.25" style="173" bestFit="1" customWidth="1"/>
    <col min="14084" max="14084" width="8.875" style="173" bestFit="1" customWidth="1"/>
    <col min="14085" max="14085" width="8.25" style="173" bestFit="1" customWidth="1"/>
    <col min="14086" max="14086" width="8.375" style="173" bestFit="1" customWidth="1"/>
    <col min="14087" max="14087" width="7.5" style="173" bestFit="1" customWidth="1"/>
    <col min="14088" max="14088" width="11" style="173" bestFit="1" customWidth="1"/>
    <col min="14089" max="14092" width="10.125" style="173" bestFit="1" customWidth="1"/>
    <col min="14093" max="14336" width="11" style="173"/>
    <col min="14337" max="14337" width="8.375" style="173" customWidth="1"/>
    <col min="14338" max="14338" width="9.25" style="173" customWidth="1"/>
    <col min="14339" max="14339" width="8.25" style="173" bestFit="1" customWidth="1"/>
    <col min="14340" max="14340" width="8.875" style="173" bestFit="1" customWidth="1"/>
    <col min="14341" max="14341" width="8.25" style="173" bestFit="1" customWidth="1"/>
    <col min="14342" max="14342" width="8.375" style="173" bestFit="1" customWidth="1"/>
    <col min="14343" max="14343" width="7.5" style="173" bestFit="1" customWidth="1"/>
    <col min="14344" max="14344" width="11" style="173" bestFit="1" customWidth="1"/>
    <col min="14345" max="14348" width="10.125" style="173" bestFit="1" customWidth="1"/>
    <col min="14349" max="14592" width="10" style="173"/>
    <col min="14593" max="14593" width="8.375" style="173" customWidth="1"/>
    <col min="14594" max="14594" width="9.25" style="173" customWidth="1"/>
    <col min="14595" max="14595" width="8.25" style="173" bestFit="1" customWidth="1"/>
    <col min="14596" max="14596" width="8.875" style="173" bestFit="1" customWidth="1"/>
    <col min="14597" max="14597" width="8.25" style="173" bestFit="1" customWidth="1"/>
    <col min="14598" max="14598" width="8.375" style="173" bestFit="1" customWidth="1"/>
    <col min="14599" max="14599" width="7.5" style="173" bestFit="1" customWidth="1"/>
    <col min="14600" max="14600" width="11" style="173" bestFit="1" customWidth="1"/>
    <col min="14601" max="14604" width="10.125" style="173" bestFit="1" customWidth="1"/>
    <col min="14605" max="14848" width="10" style="173"/>
    <col min="14849" max="14849" width="8.375" style="173" customWidth="1"/>
    <col min="14850" max="14850" width="9.25" style="173" customWidth="1"/>
    <col min="14851" max="14851" width="8.25" style="173" bestFit="1" customWidth="1"/>
    <col min="14852" max="14852" width="8.875" style="173" bestFit="1" customWidth="1"/>
    <col min="14853" max="14853" width="8.25" style="173" bestFit="1" customWidth="1"/>
    <col min="14854" max="14854" width="8.375" style="173" bestFit="1" customWidth="1"/>
    <col min="14855" max="14855" width="7.5" style="173" bestFit="1" customWidth="1"/>
    <col min="14856" max="14856" width="11" style="173" bestFit="1" customWidth="1"/>
    <col min="14857" max="14860" width="10.125" style="173" bestFit="1" customWidth="1"/>
    <col min="14861" max="15104" width="10" style="173"/>
    <col min="15105" max="15105" width="8.375" style="173" customWidth="1"/>
    <col min="15106" max="15106" width="9.25" style="173" customWidth="1"/>
    <col min="15107" max="15107" width="8.25" style="173" bestFit="1" customWidth="1"/>
    <col min="15108" max="15108" width="8.875" style="173" bestFit="1" customWidth="1"/>
    <col min="15109" max="15109" width="8.25" style="173" bestFit="1" customWidth="1"/>
    <col min="15110" max="15110" width="8.375" style="173" bestFit="1" customWidth="1"/>
    <col min="15111" max="15111" width="7.5" style="173" bestFit="1" customWidth="1"/>
    <col min="15112" max="15112" width="11" style="173" bestFit="1" customWidth="1"/>
    <col min="15113" max="15116" width="10.125" style="173" bestFit="1" customWidth="1"/>
    <col min="15117" max="15360" width="11" style="173"/>
    <col min="15361" max="15361" width="8.375" style="173" customWidth="1"/>
    <col min="15362" max="15362" width="9.25" style="173" customWidth="1"/>
    <col min="15363" max="15363" width="8.25" style="173" bestFit="1" customWidth="1"/>
    <col min="15364" max="15364" width="8.875" style="173" bestFit="1" customWidth="1"/>
    <col min="15365" max="15365" width="8.25" style="173" bestFit="1" customWidth="1"/>
    <col min="15366" max="15366" width="8.375" style="173" bestFit="1" customWidth="1"/>
    <col min="15367" max="15367" width="7.5" style="173" bestFit="1" customWidth="1"/>
    <col min="15368" max="15368" width="11" style="173" bestFit="1" customWidth="1"/>
    <col min="15369" max="15372" width="10.125" style="173" bestFit="1" customWidth="1"/>
    <col min="15373" max="15616" width="10" style="173"/>
    <col min="15617" max="15617" width="8.375" style="173" customWidth="1"/>
    <col min="15618" max="15618" width="9.25" style="173" customWidth="1"/>
    <col min="15619" max="15619" width="8.25" style="173" bestFit="1" customWidth="1"/>
    <col min="15620" max="15620" width="8.875" style="173" bestFit="1" customWidth="1"/>
    <col min="15621" max="15621" width="8.25" style="173" bestFit="1" customWidth="1"/>
    <col min="15622" max="15622" width="8.375" style="173" bestFit="1" customWidth="1"/>
    <col min="15623" max="15623" width="7.5" style="173" bestFit="1" customWidth="1"/>
    <col min="15624" max="15624" width="11" style="173" bestFit="1" customWidth="1"/>
    <col min="15625" max="15628" width="10.125" style="173" bestFit="1" customWidth="1"/>
    <col min="15629" max="15872" width="10" style="173"/>
    <col min="15873" max="15873" width="8.375" style="173" customWidth="1"/>
    <col min="15874" max="15874" width="9.25" style="173" customWidth="1"/>
    <col min="15875" max="15875" width="8.25" style="173" bestFit="1" customWidth="1"/>
    <col min="15876" max="15876" width="8.875" style="173" bestFit="1" customWidth="1"/>
    <col min="15877" max="15877" width="8.25" style="173" bestFit="1" customWidth="1"/>
    <col min="15878" max="15878" width="8.375" style="173" bestFit="1" customWidth="1"/>
    <col min="15879" max="15879" width="7.5" style="173" bestFit="1" customWidth="1"/>
    <col min="15880" max="15880" width="11" style="173" bestFit="1" customWidth="1"/>
    <col min="15881" max="15884" width="10.125" style="173" bestFit="1" customWidth="1"/>
    <col min="15885" max="16128" width="10" style="173"/>
    <col min="16129" max="16129" width="8.375" style="173" customWidth="1"/>
    <col min="16130" max="16130" width="9.25" style="173" customWidth="1"/>
    <col min="16131" max="16131" width="8.25" style="173" bestFit="1" customWidth="1"/>
    <col min="16132" max="16132" width="8.875" style="173" bestFit="1" customWidth="1"/>
    <col min="16133" max="16133" width="8.25" style="173" bestFit="1" customWidth="1"/>
    <col min="16134" max="16134" width="8.375" style="173" bestFit="1" customWidth="1"/>
    <col min="16135" max="16135" width="7.5" style="173" bestFit="1" customWidth="1"/>
    <col min="16136" max="16136" width="11" style="173" bestFit="1" customWidth="1"/>
    <col min="16137" max="16140" width="10.125" style="173" bestFit="1" customWidth="1"/>
    <col min="16141" max="16384" width="11" style="173"/>
  </cols>
  <sheetData>
    <row r="1" spans="1:65" x14ac:dyDescent="0.2">
      <c r="A1" s="172" t="s">
        <v>6</v>
      </c>
    </row>
    <row r="2" spans="1:65" ht="15.75" x14ac:dyDescent="0.25">
      <c r="A2" s="174"/>
      <c r="B2" s="175"/>
      <c r="H2" s="110" t="s">
        <v>160</v>
      </c>
    </row>
    <row r="3" spans="1:65" s="102" customFormat="1" x14ac:dyDescent="0.2">
      <c r="A3" s="79"/>
      <c r="B3" s="838">
        <f>INDICE!A3</f>
        <v>41760</v>
      </c>
      <c r="C3" s="839"/>
      <c r="D3" s="839" t="s">
        <v>121</v>
      </c>
      <c r="E3" s="839"/>
      <c r="F3" s="839" t="s">
        <v>122</v>
      </c>
      <c r="G3" s="839"/>
      <c r="H3" s="839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519</v>
      </c>
      <c r="D4" s="97" t="s">
        <v>48</v>
      </c>
      <c r="E4" s="97" t="s">
        <v>519</v>
      </c>
      <c r="F4" s="97" t="s">
        <v>48</v>
      </c>
      <c r="G4" s="97" t="s">
        <v>519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205</v>
      </c>
      <c r="B5" s="100">
        <v>457.69736999999964</v>
      </c>
      <c r="C5" s="101">
        <v>4.9792949685820025</v>
      </c>
      <c r="D5" s="100">
        <v>1947.4620599999998</v>
      </c>
      <c r="E5" s="101">
        <v>3.2250689309095968</v>
      </c>
      <c r="F5" s="100">
        <v>5190.5618300000006</v>
      </c>
      <c r="G5" s="101">
        <v>1.0529638177520069</v>
      </c>
      <c r="H5" s="176">
        <v>99.99500791874739</v>
      </c>
    </row>
    <row r="6" spans="1:65" s="99" customFormat="1" x14ac:dyDescent="0.2">
      <c r="A6" s="99" t="s">
        <v>150</v>
      </c>
      <c r="B6" s="119">
        <v>2.1350000000000001E-2</v>
      </c>
      <c r="C6" s="556">
        <v>37.034659820282421</v>
      </c>
      <c r="D6" s="119">
        <v>0.11425999999999999</v>
      </c>
      <c r="E6" s="556">
        <v>-2.9803854971554768</v>
      </c>
      <c r="F6" s="119">
        <v>0.25913000000000003</v>
      </c>
      <c r="G6" s="556">
        <v>-10.295288538096706</v>
      </c>
      <c r="H6" s="119">
        <v>4.9920812525963134E-3</v>
      </c>
    </row>
    <row r="7" spans="1:65" s="99" customFormat="1" x14ac:dyDescent="0.2">
      <c r="A7" s="68" t="s">
        <v>120</v>
      </c>
      <c r="B7" s="69">
        <v>457.71871999999962</v>
      </c>
      <c r="C7" s="103">
        <v>4.9804404232154962</v>
      </c>
      <c r="D7" s="69">
        <v>1947.5763199999999</v>
      </c>
      <c r="E7" s="103">
        <v>3.2246815864645568</v>
      </c>
      <c r="F7" s="69">
        <v>5190.8209600000009</v>
      </c>
      <c r="G7" s="103">
        <v>1.0523256399563525</v>
      </c>
      <c r="H7" s="103">
        <v>100</v>
      </c>
    </row>
    <row r="8" spans="1:65" s="99" customFormat="1" x14ac:dyDescent="0.2">
      <c r="H8" s="93" t="s">
        <v>247</v>
      </c>
    </row>
    <row r="9" spans="1:65" s="99" customFormat="1" x14ac:dyDescent="0.2">
      <c r="A9" s="94" t="s">
        <v>591</v>
      </c>
    </row>
    <row r="10" spans="1:65" x14ac:dyDescent="0.2">
      <c r="A10" s="94" t="s">
        <v>248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16" priority="7" operator="between">
      <formula>0</formula>
      <formula>0.5</formula>
    </cfRule>
    <cfRule type="cellIs" dxfId="15" priority="8" operator="between">
      <formula>0</formula>
      <formula>0.49</formula>
    </cfRule>
  </conditionalFormatting>
  <conditionalFormatting sqref="D6">
    <cfRule type="cellIs" dxfId="14" priority="5" operator="between">
      <formula>0</formula>
      <formula>0.5</formula>
    </cfRule>
    <cfRule type="cellIs" dxfId="13" priority="6" operator="between">
      <formula>0</formula>
      <formula>0.49</formula>
    </cfRule>
  </conditionalFormatting>
  <conditionalFormatting sqref="F6">
    <cfRule type="cellIs" dxfId="12" priority="3" operator="between">
      <formula>0</formula>
      <formula>0.5</formula>
    </cfRule>
    <cfRule type="cellIs" dxfId="11" priority="4" operator="between">
      <formula>0</formula>
      <formula>0.49</formula>
    </cfRule>
  </conditionalFormatting>
  <conditionalFormatting sqref="H6">
    <cfRule type="cellIs" dxfId="10" priority="1" operator="between">
      <formula>0</formula>
      <formula>0.5</formula>
    </cfRule>
    <cfRule type="cellIs" dxfId="9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/>
  </sheetViews>
  <sheetFormatPr baseColWidth="10" defaultRowHeight="12.75" x14ac:dyDescent="0.2"/>
  <cols>
    <col min="1" max="1" width="25.75" style="178" customWidth="1"/>
    <col min="2" max="2" width="9.375" style="178" customWidth="1"/>
    <col min="3" max="3" width="12.875" style="178" customWidth="1"/>
    <col min="4" max="4" width="10.375" style="178" customWidth="1"/>
    <col min="5" max="5" width="11.625" style="178" customWidth="1"/>
    <col min="6" max="6" width="10.375" style="178" customWidth="1"/>
    <col min="7" max="7" width="11" style="178" customWidth="1"/>
    <col min="8" max="8" width="16.375" style="178" customWidth="1"/>
    <col min="9" max="11" width="11" style="178"/>
    <col min="12" max="12" width="11.5" style="178" customWidth="1"/>
    <col min="13" max="66" width="11" style="178"/>
    <col min="67" max="256" width="10" style="178"/>
    <col min="257" max="257" width="19.75" style="178" customWidth="1"/>
    <col min="258" max="259" width="8.25" style="178" bestFit="1" customWidth="1"/>
    <col min="260" max="260" width="9.125" style="178" bestFit="1" customWidth="1"/>
    <col min="261" max="261" width="7.5" style="178" bestFit="1" customWidth="1"/>
    <col min="262" max="262" width="9.125" style="178" bestFit="1" customWidth="1"/>
    <col min="263" max="263" width="7.5" style="178" bestFit="1" customWidth="1"/>
    <col min="264" max="264" width="11" style="178" bestFit="1" customWidth="1"/>
    <col min="265" max="267" width="10" style="178"/>
    <col min="268" max="268" width="10.125" style="178" bestFit="1" customWidth="1"/>
    <col min="269" max="512" width="10" style="178"/>
    <col min="513" max="513" width="19.75" style="178" customWidth="1"/>
    <col min="514" max="515" width="8.25" style="178" bestFit="1" customWidth="1"/>
    <col min="516" max="516" width="9.125" style="178" bestFit="1" customWidth="1"/>
    <col min="517" max="517" width="7.5" style="178" bestFit="1" customWidth="1"/>
    <col min="518" max="518" width="9.125" style="178" bestFit="1" customWidth="1"/>
    <col min="519" max="519" width="7.5" style="178" bestFit="1" customWidth="1"/>
    <col min="520" max="520" width="11" style="178" bestFit="1" customWidth="1"/>
    <col min="521" max="523" width="10" style="178"/>
    <col min="524" max="524" width="10.125" style="178" bestFit="1" customWidth="1"/>
    <col min="525" max="768" width="10" style="178"/>
    <col min="769" max="769" width="19.75" style="178" customWidth="1"/>
    <col min="770" max="771" width="8.25" style="178" bestFit="1" customWidth="1"/>
    <col min="772" max="772" width="9.125" style="178" bestFit="1" customWidth="1"/>
    <col min="773" max="773" width="7.5" style="178" bestFit="1" customWidth="1"/>
    <col min="774" max="774" width="9.125" style="178" bestFit="1" customWidth="1"/>
    <col min="775" max="775" width="7.5" style="178" bestFit="1" customWidth="1"/>
    <col min="776" max="776" width="11" style="178" bestFit="1" customWidth="1"/>
    <col min="777" max="779" width="10" style="178"/>
    <col min="780" max="780" width="10.125" style="178" bestFit="1" customWidth="1"/>
    <col min="781" max="1024" width="11" style="178"/>
    <col min="1025" max="1025" width="19.75" style="178" customWidth="1"/>
    <col min="1026" max="1027" width="8.25" style="178" bestFit="1" customWidth="1"/>
    <col min="1028" max="1028" width="9.125" style="178" bestFit="1" customWidth="1"/>
    <col min="1029" max="1029" width="7.5" style="178" bestFit="1" customWidth="1"/>
    <col min="1030" max="1030" width="9.125" style="178" bestFit="1" customWidth="1"/>
    <col min="1031" max="1031" width="7.5" style="178" bestFit="1" customWidth="1"/>
    <col min="1032" max="1032" width="11" style="178" bestFit="1" customWidth="1"/>
    <col min="1033" max="1035" width="10" style="178"/>
    <col min="1036" max="1036" width="10.125" style="178" bestFit="1" customWidth="1"/>
    <col min="1037" max="1280" width="10" style="178"/>
    <col min="1281" max="1281" width="19.75" style="178" customWidth="1"/>
    <col min="1282" max="1283" width="8.25" style="178" bestFit="1" customWidth="1"/>
    <col min="1284" max="1284" width="9.125" style="178" bestFit="1" customWidth="1"/>
    <col min="1285" max="1285" width="7.5" style="178" bestFit="1" customWidth="1"/>
    <col min="1286" max="1286" width="9.125" style="178" bestFit="1" customWidth="1"/>
    <col min="1287" max="1287" width="7.5" style="178" bestFit="1" customWidth="1"/>
    <col min="1288" max="1288" width="11" style="178" bestFit="1" customWidth="1"/>
    <col min="1289" max="1291" width="10" style="178"/>
    <col min="1292" max="1292" width="10.125" style="178" bestFit="1" customWidth="1"/>
    <col min="1293" max="1536" width="10" style="178"/>
    <col min="1537" max="1537" width="19.75" style="178" customWidth="1"/>
    <col min="1538" max="1539" width="8.25" style="178" bestFit="1" customWidth="1"/>
    <col min="1540" max="1540" width="9.125" style="178" bestFit="1" customWidth="1"/>
    <col min="1541" max="1541" width="7.5" style="178" bestFit="1" customWidth="1"/>
    <col min="1542" max="1542" width="9.125" style="178" bestFit="1" customWidth="1"/>
    <col min="1543" max="1543" width="7.5" style="178" bestFit="1" customWidth="1"/>
    <col min="1544" max="1544" width="11" style="178" bestFit="1" customWidth="1"/>
    <col min="1545" max="1547" width="10" style="178"/>
    <col min="1548" max="1548" width="10.125" style="178" bestFit="1" customWidth="1"/>
    <col min="1549" max="1792" width="10" style="178"/>
    <col min="1793" max="1793" width="19.75" style="178" customWidth="1"/>
    <col min="1794" max="1795" width="8.25" style="178" bestFit="1" customWidth="1"/>
    <col min="1796" max="1796" width="9.125" style="178" bestFit="1" customWidth="1"/>
    <col min="1797" max="1797" width="7.5" style="178" bestFit="1" customWidth="1"/>
    <col min="1798" max="1798" width="9.125" style="178" bestFit="1" customWidth="1"/>
    <col min="1799" max="1799" width="7.5" style="178" bestFit="1" customWidth="1"/>
    <col min="1800" max="1800" width="11" style="178" bestFit="1" customWidth="1"/>
    <col min="1801" max="1803" width="10" style="178"/>
    <col min="1804" max="1804" width="10.125" style="178" bestFit="1" customWidth="1"/>
    <col min="1805" max="2048" width="11" style="178"/>
    <col min="2049" max="2049" width="19.75" style="178" customWidth="1"/>
    <col min="2050" max="2051" width="8.25" style="178" bestFit="1" customWidth="1"/>
    <col min="2052" max="2052" width="9.125" style="178" bestFit="1" customWidth="1"/>
    <col min="2053" max="2053" width="7.5" style="178" bestFit="1" customWidth="1"/>
    <col min="2054" max="2054" width="9.125" style="178" bestFit="1" customWidth="1"/>
    <col min="2055" max="2055" width="7.5" style="178" bestFit="1" customWidth="1"/>
    <col min="2056" max="2056" width="11" style="178" bestFit="1" customWidth="1"/>
    <col min="2057" max="2059" width="10" style="178"/>
    <col min="2060" max="2060" width="10.125" style="178" bestFit="1" customWidth="1"/>
    <col min="2061" max="2304" width="10" style="178"/>
    <col min="2305" max="2305" width="19.75" style="178" customWidth="1"/>
    <col min="2306" max="2307" width="8.25" style="178" bestFit="1" customWidth="1"/>
    <col min="2308" max="2308" width="9.125" style="178" bestFit="1" customWidth="1"/>
    <col min="2309" max="2309" width="7.5" style="178" bestFit="1" customWidth="1"/>
    <col min="2310" max="2310" width="9.125" style="178" bestFit="1" customWidth="1"/>
    <col min="2311" max="2311" width="7.5" style="178" bestFit="1" customWidth="1"/>
    <col min="2312" max="2312" width="11" style="178" bestFit="1" customWidth="1"/>
    <col min="2313" max="2315" width="10" style="178"/>
    <col min="2316" max="2316" width="10.125" style="178" bestFit="1" customWidth="1"/>
    <col min="2317" max="2560" width="10" style="178"/>
    <col min="2561" max="2561" width="19.75" style="178" customWidth="1"/>
    <col min="2562" max="2563" width="8.25" style="178" bestFit="1" customWidth="1"/>
    <col min="2564" max="2564" width="9.125" style="178" bestFit="1" customWidth="1"/>
    <col min="2565" max="2565" width="7.5" style="178" bestFit="1" customWidth="1"/>
    <col min="2566" max="2566" width="9.125" style="178" bestFit="1" customWidth="1"/>
    <col min="2567" max="2567" width="7.5" style="178" bestFit="1" customWidth="1"/>
    <col min="2568" max="2568" width="11" style="178" bestFit="1" customWidth="1"/>
    <col min="2569" max="2571" width="10" style="178"/>
    <col min="2572" max="2572" width="10.125" style="178" bestFit="1" customWidth="1"/>
    <col min="2573" max="2816" width="10" style="178"/>
    <col min="2817" max="2817" width="19.75" style="178" customWidth="1"/>
    <col min="2818" max="2819" width="8.25" style="178" bestFit="1" customWidth="1"/>
    <col min="2820" max="2820" width="9.125" style="178" bestFit="1" customWidth="1"/>
    <col min="2821" max="2821" width="7.5" style="178" bestFit="1" customWidth="1"/>
    <col min="2822" max="2822" width="9.125" style="178" bestFit="1" customWidth="1"/>
    <col min="2823" max="2823" width="7.5" style="178" bestFit="1" customWidth="1"/>
    <col min="2824" max="2824" width="11" style="178" bestFit="1" customWidth="1"/>
    <col min="2825" max="2827" width="10" style="178"/>
    <col min="2828" max="2828" width="10.125" style="178" bestFit="1" customWidth="1"/>
    <col min="2829" max="3072" width="11" style="178"/>
    <col min="3073" max="3073" width="19.75" style="178" customWidth="1"/>
    <col min="3074" max="3075" width="8.25" style="178" bestFit="1" customWidth="1"/>
    <col min="3076" max="3076" width="9.125" style="178" bestFit="1" customWidth="1"/>
    <col min="3077" max="3077" width="7.5" style="178" bestFit="1" customWidth="1"/>
    <col min="3078" max="3078" width="9.125" style="178" bestFit="1" customWidth="1"/>
    <col min="3079" max="3079" width="7.5" style="178" bestFit="1" customWidth="1"/>
    <col min="3080" max="3080" width="11" style="178" bestFit="1" customWidth="1"/>
    <col min="3081" max="3083" width="10" style="178"/>
    <col min="3084" max="3084" width="10.125" style="178" bestFit="1" customWidth="1"/>
    <col min="3085" max="3328" width="10" style="178"/>
    <col min="3329" max="3329" width="19.75" style="178" customWidth="1"/>
    <col min="3330" max="3331" width="8.25" style="178" bestFit="1" customWidth="1"/>
    <col min="3332" max="3332" width="9.125" style="178" bestFit="1" customWidth="1"/>
    <col min="3333" max="3333" width="7.5" style="178" bestFit="1" customWidth="1"/>
    <col min="3334" max="3334" width="9.125" style="178" bestFit="1" customWidth="1"/>
    <col min="3335" max="3335" width="7.5" style="178" bestFit="1" customWidth="1"/>
    <col min="3336" max="3336" width="11" style="178" bestFit="1" customWidth="1"/>
    <col min="3337" max="3339" width="10" style="178"/>
    <col min="3340" max="3340" width="10.125" style="178" bestFit="1" customWidth="1"/>
    <col min="3341" max="3584" width="10" style="178"/>
    <col min="3585" max="3585" width="19.75" style="178" customWidth="1"/>
    <col min="3586" max="3587" width="8.25" style="178" bestFit="1" customWidth="1"/>
    <col min="3588" max="3588" width="9.125" style="178" bestFit="1" customWidth="1"/>
    <col min="3589" max="3589" width="7.5" style="178" bestFit="1" customWidth="1"/>
    <col min="3590" max="3590" width="9.125" style="178" bestFit="1" customWidth="1"/>
    <col min="3591" max="3591" width="7.5" style="178" bestFit="1" customWidth="1"/>
    <col min="3592" max="3592" width="11" style="178" bestFit="1" customWidth="1"/>
    <col min="3593" max="3595" width="10" style="178"/>
    <col min="3596" max="3596" width="10.125" style="178" bestFit="1" customWidth="1"/>
    <col min="3597" max="3840" width="10" style="178"/>
    <col min="3841" max="3841" width="19.75" style="178" customWidth="1"/>
    <col min="3842" max="3843" width="8.25" style="178" bestFit="1" customWidth="1"/>
    <col min="3844" max="3844" width="9.125" style="178" bestFit="1" customWidth="1"/>
    <col min="3845" max="3845" width="7.5" style="178" bestFit="1" customWidth="1"/>
    <col min="3846" max="3846" width="9.125" style="178" bestFit="1" customWidth="1"/>
    <col min="3847" max="3847" width="7.5" style="178" bestFit="1" customWidth="1"/>
    <col min="3848" max="3848" width="11" style="178" bestFit="1" customWidth="1"/>
    <col min="3849" max="3851" width="10" style="178"/>
    <col min="3852" max="3852" width="10.125" style="178" bestFit="1" customWidth="1"/>
    <col min="3853" max="4096" width="11" style="178"/>
    <col min="4097" max="4097" width="19.75" style="178" customWidth="1"/>
    <col min="4098" max="4099" width="8.25" style="178" bestFit="1" customWidth="1"/>
    <col min="4100" max="4100" width="9.125" style="178" bestFit="1" customWidth="1"/>
    <col min="4101" max="4101" width="7.5" style="178" bestFit="1" customWidth="1"/>
    <col min="4102" max="4102" width="9.125" style="178" bestFit="1" customWidth="1"/>
    <col min="4103" max="4103" width="7.5" style="178" bestFit="1" customWidth="1"/>
    <col min="4104" max="4104" width="11" style="178" bestFit="1" customWidth="1"/>
    <col min="4105" max="4107" width="10" style="178"/>
    <col min="4108" max="4108" width="10.125" style="178" bestFit="1" customWidth="1"/>
    <col min="4109" max="4352" width="10" style="178"/>
    <col min="4353" max="4353" width="19.75" style="178" customWidth="1"/>
    <col min="4354" max="4355" width="8.25" style="178" bestFit="1" customWidth="1"/>
    <col min="4356" max="4356" width="9.125" style="178" bestFit="1" customWidth="1"/>
    <col min="4357" max="4357" width="7.5" style="178" bestFit="1" customWidth="1"/>
    <col min="4358" max="4358" width="9.125" style="178" bestFit="1" customWidth="1"/>
    <col min="4359" max="4359" width="7.5" style="178" bestFit="1" customWidth="1"/>
    <col min="4360" max="4360" width="11" style="178" bestFit="1" customWidth="1"/>
    <col min="4361" max="4363" width="10" style="178"/>
    <col min="4364" max="4364" width="10.125" style="178" bestFit="1" customWidth="1"/>
    <col min="4365" max="4608" width="10" style="178"/>
    <col min="4609" max="4609" width="19.75" style="178" customWidth="1"/>
    <col min="4610" max="4611" width="8.25" style="178" bestFit="1" customWidth="1"/>
    <col min="4612" max="4612" width="9.125" style="178" bestFit="1" customWidth="1"/>
    <col min="4613" max="4613" width="7.5" style="178" bestFit="1" customWidth="1"/>
    <col min="4614" max="4614" width="9.125" style="178" bestFit="1" customWidth="1"/>
    <col min="4615" max="4615" width="7.5" style="178" bestFit="1" customWidth="1"/>
    <col min="4616" max="4616" width="11" style="178" bestFit="1" customWidth="1"/>
    <col min="4617" max="4619" width="10" style="178"/>
    <col min="4620" max="4620" width="10.125" style="178" bestFit="1" customWidth="1"/>
    <col min="4621" max="4864" width="10" style="178"/>
    <col min="4865" max="4865" width="19.75" style="178" customWidth="1"/>
    <col min="4866" max="4867" width="8.25" style="178" bestFit="1" customWidth="1"/>
    <col min="4868" max="4868" width="9.125" style="178" bestFit="1" customWidth="1"/>
    <col min="4869" max="4869" width="7.5" style="178" bestFit="1" customWidth="1"/>
    <col min="4870" max="4870" width="9.125" style="178" bestFit="1" customWidth="1"/>
    <col min="4871" max="4871" width="7.5" style="178" bestFit="1" customWidth="1"/>
    <col min="4872" max="4872" width="11" style="178" bestFit="1" customWidth="1"/>
    <col min="4873" max="4875" width="10" style="178"/>
    <col min="4876" max="4876" width="10.125" style="178" bestFit="1" customWidth="1"/>
    <col min="4877" max="5120" width="11" style="178"/>
    <col min="5121" max="5121" width="19.75" style="178" customWidth="1"/>
    <col min="5122" max="5123" width="8.25" style="178" bestFit="1" customWidth="1"/>
    <col min="5124" max="5124" width="9.125" style="178" bestFit="1" customWidth="1"/>
    <col min="5125" max="5125" width="7.5" style="178" bestFit="1" customWidth="1"/>
    <col min="5126" max="5126" width="9.125" style="178" bestFit="1" customWidth="1"/>
    <col min="5127" max="5127" width="7.5" style="178" bestFit="1" customWidth="1"/>
    <col min="5128" max="5128" width="11" style="178" bestFit="1" customWidth="1"/>
    <col min="5129" max="5131" width="10" style="178"/>
    <col min="5132" max="5132" width="10.125" style="178" bestFit="1" customWidth="1"/>
    <col min="5133" max="5376" width="10" style="178"/>
    <col min="5377" max="5377" width="19.75" style="178" customWidth="1"/>
    <col min="5378" max="5379" width="8.25" style="178" bestFit="1" customWidth="1"/>
    <col min="5380" max="5380" width="9.125" style="178" bestFit="1" customWidth="1"/>
    <col min="5381" max="5381" width="7.5" style="178" bestFit="1" customWidth="1"/>
    <col min="5382" max="5382" width="9.125" style="178" bestFit="1" customWidth="1"/>
    <col min="5383" max="5383" width="7.5" style="178" bestFit="1" customWidth="1"/>
    <col min="5384" max="5384" width="11" style="178" bestFit="1" customWidth="1"/>
    <col min="5385" max="5387" width="10" style="178"/>
    <col min="5388" max="5388" width="10.125" style="178" bestFit="1" customWidth="1"/>
    <col min="5389" max="5632" width="10" style="178"/>
    <col min="5633" max="5633" width="19.75" style="178" customWidth="1"/>
    <col min="5634" max="5635" width="8.25" style="178" bestFit="1" customWidth="1"/>
    <col min="5636" max="5636" width="9.125" style="178" bestFit="1" customWidth="1"/>
    <col min="5637" max="5637" width="7.5" style="178" bestFit="1" customWidth="1"/>
    <col min="5638" max="5638" width="9.125" style="178" bestFit="1" customWidth="1"/>
    <col min="5639" max="5639" width="7.5" style="178" bestFit="1" customWidth="1"/>
    <col min="5640" max="5640" width="11" style="178" bestFit="1" customWidth="1"/>
    <col min="5641" max="5643" width="10" style="178"/>
    <col min="5644" max="5644" width="10.125" style="178" bestFit="1" customWidth="1"/>
    <col min="5645" max="5888" width="10" style="178"/>
    <col min="5889" max="5889" width="19.75" style="178" customWidth="1"/>
    <col min="5890" max="5891" width="8.25" style="178" bestFit="1" customWidth="1"/>
    <col min="5892" max="5892" width="9.125" style="178" bestFit="1" customWidth="1"/>
    <col min="5893" max="5893" width="7.5" style="178" bestFit="1" customWidth="1"/>
    <col min="5894" max="5894" width="9.125" style="178" bestFit="1" customWidth="1"/>
    <col min="5895" max="5895" width="7.5" style="178" bestFit="1" customWidth="1"/>
    <col min="5896" max="5896" width="11" style="178" bestFit="1" customWidth="1"/>
    <col min="5897" max="5899" width="10" style="178"/>
    <col min="5900" max="5900" width="10.125" style="178" bestFit="1" customWidth="1"/>
    <col min="5901" max="6144" width="11" style="178"/>
    <col min="6145" max="6145" width="19.75" style="178" customWidth="1"/>
    <col min="6146" max="6147" width="8.25" style="178" bestFit="1" customWidth="1"/>
    <col min="6148" max="6148" width="9.125" style="178" bestFit="1" customWidth="1"/>
    <col min="6149" max="6149" width="7.5" style="178" bestFit="1" customWidth="1"/>
    <col min="6150" max="6150" width="9.125" style="178" bestFit="1" customWidth="1"/>
    <col min="6151" max="6151" width="7.5" style="178" bestFit="1" customWidth="1"/>
    <col min="6152" max="6152" width="11" style="178" bestFit="1" customWidth="1"/>
    <col min="6153" max="6155" width="10" style="178"/>
    <col min="6156" max="6156" width="10.125" style="178" bestFit="1" customWidth="1"/>
    <col min="6157" max="6400" width="10" style="178"/>
    <col min="6401" max="6401" width="19.75" style="178" customWidth="1"/>
    <col min="6402" max="6403" width="8.25" style="178" bestFit="1" customWidth="1"/>
    <col min="6404" max="6404" width="9.125" style="178" bestFit="1" customWidth="1"/>
    <col min="6405" max="6405" width="7.5" style="178" bestFit="1" customWidth="1"/>
    <col min="6406" max="6406" width="9.125" style="178" bestFit="1" customWidth="1"/>
    <col min="6407" max="6407" width="7.5" style="178" bestFit="1" customWidth="1"/>
    <col min="6408" max="6408" width="11" style="178" bestFit="1" customWidth="1"/>
    <col min="6409" max="6411" width="10" style="178"/>
    <col min="6412" max="6412" width="10.125" style="178" bestFit="1" customWidth="1"/>
    <col min="6413" max="6656" width="10" style="178"/>
    <col min="6657" max="6657" width="19.75" style="178" customWidth="1"/>
    <col min="6658" max="6659" width="8.25" style="178" bestFit="1" customWidth="1"/>
    <col min="6660" max="6660" width="9.125" style="178" bestFit="1" customWidth="1"/>
    <col min="6661" max="6661" width="7.5" style="178" bestFit="1" customWidth="1"/>
    <col min="6662" max="6662" width="9.125" style="178" bestFit="1" customWidth="1"/>
    <col min="6663" max="6663" width="7.5" style="178" bestFit="1" customWidth="1"/>
    <col min="6664" max="6664" width="11" style="178" bestFit="1" customWidth="1"/>
    <col min="6665" max="6667" width="10" style="178"/>
    <col min="6668" max="6668" width="10.125" style="178" bestFit="1" customWidth="1"/>
    <col min="6669" max="6912" width="10" style="178"/>
    <col min="6913" max="6913" width="19.75" style="178" customWidth="1"/>
    <col min="6914" max="6915" width="8.25" style="178" bestFit="1" customWidth="1"/>
    <col min="6916" max="6916" width="9.125" style="178" bestFit="1" customWidth="1"/>
    <col min="6917" max="6917" width="7.5" style="178" bestFit="1" customWidth="1"/>
    <col min="6918" max="6918" width="9.125" style="178" bestFit="1" customWidth="1"/>
    <col min="6919" max="6919" width="7.5" style="178" bestFit="1" customWidth="1"/>
    <col min="6920" max="6920" width="11" style="178" bestFit="1" customWidth="1"/>
    <col min="6921" max="6923" width="10" style="178"/>
    <col min="6924" max="6924" width="10.125" style="178" bestFit="1" customWidth="1"/>
    <col min="6925" max="7168" width="11" style="178"/>
    <col min="7169" max="7169" width="19.75" style="178" customWidth="1"/>
    <col min="7170" max="7171" width="8.25" style="178" bestFit="1" customWidth="1"/>
    <col min="7172" max="7172" width="9.125" style="178" bestFit="1" customWidth="1"/>
    <col min="7173" max="7173" width="7.5" style="178" bestFit="1" customWidth="1"/>
    <col min="7174" max="7174" width="9.125" style="178" bestFit="1" customWidth="1"/>
    <col min="7175" max="7175" width="7.5" style="178" bestFit="1" customWidth="1"/>
    <col min="7176" max="7176" width="11" style="178" bestFit="1" customWidth="1"/>
    <col min="7177" max="7179" width="10" style="178"/>
    <col min="7180" max="7180" width="10.125" style="178" bestFit="1" customWidth="1"/>
    <col min="7181" max="7424" width="10" style="178"/>
    <col min="7425" max="7425" width="19.75" style="178" customWidth="1"/>
    <col min="7426" max="7427" width="8.25" style="178" bestFit="1" customWidth="1"/>
    <col min="7428" max="7428" width="9.125" style="178" bestFit="1" customWidth="1"/>
    <col min="7429" max="7429" width="7.5" style="178" bestFit="1" customWidth="1"/>
    <col min="7430" max="7430" width="9.125" style="178" bestFit="1" customWidth="1"/>
    <col min="7431" max="7431" width="7.5" style="178" bestFit="1" customWidth="1"/>
    <col min="7432" max="7432" width="11" style="178" bestFit="1" customWidth="1"/>
    <col min="7433" max="7435" width="10" style="178"/>
    <col min="7436" max="7436" width="10.125" style="178" bestFit="1" customWidth="1"/>
    <col min="7437" max="7680" width="10" style="178"/>
    <col min="7681" max="7681" width="19.75" style="178" customWidth="1"/>
    <col min="7682" max="7683" width="8.25" style="178" bestFit="1" customWidth="1"/>
    <col min="7684" max="7684" width="9.125" style="178" bestFit="1" customWidth="1"/>
    <col min="7685" max="7685" width="7.5" style="178" bestFit="1" customWidth="1"/>
    <col min="7686" max="7686" width="9.125" style="178" bestFit="1" customWidth="1"/>
    <col min="7687" max="7687" width="7.5" style="178" bestFit="1" customWidth="1"/>
    <col min="7688" max="7688" width="11" style="178" bestFit="1" customWidth="1"/>
    <col min="7689" max="7691" width="10" style="178"/>
    <col min="7692" max="7692" width="10.125" style="178" bestFit="1" customWidth="1"/>
    <col min="7693" max="7936" width="10" style="178"/>
    <col min="7937" max="7937" width="19.75" style="178" customWidth="1"/>
    <col min="7938" max="7939" width="8.25" style="178" bestFit="1" customWidth="1"/>
    <col min="7940" max="7940" width="9.125" style="178" bestFit="1" customWidth="1"/>
    <col min="7941" max="7941" width="7.5" style="178" bestFit="1" customWidth="1"/>
    <col min="7942" max="7942" width="9.125" style="178" bestFit="1" customWidth="1"/>
    <col min="7943" max="7943" width="7.5" style="178" bestFit="1" customWidth="1"/>
    <col min="7944" max="7944" width="11" style="178" bestFit="1" customWidth="1"/>
    <col min="7945" max="7947" width="10" style="178"/>
    <col min="7948" max="7948" width="10.125" style="178" bestFit="1" customWidth="1"/>
    <col min="7949" max="8192" width="11" style="178"/>
    <col min="8193" max="8193" width="19.75" style="178" customWidth="1"/>
    <col min="8194" max="8195" width="8.25" style="178" bestFit="1" customWidth="1"/>
    <col min="8196" max="8196" width="9.125" style="178" bestFit="1" customWidth="1"/>
    <col min="8197" max="8197" width="7.5" style="178" bestFit="1" customWidth="1"/>
    <col min="8198" max="8198" width="9.125" style="178" bestFit="1" customWidth="1"/>
    <col min="8199" max="8199" width="7.5" style="178" bestFit="1" customWidth="1"/>
    <col min="8200" max="8200" width="11" style="178" bestFit="1" customWidth="1"/>
    <col min="8201" max="8203" width="10" style="178"/>
    <col min="8204" max="8204" width="10.125" style="178" bestFit="1" customWidth="1"/>
    <col min="8205" max="8448" width="10" style="178"/>
    <col min="8449" max="8449" width="19.75" style="178" customWidth="1"/>
    <col min="8450" max="8451" width="8.25" style="178" bestFit="1" customWidth="1"/>
    <col min="8452" max="8452" width="9.125" style="178" bestFit="1" customWidth="1"/>
    <col min="8453" max="8453" width="7.5" style="178" bestFit="1" customWidth="1"/>
    <col min="8454" max="8454" width="9.125" style="178" bestFit="1" customWidth="1"/>
    <col min="8455" max="8455" width="7.5" style="178" bestFit="1" customWidth="1"/>
    <col min="8456" max="8456" width="11" style="178" bestFit="1" customWidth="1"/>
    <col min="8457" max="8459" width="10" style="178"/>
    <col min="8460" max="8460" width="10.125" style="178" bestFit="1" customWidth="1"/>
    <col min="8461" max="8704" width="10" style="178"/>
    <col min="8705" max="8705" width="19.75" style="178" customWidth="1"/>
    <col min="8706" max="8707" width="8.25" style="178" bestFit="1" customWidth="1"/>
    <col min="8708" max="8708" width="9.125" style="178" bestFit="1" customWidth="1"/>
    <col min="8709" max="8709" width="7.5" style="178" bestFit="1" customWidth="1"/>
    <col min="8710" max="8710" width="9.125" style="178" bestFit="1" customWidth="1"/>
    <col min="8711" max="8711" width="7.5" style="178" bestFit="1" customWidth="1"/>
    <col min="8712" max="8712" width="11" style="178" bestFit="1" customWidth="1"/>
    <col min="8713" max="8715" width="10" style="178"/>
    <col min="8716" max="8716" width="10.125" style="178" bestFit="1" customWidth="1"/>
    <col min="8717" max="8960" width="10" style="178"/>
    <col min="8961" max="8961" width="19.75" style="178" customWidth="1"/>
    <col min="8962" max="8963" width="8.25" style="178" bestFit="1" customWidth="1"/>
    <col min="8964" max="8964" width="9.125" style="178" bestFit="1" customWidth="1"/>
    <col min="8965" max="8965" width="7.5" style="178" bestFit="1" customWidth="1"/>
    <col min="8966" max="8966" width="9.125" style="178" bestFit="1" customWidth="1"/>
    <col min="8967" max="8967" width="7.5" style="178" bestFit="1" customWidth="1"/>
    <col min="8968" max="8968" width="11" style="178" bestFit="1" customWidth="1"/>
    <col min="8969" max="8971" width="10" style="178"/>
    <col min="8972" max="8972" width="10.125" style="178" bestFit="1" customWidth="1"/>
    <col min="8973" max="9216" width="11" style="178"/>
    <col min="9217" max="9217" width="19.75" style="178" customWidth="1"/>
    <col min="9218" max="9219" width="8.25" style="178" bestFit="1" customWidth="1"/>
    <col min="9220" max="9220" width="9.125" style="178" bestFit="1" customWidth="1"/>
    <col min="9221" max="9221" width="7.5" style="178" bestFit="1" customWidth="1"/>
    <col min="9222" max="9222" width="9.125" style="178" bestFit="1" customWidth="1"/>
    <col min="9223" max="9223" width="7.5" style="178" bestFit="1" customWidth="1"/>
    <col min="9224" max="9224" width="11" style="178" bestFit="1" customWidth="1"/>
    <col min="9225" max="9227" width="10" style="178"/>
    <col min="9228" max="9228" width="10.125" style="178" bestFit="1" customWidth="1"/>
    <col min="9229" max="9472" width="10" style="178"/>
    <col min="9473" max="9473" width="19.75" style="178" customWidth="1"/>
    <col min="9474" max="9475" width="8.25" style="178" bestFit="1" customWidth="1"/>
    <col min="9476" max="9476" width="9.125" style="178" bestFit="1" customWidth="1"/>
    <col min="9477" max="9477" width="7.5" style="178" bestFit="1" customWidth="1"/>
    <col min="9478" max="9478" width="9.125" style="178" bestFit="1" customWidth="1"/>
    <col min="9479" max="9479" width="7.5" style="178" bestFit="1" customWidth="1"/>
    <col min="9480" max="9480" width="11" style="178" bestFit="1" customWidth="1"/>
    <col min="9481" max="9483" width="10" style="178"/>
    <col min="9484" max="9484" width="10.125" style="178" bestFit="1" customWidth="1"/>
    <col min="9485" max="9728" width="10" style="178"/>
    <col min="9729" max="9729" width="19.75" style="178" customWidth="1"/>
    <col min="9730" max="9731" width="8.25" style="178" bestFit="1" customWidth="1"/>
    <col min="9732" max="9732" width="9.125" style="178" bestFit="1" customWidth="1"/>
    <col min="9733" max="9733" width="7.5" style="178" bestFit="1" customWidth="1"/>
    <col min="9734" max="9734" width="9.125" style="178" bestFit="1" customWidth="1"/>
    <col min="9735" max="9735" width="7.5" style="178" bestFit="1" customWidth="1"/>
    <col min="9736" max="9736" width="11" style="178" bestFit="1" customWidth="1"/>
    <col min="9737" max="9739" width="10" style="178"/>
    <col min="9740" max="9740" width="10.125" style="178" bestFit="1" customWidth="1"/>
    <col min="9741" max="9984" width="10" style="178"/>
    <col min="9985" max="9985" width="19.75" style="178" customWidth="1"/>
    <col min="9986" max="9987" width="8.25" style="178" bestFit="1" customWidth="1"/>
    <col min="9988" max="9988" width="9.125" style="178" bestFit="1" customWidth="1"/>
    <col min="9989" max="9989" width="7.5" style="178" bestFit="1" customWidth="1"/>
    <col min="9990" max="9990" width="9.125" style="178" bestFit="1" customWidth="1"/>
    <col min="9991" max="9991" width="7.5" style="178" bestFit="1" customWidth="1"/>
    <col min="9992" max="9992" width="11" style="178" bestFit="1" customWidth="1"/>
    <col min="9993" max="9995" width="10" style="178"/>
    <col min="9996" max="9996" width="10.125" style="178" bestFit="1" customWidth="1"/>
    <col min="9997" max="10240" width="11" style="178"/>
    <col min="10241" max="10241" width="19.75" style="178" customWidth="1"/>
    <col min="10242" max="10243" width="8.25" style="178" bestFit="1" customWidth="1"/>
    <col min="10244" max="10244" width="9.125" style="178" bestFit="1" customWidth="1"/>
    <col min="10245" max="10245" width="7.5" style="178" bestFit="1" customWidth="1"/>
    <col min="10246" max="10246" width="9.125" style="178" bestFit="1" customWidth="1"/>
    <col min="10247" max="10247" width="7.5" style="178" bestFit="1" customWidth="1"/>
    <col min="10248" max="10248" width="11" style="178" bestFit="1" customWidth="1"/>
    <col min="10249" max="10251" width="10" style="178"/>
    <col min="10252" max="10252" width="10.125" style="178" bestFit="1" customWidth="1"/>
    <col min="10253" max="10496" width="10" style="178"/>
    <col min="10497" max="10497" width="19.75" style="178" customWidth="1"/>
    <col min="10498" max="10499" width="8.25" style="178" bestFit="1" customWidth="1"/>
    <col min="10500" max="10500" width="9.125" style="178" bestFit="1" customWidth="1"/>
    <col min="10501" max="10501" width="7.5" style="178" bestFit="1" customWidth="1"/>
    <col min="10502" max="10502" width="9.125" style="178" bestFit="1" customWidth="1"/>
    <col min="10503" max="10503" width="7.5" style="178" bestFit="1" customWidth="1"/>
    <col min="10504" max="10504" width="11" style="178" bestFit="1" customWidth="1"/>
    <col min="10505" max="10507" width="10" style="178"/>
    <col min="10508" max="10508" width="10.125" style="178" bestFit="1" customWidth="1"/>
    <col min="10509" max="10752" width="10" style="178"/>
    <col min="10753" max="10753" width="19.75" style="178" customWidth="1"/>
    <col min="10754" max="10755" width="8.25" style="178" bestFit="1" customWidth="1"/>
    <col min="10756" max="10756" width="9.125" style="178" bestFit="1" customWidth="1"/>
    <col min="10757" max="10757" width="7.5" style="178" bestFit="1" customWidth="1"/>
    <col min="10758" max="10758" width="9.125" style="178" bestFit="1" customWidth="1"/>
    <col min="10759" max="10759" width="7.5" style="178" bestFit="1" customWidth="1"/>
    <col min="10760" max="10760" width="11" style="178" bestFit="1" customWidth="1"/>
    <col min="10761" max="10763" width="10" style="178"/>
    <col min="10764" max="10764" width="10.125" style="178" bestFit="1" customWidth="1"/>
    <col min="10765" max="11008" width="10" style="178"/>
    <col min="11009" max="11009" width="19.75" style="178" customWidth="1"/>
    <col min="11010" max="11011" width="8.25" style="178" bestFit="1" customWidth="1"/>
    <col min="11012" max="11012" width="9.125" style="178" bestFit="1" customWidth="1"/>
    <col min="11013" max="11013" width="7.5" style="178" bestFit="1" customWidth="1"/>
    <col min="11014" max="11014" width="9.125" style="178" bestFit="1" customWidth="1"/>
    <col min="11015" max="11015" width="7.5" style="178" bestFit="1" customWidth="1"/>
    <col min="11016" max="11016" width="11" style="178" bestFit="1" customWidth="1"/>
    <col min="11017" max="11019" width="10" style="178"/>
    <col min="11020" max="11020" width="10.125" style="178" bestFit="1" customWidth="1"/>
    <col min="11021" max="11264" width="11" style="178"/>
    <col min="11265" max="11265" width="19.75" style="178" customWidth="1"/>
    <col min="11266" max="11267" width="8.25" style="178" bestFit="1" customWidth="1"/>
    <col min="11268" max="11268" width="9.125" style="178" bestFit="1" customWidth="1"/>
    <col min="11269" max="11269" width="7.5" style="178" bestFit="1" customWidth="1"/>
    <col min="11270" max="11270" width="9.125" style="178" bestFit="1" customWidth="1"/>
    <col min="11271" max="11271" width="7.5" style="178" bestFit="1" customWidth="1"/>
    <col min="11272" max="11272" width="11" style="178" bestFit="1" customWidth="1"/>
    <col min="11273" max="11275" width="10" style="178"/>
    <col min="11276" max="11276" width="10.125" style="178" bestFit="1" customWidth="1"/>
    <col min="11277" max="11520" width="10" style="178"/>
    <col min="11521" max="11521" width="19.75" style="178" customWidth="1"/>
    <col min="11522" max="11523" width="8.25" style="178" bestFit="1" customWidth="1"/>
    <col min="11524" max="11524" width="9.125" style="178" bestFit="1" customWidth="1"/>
    <col min="11525" max="11525" width="7.5" style="178" bestFit="1" customWidth="1"/>
    <col min="11526" max="11526" width="9.125" style="178" bestFit="1" customWidth="1"/>
    <col min="11527" max="11527" width="7.5" style="178" bestFit="1" customWidth="1"/>
    <col min="11528" max="11528" width="11" style="178" bestFit="1" customWidth="1"/>
    <col min="11529" max="11531" width="10" style="178"/>
    <col min="11532" max="11532" width="10.125" style="178" bestFit="1" customWidth="1"/>
    <col min="11533" max="11776" width="10" style="178"/>
    <col min="11777" max="11777" width="19.75" style="178" customWidth="1"/>
    <col min="11778" max="11779" width="8.25" style="178" bestFit="1" customWidth="1"/>
    <col min="11780" max="11780" width="9.125" style="178" bestFit="1" customWidth="1"/>
    <col min="11781" max="11781" width="7.5" style="178" bestFit="1" customWidth="1"/>
    <col min="11782" max="11782" width="9.125" style="178" bestFit="1" customWidth="1"/>
    <col min="11783" max="11783" width="7.5" style="178" bestFit="1" customWidth="1"/>
    <col min="11784" max="11784" width="11" style="178" bestFit="1" customWidth="1"/>
    <col min="11785" max="11787" width="10" style="178"/>
    <col min="11788" max="11788" width="10.125" style="178" bestFit="1" customWidth="1"/>
    <col min="11789" max="12032" width="10" style="178"/>
    <col min="12033" max="12033" width="19.75" style="178" customWidth="1"/>
    <col min="12034" max="12035" width="8.25" style="178" bestFit="1" customWidth="1"/>
    <col min="12036" max="12036" width="9.125" style="178" bestFit="1" customWidth="1"/>
    <col min="12037" max="12037" width="7.5" style="178" bestFit="1" customWidth="1"/>
    <col min="12038" max="12038" width="9.125" style="178" bestFit="1" customWidth="1"/>
    <col min="12039" max="12039" width="7.5" style="178" bestFit="1" customWidth="1"/>
    <col min="12040" max="12040" width="11" style="178" bestFit="1" customWidth="1"/>
    <col min="12041" max="12043" width="10" style="178"/>
    <col min="12044" max="12044" width="10.125" style="178" bestFit="1" customWidth="1"/>
    <col min="12045" max="12288" width="11" style="178"/>
    <col min="12289" max="12289" width="19.75" style="178" customWidth="1"/>
    <col min="12290" max="12291" width="8.25" style="178" bestFit="1" customWidth="1"/>
    <col min="12292" max="12292" width="9.125" style="178" bestFit="1" customWidth="1"/>
    <col min="12293" max="12293" width="7.5" style="178" bestFit="1" customWidth="1"/>
    <col min="12294" max="12294" width="9.125" style="178" bestFit="1" customWidth="1"/>
    <col min="12295" max="12295" width="7.5" style="178" bestFit="1" customWidth="1"/>
    <col min="12296" max="12296" width="11" style="178" bestFit="1" customWidth="1"/>
    <col min="12297" max="12299" width="10" style="178"/>
    <col min="12300" max="12300" width="10.125" style="178" bestFit="1" customWidth="1"/>
    <col min="12301" max="12544" width="10" style="178"/>
    <col min="12545" max="12545" width="19.75" style="178" customWidth="1"/>
    <col min="12546" max="12547" width="8.25" style="178" bestFit="1" customWidth="1"/>
    <col min="12548" max="12548" width="9.125" style="178" bestFit="1" customWidth="1"/>
    <col min="12549" max="12549" width="7.5" style="178" bestFit="1" customWidth="1"/>
    <col min="12550" max="12550" width="9.125" style="178" bestFit="1" customWidth="1"/>
    <col min="12551" max="12551" width="7.5" style="178" bestFit="1" customWidth="1"/>
    <col min="12552" max="12552" width="11" style="178" bestFit="1" customWidth="1"/>
    <col min="12553" max="12555" width="10" style="178"/>
    <col min="12556" max="12556" width="10.125" style="178" bestFit="1" customWidth="1"/>
    <col min="12557" max="12800" width="10" style="178"/>
    <col min="12801" max="12801" width="19.75" style="178" customWidth="1"/>
    <col min="12802" max="12803" width="8.25" style="178" bestFit="1" customWidth="1"/>
    <col min="12804" max="12804" width="9.125" style="178" bestFit="1" customWidth="1"/>
    <col min="12805" max="12805" width="7.5" style="178" bestFit="1" customWidth="1"/>
    <col min="12806" max="12806" width="9.125" style="178" bestFit="1" customWidth="1"/>
    <col min="12807" max="12807" width="7.5" style="178" bestFit="1" customWidth="1"/>
    <col min="12808" max="12808" width="11" style="178" bestFit="1" customWidth="1"/>
    <col min="12809" max="12811" width="10" style="178"/>
    <col min="12812" max="12812" width="10.125" style="178" bestFit="1" customWidth="1"/>
    <col min="12813" max="13056" width="10" style="178"/>
    <col min="13057" max="13057" width="19.75" style="178" customWidth="1"/>
    <col min="13058" max="13059" width="8.25" style="178" bestFit="1" customWidth="1"/>
    <col min="13060" max="13060" width="9.125" style="178" bestFit="1" customWidth="1"/>
    <col min="13061" max="13061" width="7.5" style="178" bestFit="1" customWidth="1"/>
    <col min="13062" max="13062" width="9.125" style="178" bestFit="1" customWidth="1"/>
    <col min="13063" max="13063" width="7.5" style="178" bestFit="1" customWidth="1"/>
    <col min="13064" max="13064" width="11" style="178" bestFit="1" customWidth="1"/>
    <col min="13065" max="13067" width="10" style="178"/>
    <col min="13068" max="13068" width="10.125" style="178" bestFit="1" customWidth="1"/>
    <col min="13069" max="13312" width="11" style="178"/>
    <col min="13313" max="13313" width="19.75" style="178" customWidth="1"/>
    <col min="13314" max="13315" width="8.25" style="178" bestFit="1" customWidth="1"/>
    <col min="13316" max="13316" width="9.125" style="178" bestFit="1" customWidth="1"/>
    <col min="13317" max="13317" width="7.5" style="178" bestFit="1" customWidth="1"/>
    <col min="13318" max="13318" width="9.125" style="178" bestFit="1" customWidth="1"/>
    <col min="13319" max="13319" width="7.5" style="178" bestFit="1" customWidth="1"/>
    <col min="13320" max="13320" width="11" style="178" bestFit="1" customWidth="1"/>
    <col min="13321" max="13323" width="10" style="178"/>
    <col min="13324" max="13324" width="10.125" style="178" bestFit="1" customWidth="1"/>
    <col min="13325" max="13568" width="10" style="178"/>
    <col min="13569" max="13569" width="19.75" style="178" customWidth="1"/>
    <col min="13570" max="13571" width="8.25" style="178" bestFit="1" customWidth="1"/>
    <col min="13572" max="13572" width="9.125" style="178" bestFit="1" customWidth="1"/>
    <col min="13573" max="13573" width="7.5" style="178" bestFit="1" customWidth="1"/>
    <col min="13574" max="13574" width="9.125" style="178" bestFit="1" customWidth="1"/>
    <col min="13575" max="13575" width="7.5" style="178" bestFit="1" customWidth="1"/>
    <col min="13576" max="13576" width="11" style="178" bestFit="1" customWidth="1"/>
    <col min="13577" max="13579" width="10" style="178"/>
    <col min="13580" max="13580" width="10.125" style="178" bestFit="1" customWidth="1"/>
    <col min="13581" max="13824" width="10" style="178"/>
    <col min="13825" max="13825" width="19.75" style="178" customWidth="1"/>
    <col min="13826" max="13827" width="8.25" style="178" bestFit="1" customWidth="1"/>
    <col min="13828" max="13828" width="9.125" style="178" bestFit="1" customWidth="1"/>
    <col min="13829" max="13829" width="7.5" style="178" bestFit="1" customWidth="1"/>
    <col min="13830" max="13830" width="9.125" style="178" bestFit="1" customWidth="1"/>
    <col min="13831" max="13831" width="7.5" style="178" bestFit="1" customWidth="1"/>
    <col min="13832" max="13832" width="11" style="178" bestFit="1" customWidth="1"/>
    <col min="13833" max="13835" width="10" style="178"/>
    <col min="13836" max="13836" width="10.125" style="178" bestFit="1" customWidth="1"/>
    <col min="13837" max="14080" width="10" style="178"/>
    <col min="14081" max="14081" width="19.75" style="178" customWidth="1"/>
    <col min="14082" max="14083" width="8.25" style="178" bestFit="1" customWidth="1"/>
    <col min="14084" max="14084" width="9.125" style="178" bestFit="1" customWidth="1"/>
    <col min="14085" max="14085" width="7.5" style="178" bestFit="1" customWidth="1"/>
    <col min="14086" max="14086" width="9.125" style="178" bestFit="1" customWidth="1"/>
    <col min="14087" max="14087" width="7.5" style="178" bestFit="1" customWidth="1"/>
    <col min="14088" max="14088" width="11" style="178" bestFit="1" customWidth="1"/>
    <col min="14089" max="14091" width="10" style="178"/>
    <col min="14092" max="14092" width="10.125" style="178" bestFit="1" customWidth="1"/>
    <col min="14093" max="14336" width="11" style="178"/>
    <col min="14337" max="14337" width="19.75" style="178" customWidth="1"/>
    <col min="14338" max="14339" width="8.25" style="178" bestFit="1" customWidth="1"/>
    <col min="14340" max="14340" width="9.125" style="178" bestFit="1" customWidth="1"/>
    <col min="14341" max="14341" width="7.5" style="178" bestFit="1" customWidth="1"/>
    <col min="14342" max="14342" width="9.125" style="178" bestFit="1" customWidth="1"/>
    <col min="14343" max="14343" width="7.5" style="178" bestFit="1" customWidth="1"/>
    <col min="14344" max="14344" width="11" style="178" bestFit="1" customWidth="1"/>
    <col min="14345" max="14347" width="10" style="178"/>
    <col min="14348" max="14348" width="10.125" style="178" bestFit="1" customWidth="1"/>
    <col min="14349" max="14592" width="10" style="178"/>
    <col min="14593" max="14593" width="19.75" style="178" customWidth="1"/>
    <col min="14594" max="14595" width="8.25" style="178" bestFit="1" customWidth="1"/>
    <col min="14596" max="14596" width="9.125" style="178" bestFit="1" customWidth="1"/>
    <col min="14597" max="14597" width="7.5" style="178" bestFit="1" customWidth="1"/>
    <col min="14598" max="14598" width="9.125" style="178" bestFit="1" customWidth="1"/>
    <col min="14599" max="14599" width="7.5" style="178" bestFit="1" customWidth="1"/>
    <col min="14600" max="14600" width="11" style="178" bestFit="1" customWidth="1"/>
    <col min="14601" max="14603" width="10" style="178"/>
    <col min="14604" max="14604" width="10.125" style="178" bestFit="1" customWidth="1"/>
    <col min="14605" max="14848" width="10" style="178"/>
    <col min="14849" max="14849" width="19.75" style="178" customWidth="1"/>
    <col min="14850" max="14851" width="8.25" style="178" bestFit="1" customWidth="1"/>
    <col min="14852" max="14852" width="9.125" style="178" bestFit="1" customWidth="1"/>
    <col min="14853" max="14853" width="7.5" style="178" bestFit="1" customWidth="1"/>
    <col min="14854" max="14854" width="9.125" style="178" bestFit="1" customWidth="1"/>
    <col min="14855" max="14855" width="7.5" style="178" bestFit="1" customWidth="1"/>
    <col min="14856" max="14856" width="11" style="178" bestFit="1" customWidth="1"/>
    <col min="14857" max="14859" width="10" style="178"/>
    <col min="14860" max="14860" width="10.125" style="178" bestFit="1" customWidth="1"/>
    <col min="14861" max="15104" width="10" style="178"/>
    <col min="15105" max="15105" width="19.75" style="178" customWidth="1"/>
    <col min="15106" max="15107" width="8.25" style="178" bestFit="1" customWidth="1"/>
    <col min="15108" max="15108" width="9.125" style="178" bestFit="1" customWidth="1"/>
    <col min="15109" max="15109" width="7.5" style="178" bestFit="1" customWidth="1"/>
    <col min="15110" max="15110" width="9.125" style="178" bestFit="1" customWidth="1"/>
    <col min="15111" max="15111" width="7.5" style="178" bestFit="1" customWidth="1"/>
    <col min="15112" max="15112" width="11" style="178" bestFit="1" customWidth="1"/>
    <col min="15113" max="15115" width="10" style="178"/>
    <col min="15116" max="15116" width="10.125" style="178" bestFit="1" customWidth="1"/>
    <col min="15117" max="15360" width="11" style="178"/>
    <col min="15361" max="15361" width="19.75" style="178" customWidth="1"/>
    <col min="15362" max="15363" width="8.25" style="178" bestFit="1" customWidth="1"/>
    <col min="15364" max="15364" width="9.125" style="178" bestFit="1" customWidth="1"/>
    <col min="15365" max="15365" width="7.5" style="178" bestFit="1" customWidth="1"/>
    <col min="15366" max="15366" width="9.125" style="178" bestFit="1" customWidth="1"/>
    <col min="15367" max="15367" width="7.5" style="178" bestFit="1" customWidth="1"/>
    <col min="15368" max="15368" width="11" style="178" bestFit="1" customWidth="1"/>
    <col min="15369" max="15371" width="10" style="178"/>
    <col min="15372" max="15372" width="10.125" style="178" bestFit="1" customWidth="1"/>
    <col min="15373" max="15616" width="10" style="178"/>
    <col min="15617" max="15617" width="19.75" style="178" customWidth="1"/>
    <col min="15618" max="15619" width="8.25" style="178" bestFit="1" customWidth="1"/>
    <col min="15620" max="15620" width="9.125" style="178" bestFit="1" customWidth="1"/>
    <col min="15621" max="15621" width="7.5" style="178" bestFit="1" customWidth="1"/>
    <col min="15622" max="15622" width="9.125" style="178" bestFit="1" customWidth="1"/>
    <col min="15623" max="15623" width="7.5" style="178" bestFit="1" customWidth="1"/>
    <col min="15624" max="15624" width="11" style="178" bestFit="1" customWidth="1"/>
    <col min="15625" max="15627" width="10" style="178"/>
    <col min="15628" max="15628" width="10.125" style="178" bestFit="1" customWidth="1"/>
    <col min="15629" max="15872" width="10" style="178"/>
    <col min="15873" max="15873" width="19.75" style="178" customWidth="1"/>
    <col min="15874" max="15875" width="8.25" style="178" bestFit="1" customWidth="1"/>
    <col min="15876" max="15876" width="9.125" style="178" bestFit="1" customWidth="1"/>
    <col min="15877" max="15877" width="7.5" style="178" bestFit="1" customWidth="1"/>
    <col min="15878" max="15878" width="9.125" style="178" bestFit="1" customWidth="1"/>
    <col min="15879" max="15879" width="7.5" style="178" bestFit="1" customWidth="1"/>
    <col min="15880" max="15880" width="11" style="178" bestFit="1" customWidth="1"/>
    <col min="15881" max="15883" width="10" style="178"/>
    <col min="15884" max="15884" width="10.125" style="178" bestFit="1" customWidth="1"/>
    <col min="15885" max="16128" width="10" style="178"/>
    <col min="16129" max="16129" width="19.75" style="178" customWidth="1"/>
    <col min="16130" max="16131" width="8.25" style="178" bestFit="1" customWidth="1"/>
    <col min="16132" max="16132" width="9.125" style="178" bestFit="1" customWidth="1"/>
    <col min="16133" max="16133" width="7.5" style="178" bestFit="1" customWidth="1"/>
    <col min="16134" max="16134" width="9.125" style="178" bestFit="1" customWidth="1"/>
    <col min="16135" max="16135" width="7.5" style="178" bestFit="1" customWidth="1"/>
    <col min="16136" max="16136" width="11" style="178" bestFit="1" customWidth="1"/>
    <col min="16137" max="16139" width="10" style="178"/>
    <col min="16140" max="16140" width="10.125" style="178" bestFit="1" customWidth="1"/>
    <col min="16141" max="16384" width="11" style="178"/>
  </cols>
  <sheetData>
    <row r="1" spans="1:65" x14ac:dyDescent="0.2">
      <c r="A1" s="177" t="s">
        <v>29</v>
      </c>
    </row>
    <row r="2" spans="1:65" ht="15.75" x14ac:dyDescent="0.25">
      <c r="A2" s="179"/>
      <c r="B2" s="180"/>
      <c r="H2" s="607" t="s">
        <v>160</v>
      </c>
    </row>
    <row r="3" spans="1:65" s="102" customFormat="1" x14ac:dyDescent="0.2">
      <c r="A3" s="79"/>
      <c r="B3" s="838">
        <f>INDICE!A3</f>
        <v>41760</v>
      </c>
      <c r="C3" s="839"/>
      <c r="D3" s="839" t="s">
        <v>121</v>
      </c>
      <c r="E3" s="839"/>
      <c r="F3" s="839" t="s">
        <v>122</v>
      </c>
      <c r="G3" s="839"/>
      <c r="H3" s="839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519</v>
      </c>
      <c r="D4" s="97" t="s">
        <v>48</v>
      </c>
      <c r="E4" s="97" t="s">
        <v>519</v>
      </c>
      <c r="F4" s="97" t="s">
        <v>48</v>
      </c>
      <c r="G4" s="98" t="s">
        <v>519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81" customFormat="1" x14ac:dyDescent="0.2">
      <c r="A5" s="181" t="s">
        <v>206</v>
      </c>
      <c r="B5" s="129">
        <v>173.25503</v>
      </c>
      <c r="C5" s="182">
        <v>-16.34042956747113</v>
      </c>
      <c r="D5" s="129">
        <v>847.07368000000019</v>
      </c>
      <c r="E5" s="182">
        <v>-13.47330085742033</v>
      </c>
      <c r="F5" s="129">
        <v>2139.6919700000003</v>
      </c>
      <c r="G5" s="182">
        <v>-11.564449198388036</v>
      </c>
      <c r="H5" s="182">
        <v>23.847507850010597</v>
      </c>
    </row>
    <row r="6" spans="1:65" s="181" customFormat="1" x14ac:dyDescent="0.2">
      <c r="A6" s="181" t="s">
        <v>207</v>
      </c>
      <c r="B6" s="129">
        <v>579.11878000000002</v>
      </c>
      <c r="C6" s="182">
        <v>13.837266108713761</v>
      </c>
      <c r="D6" s="129">
        <v>2893.6361099999999</v>
      </c>
      <c r="E6" s="182">
        <v>19.708806666277486</v>
      </c>
      <c r="F6" s="129">
        <v>6832.7003800000011</v>
      </c>
      <c r="G6" s="182">
        <v>-0.76788849689362204</v>
      </c>
      <c r="H6" s="182">
        <v>76.152492149989413</v>
      </c>
    </row>
    <row r="7" spans="1:65" s="99" customFormat="1" x14ac:dyDescent="0.2">
      <c r="A7" s="68" t="s">
        <v>541</v>
      </c>
      <c r="B7" s="69">
        <v>752.37381000000005</v>
      </c>
      <c r="C7" s="103">
        <v>5.1065028292989867</v>
      </c>
      <c r="D7" s="69">
        <v>3740.7097899999999</v>
      </c>
      <c r="E7" s="103">
        <v>10.143885515719729</v>
      </c>
      <c r="F7" s="69">
        <v>8972.3923500000001</v>
      </c>
      <c r="G7" s="103">
        <v>-3.5751980384467612</v>
      </c>
      <c r="H7" s="103">
        <v>100</v>
      </c>
    </row>
    <row r="8" spans="1:65" s="99" customFormat="1" x14ac:dyDescent="0.2">
      <c r="A8" s="183" t="s">
        <v>528</v>
      </c>
      <c r="B8" s="184">
        <v>572.41326000000004</v>
      </c>
      <c r="C8" s="185">
        <v>15.892434794451891</v>
      </c>
      <c r="D8" s="184">
        <v>2857.9247400000004</v>
      </c>
      <c r="E8" s="185">
        <v>21.959243109199203</v>
      </c>
      <c r="F8" s="184">
        <v>6698.04709</v>
      </c>
      <c r="G8" s="185">
        <v>-0.4049222200028596</v>
      </c>
      <c r="H8" s="186">
        <v>74.651740903862731</v>
      </c>
    </row>
    <row r="9" spans="1:65" s="181" customFormat="1" x14ac:dyDescent="0.2">
      <c r="H9" s="93" t="s">
        <v>247</v>
      </c>
    </row>
    <row r="10" spans="1:65" s="181" customFormat="1" x14ac:dyDescent="0.2">
      <c r="A10" s="94" t="s">
        <v>591</v>
      </c>
    </row>
    <row r="11" spans="1:65" x14ac:dyDescent="0.2">
      <c r="A11" s="94" t="s">
        <v>542</v>
      </c>
    </row>
    <row r="12" spans="1:65" x14ac:dyDescent="0.2">
      <c r="A12" s="94" t="s">
        <v>248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543</v>
      </c>
    </row>
    <row r="2" spans="1:3" ht="15.75" x14ac:dyDescent="0.25">
      <c r="A2" s="2"/>
      <c r="C2" s="608" t="s">
        <v>160</v>
      </c>
    </row>
    <row r="3" spans="1:3" s="114" customFormat="1" ht="13.35" customHeight="1" x14ac:dyDescent="0.2">
      <c r="A3" s="111"/>
      <c r="B3" s="457">
        <f>INDICE!A3</f>
        <v>41760</v>
      </c>
      <c r="C3" s="113"/>
    </row>
    <row r="4" spans="1:3" s="114" customFormat="1" x14ac:dyDescent="0.2">
      <c r="A4" s="589" t="s">
        <v>162</v>
      </c>
      <c r="B4" s="117">
        <v>10.876530000000001</v>
      </c>
      <c r="C4" s="117">
        <v>118.94979000000001</v>
      </c>
    </row>
    <row r="5" spans="1:3" s="114" customFormat="1" x14ac:dyDescent="0.2">
      <c r="A5" s="590" t="s">
        <v>163</v>
      </c>
      <c r="B5" s="119">
        <v>0.25407999999999997</v>
      </c>
      <c r="C5" s="119">
        <v>5.6142399999999997</v>
      </c>
    </row>
    <row r="6" spans="1:3" s="114" customFormat="1" x14ac:dyDescent="0.2">
      <c r="A6" s="590" t="s">
        <v>164</v>
      </c>
      <c r="B6" s="119">
        <v>5.1253100000000007</v>
      </c>
      <c r="C6" s="119">
        <v>56.555939999999985</v>
      </c>
    </row>
    <row r="7" spans="1:3" s="114" customFormat="1" x14ac:dyDescent="0.2">
      <c r="A7" s="590" t="s">
        <v>165</v>
      </c>
      <c r="B7" s="119">
        <v>4.9266099999999993</v>
      </c>
      <c r="C7" s="119">
        <v>148.20104000000001</v>
      </c>
    </row>
    <row r="8" spans="1:3" s="114" customFormat="1" x14ac:dyDescent="0.2">
      <c r="A8" s="590" t="s">
        <v>166</v>
      </c>
      <c r="B8" s="119">
        <v>99.494680000000002</v>
      </c>
      <c r="C8" s="119">
        <v>1080.7251699999997</v>
      </c>
    </row>
    <row r="9" spans="1:3" s="114" customFormat="1" x14ac:dyDescent="0.2">
      <c r="A9" s="590" t="s">
        <v>167</v>
      </c>
      <c r="B9" s="119">
        <v>0.46766000000000002</v>
      </c>
      <c r="C9" s="119">
        <v>3.8764400000000001</v>
      </c>
    </row>
    <row r="10" spans="1:3" s="114" customFormat="1" x14ac:dyDescent="0.2">
      <c r="A10" s="590" t="s">
        <v>168</v>
      </c>
      <c r="B10" s="119">
        <v>3.1805599999999998</v>
      </c>
      <c r="C10" s="119">
        <v>28.08458000000002</v>
      </c>
    </row>
    <row r="11" spans="1:3" s="114" customFormat="1" x14ac:dyDescent="0.2">
      <c r="A11" s="590" t="s">
        <v>658</v>
      </c>
      <c r="B11" s="119">
        <v>6.2420900000000001</v>
      </c>
      <c r="C11" s="119">
        <v>58.843559999999961</v>
      </c>
    </row>
    <row r="12" spans="1:3" s="114" customFormat="1" x14ac:dyDescent="0.2">
      <c r="A12" s="590" t="s">
        <v>169</v>
      </c>
      <c r="B12" s="119">
        <v>1.5733800000000004</v>
      </c>
      <c r="C12" s="119">
        <v>23.549789999999998</v>
      </c>
    </row>
    <row r="13" spans="1:3" s="114" customFormat="1" x14ac:dyDescent="0.2">
      <c r="A13" s="590" t="s">
        <v>170</v>
      </c>
      <c r="B13" s="119">
        <v>2.5</v>
      </c>
      <c r="C13" s="119">
        <v>42.843040000000009</v>
      </c>
    </row>
    <row r="14" spans="1:3" s="114" customFormat="1" x14ac:dyDescent="0.2">
      <c r="A14" s="590" t="s">
        <v>171</v>
      </c>
      <c r="B14" s="119">
        <v>0.77305999999999997</v>
      </c>
      <c r="C14" s="119">
        <v>13.663100000000007</v>
      </c>
    </row>
    <row r="15" spans="1:3" s="114" customFormat="1" x14ac:dyDescent="0.2">
      <c r="A15" s="590" t="s">
        <v>172</v>
      </c>
      <c r="B15" s="119">
        <v>0.48702999999999996</v>
      </c>
      <c r="C15" s="119">
        <v>6.3607599999999991</v>
      </c>
    </row>
    <row r="16" spans="1:3" s="114" customFormat="1" x14ac:dyDescent="0.2">
      <c r="A16" s="590" t="s">
        <v>173</v>
      </c>
      <c r="B16" s="119">
        <v>32.743690000000001</v>
      </c>
      <c r="C16" s="119">
        <v>482.42634999999984</v>
      </c>
    </row>
    <row r="17" spans="1:9" s="114" customFormat="1" x14ac:dyDescent="0.2">
      <c r="A17" s="590" t="s">
        <v>174</v>
      </c>
      <c r="B17" s="119">
        <v>0.43569999999999998</v>
      </c>
      <c r="C17" s="119">
        <v>4.24716</v>
      </c>
    </row>
    <row r="18" spans="1:9" s="114" customFormat="1" x14ac:dyDescent="0.2">
      <c r="A18" s="590" t="s">
        <v>175</v>
      </c>
      <c r="B18" s="119">
        <v>0.52878999999999998</v>
      </c>
      <c r="C18" s="119">
        <v>5.7276999999999996</v>
      </c>
    </row>
    <row r="19" spans="1:9" s="114" customFormat="1" x14ac:dyDescent="0.2">
      <c r="A19" s="590" t="s">
        <v>176</v>
      </c>
      <c r="B19" s="119">
        <v>2.4714200000000002</v>
      </c>
      <c r="C19" s="119">
        <v>43.423490000000001</v>
      </c>
    </row>
    <row r="20" spans="1:9" s="114" customFormat="1" x14ac:dyDescent="0.2">
      <c r="A20" s="590" t="s">
        <v>177</v>
      </c>
      <c r="B20" s="119">
        <v>0.58069999999999999</v>
      </c>
      <c r="C20" s="119">
        <v>8.128759999999998</v>
      </c>
    </row>
    <row r="21" spans="1:9" s="114" customFormat="1" x14ac:dyDescent="0.2">
      <c r="A21" s="590" t="s">
        <v>178</v>
      </c>
      <c r="B21" s="119">
        <v>0.13958000000000001</v>
      </c>
      <c r="C21" s="119">
        <v>1.7513899999999998</v>
      </c>
    </row>
    <row r="22" spans="1:9" x14ac:dyDescent="0.2">
      <c r="A22" s="591" t="s">
        <v>179</v>
      </c>
      <c r="B22" s="119">
        <v>0.45416000000000001</v>
      </c>
      <c r="C22" s="119">
        <v>6.7196699999999998</v>
      </c>
      <c r="I22" s="114"/>
    </row>
    <row r="23" spans="1:9" x14ac:dyDescent="0.2">
      <c r="A23" s="592" t="s">
        <v>531</v>
      </c>
      <c r="B23" s="123">
        <v>173.25502999999998</v>
      </c>
      <c r="C23" s="123">
        <v>2139.6919700000003</v>
      </c>
    </row>
    <row r="24" spans="1:9" x14ac:dyDescent="0.2">
      <c r="A24" s="154" t="s">
        <v>248</v>
      </c>
      <c r="C24" s="93" t="s">
        <v>247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82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8" priority="3" operator="between">
      <formula>0</formula>
      <formula>0.5</formula>
    </cfRule>
    <cfRule type="cellIs" dxfId="7" priority="4" operator="between">
      <formula>0</formula>
      <formula>0.49</formula>
    </cfRule>
  </conditionalFormatting>
  <conditionalFormatting sqref="C5:C22">
    <cfRule type="cellIs" dxfId="6" priority="1" operator="between">
      <formula>0</formula>
      <formula>0.5</formula>
    </cfRule>
    <cfRule type="cellIs" dxfId="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workbookViewId="0">
      <selection sqref="A1:F2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27" t="s">
        <v>0</v>
      </c>
      <c r="B1" s="827"/>
      <c r="C1" s="827"/>
      <c r="D1" s="827"/>
      <c r="E1" s="827"/>
      <c r="F1" s="827"/>
    </row>
    <row r="2" spans="1:6" ht="12.75" x14ac:dyDescent="0.2">
      <c r="A2" s="828"/>
      <c r="B2" s="828"/>
      <c r="C2" s="828"/>
      <c r="D2" s="828"/>
      <c r="E2" s="828"/>
      <c r="F2" s="828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511</v>
      </c>
      <c r="F3" s="781" t="s">
        <v>512</v>
      </c>
    </row>
    <row r="4" spans="1:6" ht="12.75" x14ac:dyDescent="0.2">
      <c r="A4" s="26" t="s">
        <v>45</v>
      </c>
      <c r="B4" s="455"/>
      <c r="C4" s="455"/>
      <c r="D4" s="455"/>
      <c r="E4" s="455"/>
      <c r="F4" s="781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4403.3725799999993</v>
      </c>
      <c r="E5" s="475">
        <v>4483.0796699999973</v>
      </c>
      <c r="F5" s="777" t="s">
        <v>647</v>
      </c>
    </row>
    <row r="6" spans="1:6" ht="12.75" x14ac:dyDescent="0.2">
      <c r="A6" s="22" t="s">
        <v>488</v>
      </c>
      <c r="B6" s="31" t="s">
        <v>47</v>
      </c>
      <c r="C6" s="32" t="s">
        <v>48</v>
      </c>
      <c r="D6" s="33">
        <v>137.51641000000004</v>
      </c>
      <c r="E6" s="476">
        <v>125.22490000000003</v>
      </c>
      <c r="F6" s="777" t="s">
        <v>647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388.65403999999938</v>
      </c>
      <c r="E7" s="476">
        <v>390.08685999999966</v>
      </c>
      <c r="F7" s="777" t="s">
        <v>647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442.96136999999982</v>
      </c>
      <c r="E8" s="476">
        <v>457.71871999999962</v>
      </c>
      <c r="F8" s="777" t="s">
        <v>647</v>
      </c>
    </row>
    <row r="9" spans="1:6" ht="12.75" x14ac:dyDescent="0.2">
      <c r="A9" s="22" t="s">
        <v>633</v>
      </c>
      <c r="B9" s="31" t="s">
        <v>47</v>
      </c>
      <c r="C9" s="32" t="s">
        <v>48</v>
      </c>
      <c r="D9" s="33">
        <v>1738.35502</v>
      </c>
      <c r="E9" s="476">
        <v>1782.3981599999977</v>
      </c>
      <c r="F9" s="777" t="s">
        <v>647</v>
      </c>
    </row>
    <row r="10" spans="1:6" ht="12.75" x14ac:dyDescent="0.2">
      <c r="A10" s="34" t="s">
        <v>51</v>
      </c>
      <c r="B10" s="35" t="s">
        <v>47</v>
      </c>
      <c r="C10" s="36" t="s">
        <v>646</v>
      </c>
      <c r="D10" s="37">
        <v>22391.734999999997</v>
      </c>
      <c r="E10" s="477">
        <v>22214.677</v>
      </c>
      <c r="F10" s="778" t="s">
        <v>647</v>
      </c>
    </row>
    <row r="11" spans="1:6" ht="12.75" x14ac:dyDescent="0.2">
      <c r="A11" s="38" t="s">
        <v>52</v>
      </c>
      <c r="B11" s="39"/>
      <c r="C11" s="40"/>
      <c r="D11" s="41"/>
      <c r="E11" s="41"/>
      <c r="F11" s="779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4727</v>
      </c>
      <c r="E12" s="476">
        <v>5530</v>
      </c>
      <c r="F12" s="780" t="s">
        <v>647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33032.014950000004</v>
      </c>
      <c r="E13" s="476">
        <v>28509.252690000001</v>
      </c>
      <c r="F13" s="777" t="s">
        <v>647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76.026656365157507</v>
      </c>
      <c r="E14" s="478">
        <v>78.118423660913365</v>
      </c>
      <c r="F14" s="777" t="s">
        <v>647</v>
      </c>
    </row>
    <row r="15" spans="1:6" ht="12.75" x14ac:dyDescent="0.2">
      <c r="A15" s="22" t="s">
        <v>513</v>
      </c>
      <c r="B15" s="31" t="s">
        <v>47</v>
      </c>
      <c r="C15" s="32" t="s">
        <v>48</v>
      </c>
      <c r="D15" s="33">
        <v>-37</v>
      </c>
      <c r="E15" s="476">
        <v>706</v>
      </c>
      <c r="F15" s="778" t="s">
        <v>647</v>
      </c>
    </row>
    <row r="16" spans="1:6" ht="12.75" x14ac:dyDescent="0.2">
      <c r="A16" s="26" t="s">
        <v>58</v>
      </c>
      <c r="B16" s="28"/>
      <c r="C16" s="29"/>
      <c r="D16" s="43"/>
      <c r="E16" s="43"/>
      <c r="F16" s="779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4972</v>
      </c>
      <c r="E17" s="475">
        <v>5340</v>
      </c>
      <c r="F17" s="780" t="s">
        <v>647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78.561904761904771</v>
      </c>
      <c r="E18" s="478">
        <v>81.654796816087142</v>
      </c>
      <c r="F18" s="777" t="s">
        <v>647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16222</v>
      </c>
      <c r="E19" s="477">
        <v>16404</v>
      </c>
      <c r="F19" s="778" t="s">
        <v>647</v>
      </c>
    </row>
    <row r="20" spans="1:6" ht="12.75" x14ac:dyDescent="0.2">
      <c r="A20" s="26" t="s">
        <v>67</v>
      </c>
      <c r="B20" s="28"/>
      <c r="C20" s="29"/>
      <c r="D20" s="30"/>
      <c r="E20" s="30"/>
      <c r="F20" s="779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107.74749999999999</v>
      </c>
      <c r="E21" s="479">
        <v>109.5188888888889</v>
      </c>
      <c r="F21" s="777" t="s">
        <v>647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1.3812499999999999</v>
      </c>
      <c r="E22" s="480">
        <v>1.3745052631578949</v>
      </c>
      <c r="F22" s="777" t="s">
        <v>647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141.63757000000001</v>
      </c>
      <c r="E23" s="481">
        <v>142.17090322580646</v>
      </c>
      <c r="F23" s="777" t="s">
        <v>647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132.41488333333299</v>
      </c>
      <c r="E24" s="481">
        <v>132.27454838709701</v>
      </c>
      <c r="F24" s="777" t="s">
        <v>647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17.5</v>
      </c>
      <c r="E25" s="481">
        <v>17.5</v>
      </c>
      <c r="F25" s="777" t="s">
        <v>647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9.3229000000000006</v>
      </c>
      <c r="E26" s="482">
        <v>9.3229000000000006</v>
      </c>
      <c r="F26" s="777" t="s">
        <v>647</v>
      </c>
    </row>
    <row r="27" spans="1:6" ht="12.75" x14ac:dyDescent="0.2">
      <c r="A27" s="38" t="s">
        <v>82</v>
      </c>
      <c r="B27" s="39"/>
      <c r="C27" s="40"/>
      <c r="D27" s="41"/>
      <c r="E27" s="41"/>
      <c r="F27" s="779"/>
    </row>
    <row r="28" spans="1:6" ht="12.75" x14ac:dyDescent="0.2">
      <c r="A28" s="22" t="s">
        <v>83</v>
      </c>
      <c r="B28" s="31" t="s">
        <v>84</v>
      </c>
      <c r="C28" s="32" t="s">
        <v>514</v>
      </c>
      <c r="D28" s="50">
        <v>-0.2</v>
      </c>
      <c r="E28" s="483">
        <v>0.6</v>
      </c>
      <c r="F28" s="777" t="s">
        <v>642</v>
      </c>
    </row>
    <row r="29" spans="1:6" x14ac:dyDescent="0.2">
      <c r="A29" s="22" t="s">
        <v>85</v>
      </c>
      <c r="B29" s="31" t="s">
        <v>84</v>
      </c>
      <c r="C29" s="32" t="s">
        <v>514</v>
      </c>
      <c r="D29" s="51">
        <v>-1.9</v>
      </c>
      <c r="E29" s="484">
        <v>0.4</v>
      </c>
      <c r="F29" s="777" t="s">
        <v>647</v>
      </c>
    </row>
    <row r="30" spans="1:6" ht="12.75" x14ac:dyDescent="0.2">
      <c r="A30" s="52" t="s">
        <v>86</v>
      </c>
      <c r="B30" s="31" t="s">
        <v>84</v>
      </c>
      <c r="C30" s="32" t="s">
        <v>514</v>
      </c>
      <c r="D30" s="51">
        <v>-3.8</v>
      </c>
      <c r="E30" s="484">
        <v>0.3</v>
      </c>
      <c r="F30" s="777" t="s">
        <v>647</v>
      </c>
    </row>
    <row r="31" spans="1:6" ht="12.75" x14ac:dyDescent="0.2">
      <c r="A31" s="52" t="s">
        <v>87</v>
      </c>
      <c r="B31" s="31" t="s">
        <v>84</v>
      </c>
      <c r="C31" s="32" t="s">
        <v>514</v>
      </c>
      <c r="D31" s="51">
        <v>-4.5</v>
      </c>
      <c r="E31" s="484">
        <v>-6.1</v>
      </c>
      <c r="F31" s="777" t="s">
        <v>647</v>
      </c>
    </row>
    <row r="32" spans="1:6" ht="12.75" x14ac:dyDescent="0.2">
      <c r="A32" s="52" t="s">
        <v>88</v>
      </c>
      <c r="B32" s="31" t="s">
        <v>84</v>
      </c>
      <c r="C32" s="32" t="s">
        <v>514</v>
      </c>
      <c r="D32" s="51">
        <v>-3.7</v>
      </c>
      <c r="E32" s="484">
        <v>0.9</v>
      </c>
      <c r="F32" s="777" t="s">
        <v>647</v>
      </c>
    </row>
    <row r="33" spans="1:6" ht="12.75" x14ac:dyDescent="0.2">
      <c r="A33" s="52" t="s">
        <v>89</v>
      </c>
      <c r="B33" s="31" t="s">
        <v>84</v>
      </c>
      <c r="C33" s="32" t="s">
        <v>514</v>
      </c>
      <c r="D33" s="51">
        <v>0.9</v>
      </c>
      <c r="E33" s="484">
        <v>-0.8</v>
      </c>
      <c r="F33" s="777" t="s">
        <v>647</v>
      </c>
    </row>
    <row r="34" spans="1:6" ht="12.75" x14ac:dyDescent="0.2">
      <c r="A34" s="52" t="s">
        <v>90</v>
      </c>
      <c r="B34" s="31" t="s">
        <v>84</v>
      </c>
      <c r="C34" s="32" t="s">
        <v>514</v>
      </c>
      <c r="D34" s="51">
        <v>-1.8</v>
      </c>
      <c r="E34" s="484">
        <v>0.9</v>
      </c>
      <c r="F34" s="777" t="s">
        <v>647</v>
      </c>
    </row>
    <row r="35" spans="1:6" ht="12.75" x14ac:dyDescent="0.2">
      <c r="A35" s="52" t="s">
        <v>91</v>
      </c>
      <c r="B35" s="31" t="s">
        <v>84</v>
      </c>
      <c r="C35" s="32" t="s">
        <v>514</v>
      </c>
      <c r="D35" s="51">
        <v>-2.4</v>
      </c>
      <c r="E35" s="484">
        <v>1.3</v>
      </c>
      <c r="F35" s="777" t="s">
        <v>647</v>
      </c>
    </row>
    <row r="36" spans="1:6" x14ac:dyDescent="0.2">
      <c r="A36" s="22" t="s">
        <v>92</v>
      </c>
      <c r="B36" s="31" t="s">
        <v>93</v>
      </c>
      <c r="C36" s="32" t="s">
        <v>514</v>
      </c>
      <c r="D36" s="51">
        <v>-0.5</v>
      </c>
      <c r="E36" s="484">
        <v>1.6</v>
      </c>
      <c r="F36" s="777" t="s">
        <v>647</v>
      </c>
    </row>
    <row r="37" spans="1:6" x14ac:dyDescent="0.2">
      <c r="A37" s="22" t="s">
        <v>515</v>
      </c>
      <c r="B37" s="31" t="s">
        <v>94</v>
      </c>
      <c r="C37" s="32" t="s">
        <v>514</v>
      </c>
      <c r="D37" s="51">
        <v>-5.9</v>
      </c>
      <c r="E37" s="484">
        <v>-2.9</v>
      </c>
      <c r="F37" s="777" t="s">
        <v>647</v>
      </c>
    </row>
    <row r="38" spans="1:6" ht="12.75" x14ac:dyDescent="0.2">
      <c r="A38" s="34" t="s">
        <v>95</v>
      </c>
      <c r="B38" s="35" t="s">
        <v>96</v>
      </c>
      <c r="C38" s="36" t="s">
        <v>514</v>
      </c>
      <c r="D38" s="53">
        <v>29.2</v>
      </c>
      <c r="E38" s="485">
        <v>18.100000000000001</v>
      </c>
      <c r="F38" s="777" t="s">
        <v>647</v>
      </c>
    </row>
    <row r="39" spans="1:6" ht="12.75" x14ac:dyDescent="0.2">
      <c r="A39" s="38" t="s">
        <v>63</v>
      </c>
      <c r="B39" s="39"/>
      <c r="C39" s="40"/>
      <c r="D39" s="41"/>
      <c r="E39" s="41"/>
      <c r="F39" s="779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31.491</v>
      </c>
      <c r="E40" s="486">
        <v>31.699000000000002</v>
      </c>
      <c r="F40" s="777" t="s">
        <v>647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26.742999999999999</v>
      </c>
      <c r="E41" s="476">
        <v>27.603999999999999</v>
      </c>
      <c r="F41" s="777" t="s">
        <v>647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0.71515638133896009</v>
      </c>
      <c r="E42" s="481">
        <v>0.70708089825225029</v>
      </c>
      <c r="F42" s="777" t="s">
        <v>647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0.11943246023588615</v>
      </c>
      <c r="E43" s="481">
        <v>0.12426019068384384</v>
      </c>
      <c r="F43" s="777" t="s">
        <v>647</v>
      </c>
    </row>
    <row r="44" spans="1:6" x14ac:dyDescent="0.2">
      <c r="A44" s="38" t="s">
        <v>97</v>
      </c>
      <c r="B44" s="39"/>
      <c r="C44" s="40"/>
      <c r="D44" s="41"/>
      <c r="E44" s="41"/>
      <c r="F44" s="779"/>
    </row>
    <row r="45" spans="1:6" ht="12.75" x14ac:dyDescent="0.2">
      <c r="A45" s="54" t="s">
        <v>98</v>
      </c>
      <c r="B45" s="31" t="s">
        <v>84</v>
      </c>
      <c r="C45" s="32" t="s">
        <v>514</v>
      </c>
      <c r="D45" s="51">
        <v>-5.3</v>
      </c>
      <c r="E45" s="484">
        <v>-2</v>
      </c>
      <c r="F45" s="777" t="s">
        <v>647</v>
      </c>
    </row>
    <row r="46" spans="1:6" ht="12.75" x14ac:dyDescent="0.2">
      <c r="A46" s="55" t="s">
        <v>99</v>
      </c>
      <c r="B46" s="31" t="s">
        <v>84</v>
      </c>
      <c r="C46" s="32" t="s">
        <v>514</v>
      </c>
      <c r="D46" s="51">
        <v>-7</v>
      </c>
      <c r="E46" s="484">
        <v>-0.8</v>
      </c>
      <c r="F46" s="777" t="s">
        <v>647</v>
      </c>
    </row>
    <row r="47" spans="1:6" ht="12.75" x14ac:dyDescent="0.2">
      <c r="A47" s="55" t="s">
        <v>100</v>
      </c>
      <c r="B47" s="31" t="s">
        <v>84</v>
      </c>
      <c r="C47" s="32" t="s">
        <v>514</v>
      </c>
      <c r="D47" s="51">
        <v>-0.1</v>
      </c>
      <c r="E47" s="484">
        <v>-3.7</v>
      </c>
      <c r="F47" s="777" t="s">
        <v>647</v>
      </c>
    </row>
    <row r="48" spans="1:6" ht="12.75" x14ac:dyDescent="0.2">
      <c r="A48" s="54" t="s">
        <v>101</v>
      </c>
      <c r="B48" s="31" t="s">
        <v>84</v>
      </c>
      <c r="C48" s="32" t="s">
        <v>514</v>
      </c>
      <c r="D48" s="51">
        <v>-8.5</v>
      </c>
      <c r="E48" s="484">
        <v>-4.8</v>
      </c>
      <c r="F48" s="777" t="s">
        <v>647</v>
      </c>
    </row>
    <row r="49" spans="1:7" ht="12.75" x14ac:dyDescent="0.2">
      <c r="A49" s="487" t="s">
        <v>102</v>
      </c>
      <c r="B49" s="31" t="s">
        <v>84</v>
      </c>
      <c r="C49" s="32" t="s">
        <v>514</v>
      </c>
      <c r="D49" s="51">
        <v>10.4</v>
      </c>
      <c r="E49" s="484">
        <v>-2.6</v>
      </c>
      <c r="F49" s="777" t="s">
        <v>647</v>
      </c>
    </row>
    <row r="50" spans="1:7" ht="12.75" x14ac:dyDescent="0.2">
      <c r="A50" s="55" t="s">
        <v>103</v>
      </c>
      <c r="B50" s="31" t="s">
        <v>84</v>
      </c>
      <c r="C50" s="32" t="s">
        <v>514</v>
      </c>
      <c r="D50" s="51">
        <v>10.9</v>
      </c>
      <c r="E50" s="484">
        <v>-3.5</v>
      </c>
      <c r="F50" s="777" t="s">
        <v>647</v>
      </c>
    </row>
    <row r="51" spans="1:7" ht="12.75" x14ac:dyDescent="0.2">
      <c r="A51" s="55" t="s">
        <v>104</v>
      </c>
      <c r="B51" s="31" t="s">
        <v>84</v>
      </c>
      <c r="C51" s="32" t="s">
        <v>514</v>
      </c>
      <c r="D51" s="51">
        <v>-4.5</v>
      </c>
      <c r="E51" s="484">
        <v>-1.1000000000000001</v>
      </c>
      <c r="F51" s="777" t="s">
        <v>647</v>
      </c>
    </row>
    <row r="52" spans="1:7" ht="12.75" x14ac:dyDescent="0.2">
      <c r="A52" s="55" t="s">
        <v>105</v>
      </c>
      <c r="B52" s="31" t="s">
        <v>84</v>
      </c>
      <c r="C52" s="32" t="s">
        <v>514</v>
      </c>
      <c r="D52" s="51">
        <v>21.1</v>
      </c>
      <c r="E52" s="484">
        <v>13.6</v>
      </c>
      <c r="F52" s="777" t="s">
        <v>647</v>
      </c>
    </row>
    <row r="53" spans="1:7" ht="12.75" x14ac:dyDescent="0.2">
      <c r="A53" s="54" t="s">
        <v>106</v>
      </c>
      <c r="B53" s="31" t="s">
        <v>84</v>
      </c>
      <c r="C53" s="32" t="s">
        <v>514</v>
      </c>
      <c r="D53" s="51">
        <v>4.2</v>
      </c>
      <c r="E53" s="484">
        <v>-0.4</v>
      </c>
      <c r="F53" s="777" t="s">
        <v>647</v>
      </c>
    </row>
    <row r="54" spans="1:7" ht="12.75" x14ac:dyDescent="0.2">
      <c r="A54" s="56" t="s">
        <v>107</v>
      </c>
      <c r="B54" s="35" t="s">
        <v>84</v>
      </c>
      <c r="C54" s="36" t="s">
        <v>514</v>
      </c>
      <c r="D54" s="53">
        <v>6.2</v>
      </c>
      <c r="E54" s="485">
        <v>0</v>
      </c>
      <c r="F54" s="778" t="s">
        <v>647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66"/>
      <c r="B56" s="22"/>
      <c r="C56" s="22"/>
      <c r="D56" s="22"/>
      <c r="E56" s="22"/>
      <c r="F56" s="22"/>
    </row>
    <row r="57" spans="1:7" ht="12.75" x14ac:dyDescent="0.2">
      <c r="A57" s="466" t="s">
        <v>516</v>
      </c>
      <c r="B57" s="472"/>
      <c r="C57" s="472"/>
      <c r="D57" s="473"/>
      <c r="E57" s="22"/>
      <c r="F57" s="22"/>
    </row>
    <row r="58" spans="1:7" ht="12.75" x14ac:dyDescent="0.2">
      <c r="A58" s="466" t="s">
        <v>517</v>
      </c>
      <c r="B58" s="22"/>
      <c r="C58" s="22"/>
      <c r="D58" s="22"/>
      <c r="E58" s="22"/>
      <c r="F58" s="22"/>
    </row>
    <row r="59" spans="1:7" ht="12.75" x14ac:dyDescent="0.2">
      <c r="A59" s="466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3"/>
  <sheetViews>
    <sheetView zoomScale="115" zoomScaleNormal="115" zoomScaleSheetLayoutView="100" workbookViewId="0"/>
  </sheetViews>
  <sheetFormatPr baseColWidth="10" defaultRowHeight="12.75" x14ac:dyDescent="0.2"/>
  <cols>
    <col min="1" max="1" width="22.5" style="187" customWidth="1"/>
    <col min="2" max="2" width="11" style="187" customWidth="1"/>
    <col min="3" max="3" width="11.75" style="187" customWidth="1"/>
    <col min="4" max="4" width="10.375" style="187" customWidth="1"/>
    <col min="5" max="5" width="9.875" style="187" customWidth="1"/>
    <col min="6" max="6" width="10.375" style="187" customWidth="1"/>
    <col min="7" max="7" width="11" style="187" customWidth="1"/>
    <col min="8" max="8" width="15.625" style="187" customWidth="1"/>
    <col min="9" max="11" width="11" style="187"/>
    <col min="12" max="12" width="11.5" style="187" customWidth="1"/>
    <col min="13" max="66" width="11" style="187"/>
    <col min="67" max="256" width="10" style="187"/>
    <col min="257" max="257" width="19.75" style="187" customWidth="1"/>
    <col min="258" max="258" width="10" style="187" customWidth="1"/>
    <col min="259" max="259" width="7.5" style="187" bestFit="1" customWidth="1"/>
    <col min="260" max="260" width="9.125" style="187" bestFit="1" customWidth="1"/>
    <col min="261" max="261" width="7.5" style="187" bestFit="1" customWidth="1"/>
    <col min="262" max="262" width="9.125" style="187" bestFit="1" customWidth="1"/>
    <col min="263" max="263" width="7.5" style="187" bestFit="1" customWidth="1"/>
    <col min="264" max="264" width="11" style="187" bestFit="1" customWidth="1"/>
    <col min="265" max="267" width="10" style="187"/>
    <col min="268" max="268" width="10.125" style="187" bestFit="1" customWidth="1"/>
    <col min="269" max="512" width="10" style="187"/>
    <col min="513" max="513" width="19.75" style="187" customWidth="1"/>
    <col min="514" max="514" width="10" style="187" customWidth="1"/>
    <col min="515" max="515" width="7.5" style="187" bestFit="1" customWidth="1"/>
    <col min="516" max="516" width="9.125" style="187" bestFit="1" customWidth="1"/>
    <col min="517" max="517" width="7.5" style="187" bestFit="1" customWidth="1"/>
    <col min="518" max="518" width="9.125" style="187" bestFit="1" customWidth="1"/>
    <col min="519" max="519" width="7.5" style="187" bestFit="1" customWidth="1"/>
    <col min="520" max="520" width="11" style="187" bestFit="1" customWidth="1"/>
    <col min="521" max="523" width="10" style="187"/>
    <col min="524" max="524" width="10.125" style="187" bestFit="1" customWidth="1"/>
    <col min="525" max="768" width="10" style="187"/>
    <col min="769" max="769" width="19.75" style="187" customWidth="1"/>
    <col min="770" max="770" width="10" style="187" customWidth="1"/>
    <col min="771" max="771" width="7.5" style="187" bestFit="1" customWidth="1"/>
    <col min="772" max="772" width="9.125" style="187" bestFit="1" customWidth="1"/>
    <col min="773" max="773" width="7.5" style="187" bestFit="1" customWidth="1"/>
    <col min="774" max="774" width="9.125" style="187" bestFit="1" customWidth="1"/>
    <col min="775" max="775" width="7.5" style="187" bestFit="1" customWidth="1"/>
    <col min="776" max="776" width="11" style="187" bestFit="1" customWidth="1"/>
    <col min="777" max="779" width="10" style="187"/>
    <col min="780" max="780" width="10.125" style="187" bestFit="1" customWidth="1"/>
    <col min="781" max="1024" width="11" style="187"/>
    <col min="1025" max="1025" width="19.75" style="187" customWidth="1"/>
    <col min="1026" max="1026" width="10" style="187" customWidth="1"/>
    <col min="1027" max="1027" width="7.5" style="187" bestFit="1" customWidth="1"/>
    <col min="1028" max="1028" width="9.125" style="187" bestFit="1" customWidth="1"/>
    <col min="1029" max="1029" width="7.5" style="187" bestFit="1" customWidth="1"/>
    <col min="1030" max="1030" width="9.125" style="187" bestFit="1" customWidth="1"/>
    <col min="1031" max="1031" width="7.5" style="187" bestFit="1" customWidth="1"/>
    <col min="1032" max="1032" width="11" style="187" bestFit="1" customWidth="1"/>
    <col min="1033" max="1035" width="10" style="187"/>
    <col min="1036" max="1036" width="10.125" style="187" bestFit="1" customWidth="1"/>
    <col min="1037" max="1280" width="10" style="187"/>
    <col min="1281" max="1281" width="19.75" style="187" customWidth="1"/>
    <col min="1282" max="1282" width="10" style="187" customWidth="1"/>
    <col min="1283" max="1283" width="7.5" style="187" bestFit="1" customWidth="1"/>
    <col min="1284" max="1284" width="9.125" style="187" bestFit="1" customWidth="1"/>
    <col min="1285" max="1285" width="7.5" style="187" bestFit="1" customWidth="1"/>
    <col min="1286" max="1286" width="9.125" style="187" bestFit="1" customWidth="1"/>
    <col min="1287" max="1287" width="7.5" style="187" bestFit="1" customWidth="1"/>
    <col min="1288" max="1288" width="11" style="187" bestFit="1" customWidth="1"/>
    <col min="1289" max="1291" width="10" style="187"/>
    <col min="1292" max="1292" width="10.125" style="187" bestFit="1" customWidth="1"/>
    <col min="1293" max="1536" width="10" style="187"/>
    <col min="1537" max="1537" width="19.75" style="187" customWidth="1"/>
    <col min="1538" max="1538" width="10" style="187" customWidth="1"/>
    <col min="1539" max="1539" width="7.5" style="187" bestFit="1" customWidth="1"/>
    <col min="1540" max="1540" width="9.125" style="187" bestFit="1" customWidth="1"/>
    <col min="1541" max="1541" width="7.5" style="187" bestFit="1" customWidth="1"/>
    <col min="1542" max="1542" width="9.125" style="187" bestFit="1" customWidth="1"/>
    <col min="1543" max="1543" width="7.5" style="187" bestFit="1" customWidth="1"/>
    <col min="1544" max="1544" width="11" style="187" bestFit="1" customWidth="1"/>
    <col min="1545" max="1547" width="10" style="187"/>
    <col min="1548" max="1548" width="10.125" style="187" bestFit="1" customWidth="1"/>
    <col min="1549" max="1792" width="10" style="187"/>
    <col min="1793" max="1793" width="19.75" style="187" customWidth="1"/>
    <col min="1794" max="1794" width="10" style="187" customWidth="1"/>
    <col min="1795" max="1795" width="7.5" style="187" bestFit="1" customWidth="1"/>
    <col min="1796" max="1796" width="9.125" style="187" bestFit="1" customWidth="1"/>
    <col min="1797" max="1797" width="7.5" style="187" bestFit="1" customWidth="1"/>
    <col min="1798" max="1798" width="9.125" style="187" bestFit="1" customWidth="1"/>
    <col min="1799" max="1799" width="7.5" style="187" bestFit="1" customWidth="1"/>
    <col min="1800" max="1800" width="11" style="187" bestFit="1" customWidth="1"/>
    <col min="1801" max="1803" width="10" style="187"/>
    <col min="1804" max="1804" width="10.125" style="187" bestFit="1" customWidth="1"/>
    <col min="1805" max="2048" width="11" style="187"/>
    <col min="2049" max="2049" width="19.75" style="187" customWidth="1"/>
    <col min="2050" max="2050" width="10" style="187" customWidth="1"/>
    <col min="2051" max="2051" width="7.5" style="187" bestFit="1" customWidth="1"/>
    <col min="2052" max="2052" width="9.125" style="187" bestFit="1" customWidth="1"/>
    <col min="2053" max="2053" width="7.5" style="187" bestFit="1" customWidth="1"/>
    <col min="2054" max="2054" width="9.125" style="187" bestFit="1" customWidth="1"/>
    <col min="2055" max="2055" width="7.5" style="187" bestFit="1" customWidth="1"/>
    <col min="2056" max="2056" width="11" style="187" bestFit="1" customWidth="1"/>
    <col min="2057" max="2059" width="10" style="187"/>
    <col min="2060" max="2060" width="10.125" style="187" bestFit="1" customWidth="1"/>
    <col min="2061" max="2304" width="10" style="187"/>
    <col min="2305" max="2305" width="19.75" style="187" customWidth="1"/>
    <col min="2306" max="2306" width="10" style="187" customWidth="1"/>
    <col min="2307" max="2307" width="7.5" style="187" bestFit="1" customWidth="1"/>
    <col min="2308" max="2308" width="9.125" style="187" bestFit="1" customWidth="1"/>
    <col min="2309" max="2309" width="7.5" style="187" bestFit="1" customWidth="1"/>
    <col min="2310" max="2310" width="9.125" style="187" bestFit="1" customWidth="1"/>
    <col min="2311" max="2311" width="7.5" style="187" bestFit="1" customWidth="1"/>
    <col min="2312" max="2312" width="11" style="187" bestFit="1" customWidth="1"/>
    <col min="2313" max="2315" width="10" style="187"/>
    <col min="2316" max="2316" width="10.125" style="187" bestFit="1" customWidth="1"/>
    <col min="2317" max="2560" width="10" style="187"/>
    <col min="2561" max="2561" width="19.75" style="187" customWidth="1"/>
    <col min="2562" max="2562" width="10" style="187" customWidth="1"/>
    <col min="2563" max="2563" width="7.5" style="187" bestFit="1" customWidth="1"/>
    <col min="2564" max="2564" width="9.125" style="187" bestFit="1" customWidth="1"/>
    <col min="2565" max="2565" width="7.5" style="187" bestFit="1" customWidth="1"/>
    <col min="2566" max="2566" width="9.125" style="187" bestFit="1" customWidth="1"/>
    <col min="2567" max="2567" width="7.5" style="187" bestFit="1" customWidth="1"/>
    <col min="2568" max="2568" width="11" style="187" bestFit="1" customWidth="1"/>
    <col min="2569" max="2571" width="10" style="187"/>
    <col min="2572" max="2572" width="10.125" style="187" bestFit="1" customWidth="1"/>
    <col min="2573" max="2816" width="10" style="187"/>
    <col min="2817" max="2817" width="19.75" style="187" customWidth="1"/>
    <col min="2818" max="2818" width="10" style="187" customWidth="1"/>
    <col min="2819" max="2819" width="7.5" style="187" bestFit="1" customWidth="1"/>
    <col min="2820" max="2820" width="9.125" style="187" bestFit="1" customWidth="1"/>
    <col min="2821" max="2821" width="7.5" style="187" bestFit="1" customWidth="1"/>
    <col min="2822" max="2822" width="9.125" style="187" bestFit="1" customWidth="1"/>
    <col min="2823" max="2823" width="7.5" style="187" bestFit="1" customWidth="1"/>
    <col min="2824" max="2824" width="11" style="187" bestFit="1" customWidth="1"/>
    <col min="2825" max="2827" width="10" style="187"/>
    <col min="2828" max="2828" width="10.125" style="187" bestFit="1" customWidth="1"/>
    <col min="2829" max="3072" width="11" style="187"/>
    <col min="3073" max="3073" width="19.75" style="187" customWidth="1"/>
    <col min="3074" max="3074" width="10" style="187" customWidth="1"/>
    <col min="3075" max="3075" width="7.5" style="187" bestFit="1" customWidth="1"/>
    <col min="3076" max="3076" width="9.125" style="187" bestFit="1" customWidth="1"/>
    <col min="3077" max="3077" width="7.5" style="187" bestFit="1" customWidth="1"/>
    <col min="3078" max="3078" width="9.125" style="187" bestFit="1" customWidth="1"/>
    <col min="3079" max="3079" width="7.5" style="187" bestFit="1" customWidth="1"/>
    <col min="3080" max="3080" width="11" style="187" bestFit="1" customWidth="1"/>
    <col min="3081" max="3083" width="10" style="187"/>
    <col min="3084" max="3084" width="10.125" style="187" bestFit="1" customWidth="1"/>
    <col min="3085" max="3328" width="10" style="187"/>
    <col min="3329" max="3329" width="19.75" style="187" customWidth="1"/>
    <col min="3330" max="3330" width="10" style="187" customWidth="1"/>
    <col min="3331" max="3331" width="7.5" style="187" bestFit="1" customWidth="1"/>
    <col min="3332" max="3332" width="9.125" style="187" bestFit="1" customWidth="1"/>
    <col min="3333" max="3333" width="7.5" style="187" bestFit="1" customWidth="1"/>
    <col min="3334" max="3334" width="9.125" style="187" bestFit="1" customWidth="1"/>
    <col min="3335" max="3335" width="7.5" style="187" bestFit="1" customWidth="1"/>
    <col min="3336" max="3336" width="11" style="187" bestFit="1" customWidth="1"/>
    <col min="3337" max="3339" width="10" style="187"/>
    <col min="3340" max="3340" width="10.125" style="187" bestFit="1" customWidth="1"/>
    <col min="3341" max="3584" width="10" style="187"/>
    <col min="3585" max="3585" width="19.75" style="187" customWidth="1"/>
    <col min="3586" max="3586" width="10" style="187" customWidth="1"/>
    <col min="3587" max="3587" width="7.5" style="187" bestFit="1" customWidth="1"/>
    <col min="3588" max="3588" width="9.125" style="187" bestFit="1" customWidth="1"/>
    <col min="3589" max="3589" width="7.5" style="187" bestFit="1" customWidth="1"/>
    <col min="3590" max="3590" width="9.125" style="187" bestFit="1" customWidth="1"/>
    <col min="3591" max="3591" width="7.5" style="187" bestFit="1" customWidth="1"/>
    <col min="3592" max="3592" width="11" style="187" bestFit="1" customWidth="1"/>
    <col min="3593" max="3595" width="10" style="187"/>
    <col min="3596" max="3596" width="10.125" style="187" bestFit="1" customWidth="1"/>
    <col min="3597" max="3840" width="10" style="187"/>
    <col min="3841" max="3841" width="19.75" style="187" customWidth="1"/>
    <col min="3842" max="3842" width="10" style="187" customWidth="1"/>
    <col min="3843" max="3843" width="7.5" style="187" bestFit="1" customWidth="1"/>
    <col min="3844" max="3844" width="9.125" style="187" bestFit="1" customWidth="1"/>
    <col min="3845" max="3845" width="7.5" style="187" bestFit="1" customWidth="1"/>
    <col min="3846" max="3846" width="9.125" style="187" bestFit="1" customWidth="1"/>
    <col min="3847" max="3847" width="7.5" style="187" bestFit="1" customWidth="1"/>
    <col min="3848" max="3848" width="11" style="187" bestFit="1" customWidth="1"/>
    <col min="3849" max="3851" width="10" style="187"/>
    <col min="3852" max="3852" width="10.125" style="187" bestFit="1" customWidth="1"/>
    <col min="3853" max="4096" width="11" style="187"/>
    <col min="4097" max="4097" width="19.75" style="187" customWidth="1"/>
    <col min="4098" max="4098" width="10" style="187" customWidth="1"/>
    <col min="4099" max="4099" width="7.5" style="187" bestFit="1" customWidth="1"/>
    <col min="4100" max="4100" width="9.125" style="187" bestFit="1" customWidth="1"/>
    <col min="4101" max="4101" width="7.5" style="187" bestFit="1" customWidth="1"/>
    <col min="4102" max="4102" width="9.125" style="187" bestFit="1" customWidth="1"/>
    <col min="4103" max="4103" width="7.5" style="187" bestFit="1" customWidth="1"/>
    <col min="4104" max="4104" width="11" style="187" bestFit="1" customWidth="1"/>
    <col min="4105" max="4107" width="10" style="187"/>
    <col min="4108" max="4108" width="10.125" style="187" bestFit="1" customWidth="1"/>
    <col min="4109" max="4352" width="10" style="187"/>
    <col min="4353" max="4353" width="19.75" style="187" customWidth="1"/>
    <col min="4354" max="4354" width="10" style="187" customWidth="1"/>
    <col min="4355" max="4355" width="7.5" style="187" bestFit="1" customWidth="1"/>
    <col min="4356" max="4356" width="9.125" style="187" bestFit="1" customWidth="1"/>
    <col min="4357" max="4357" width="7.5" style="187" bestFit="1" customWidth="1"/>
    <col min="4358" max="4358" width="9.125" style="187" bestFit="1" customWidth="1"/>
    <col min="4359" max="4359" width="7.5" style="187" bestFit="1" customWidth="1"/>
    <col min="4360" max="4360" width="11" style="187" bestFit="1" customWidth="1"/>
    <col min="4361" max="4363" width="10" style="187"/>
    <col min="4364" max="4364" width="10.125" style="187" bestFit="1" customWidth="1"/>
    <col min="4365" max="4608" width="10" style="187"/>
    <col min="4609" max="4609" width="19.75" style="187" customWidth="1"/>
    <col min="4610" max="4610" width="10" style="187" customWidth="1"/>
    <col min="4611" max="4611" width="7.5" style="187" bestFit="1" customWidth="1"/>
    <col min="4612" max="4612" width="9.125" style="187" bestFit="1" customWidth="1"/>
    <col min="4613" max="4613" width="7.5" style="187" bestFit="1" customWidth="1"/>
    <col min="4614" max="4614" width="9.125" style="187" bestFit="1" customWidth="1"/>
    <col min="4615" max="4615" width="7.5" style="187" bestFit="1" customWidth="1"/>
    <col min="4616" max="4616" width="11" style="187" bestFit="1" customWidth="1"/>
    <col min="4617" max="4619" width="10" style="187"/>
    <col min="4620" max="4620" width="10.125" style="187" bestFit="1" customWidth="1"/>
    <col min="4621" max="4864" width="10" style="187"/>
    <col min="4865" max="4865" width="19.75" style="187" customWidth="1"/>
    <col min="4866" max="4866" width="10" style="187" customWidth="1"/>
    <col min="4867" max="4867" width="7.5" style="187" bestFit="1" customWidth="1"/>
    <col min="4868" max="4868" width="9.125" style="187" bestFit="1" customWidth="1"/>
    <col min="4869" max="4869" width="7.5" style="187" bestFit="1" customWidth="1"/>
    <col min="4870" max="4870" width="9.125" style="187" bestFit="1" customWidth="1"/>
    <col min="4871" max="4871" width="7.5" style="187" bestFit="1" customWidth="1"/>
    <col min="4872" max="4872" width="11" style="187" bestFit="1" customWidth="1"/>
    <col min="4873" max="4875" width="10" style="187"/>
    <col min="4876" max="4876" width="10.125" style="187" bestFit="1" customWidth="1"/>
    <col min="4877" max="5120" width="11" style="187"/>
    <col min="5121" max="5121" width="19.75" style="187" customWidth="1"/>
    <col min="5122" max="5122" width="10" style="187" customWidth="1"/>
    <col min="5123" max="5123" width="7.5" style="187" bestFit="1" customWidth="1"/>
    <col min="5124" max="5124" width="9.125" style="187" bestFit="1" customWidth="1"/>
    <col min="5125" max="5125" width="7.5" style="187" bestFit="1" customWidth="1"/>
    <col min="5126" max="5126" width="9.125" style="187" bestFit="1" customWidth="1"/>
    <col min="5127" max="5127" width="7.5" style="187" bestFit="1" customWidth="1"/>
    <col min="5128" max="5128" width="11" style="187" bestFit="1" customWidth="1"/>
    <col min="5129" max="5131" width="10" style="187"/>
    <col min="5132" max="5132" width="10.125" style="187" bestFit="1" customWidth="1"/>
    <col min="5133" max="5376" width="10" style="187"/>
    <col min="5377" max="5377" width="19.75" style="187" customWidth="1"/>
    <col min="5378" max="5378" width="10" style="187" customWidth="1"/>
    <col min="5379" max="5379" width="7.5" style="187" bestFit="1" customWidth="1"/>
    <col min="5380" max="5380" width="9.125" style="187" bestFit="1" customWidth="1"/>
    <col min="5381" max="5381" width="7.5" style="187" bestFit="1" customWidth="1"/>
    <col min="5382" max="5382" width="9.125" style="187" bestFit="1" customWidth="1"/>
    <col min="5383" max="5383" width="7.5" style="187" bestFit="1" customWidth="1"/>
    <col min="5384" max="5384" width="11" style="187" bestFit="1" customWidth="1"/>
    <col min="5385" max="5387" width="10" style="187"/>
    <col min="5388" max="5388" width="10.125" style="187" bestFit="1" customWidth="1"/>
    <col min="5389" max="5632" width="10" style="187"/>
    <col min="5633" max="5633" width="19.75" style="187" customWidth="1"/>
    <col min="5634" max="5634" width="10" style="187" customWidth="1"/>
    <col min="5635" max="5635" width="7.5" style="187" bestFit="1" customWidth="1"/>
    <col min="5636" max="5636" width="9.125" style="187" bestFit="1" customWidth="1"/>
    <col min="5637" max="5637" width="7.5" style="187" bestFit="1" customWidth="1"/>
    <col min="5638" max="5638" width="9.125" style="187" bestFit="1" customWidth="1"/>
    <col min="5639" max="5639" width="7.5" style="187" bestFit="1" customWidth="1"/>
    <col min="5640" max="5640" width="11" style="187" bestFit="1" customWidth="1"/>
    <col min="5641" max="5643" width="10" style="187"/>
    <col min="5644" max="5644" width="10.125" style="187" bestFit="1" customWidth="1"/>
    <col min="5645" max="5888" width="10" style="187"/>
    <col min="5889" max="5889" width="19.75" style="187" customWidth="1"/>
    <col min="5890" max="5890" width="10" style="187" customWidth="1"/>
    <col min="5891" max="5891" width="7.5" style="187" bestFit="1" customWidth="1"/>
    <col min="5892" max="5892" width="9.125" style="187" bestFit="1" customWidth="1"/>
    <col min="5893" max="5893" width="7.5" style="187" bestFit="1" customWidth="1"/>
    <col min="5894" max="5894" width="9.125" style="187" bestFit="1" customWidth="1"/>
    <col min="5895" max="5895" width="7.5" style="187" bestFit="1" customWidth="1"/>
    <col min="5896" max="5896" width="11" style="187" bestFit="1" customWidth="1"/>
    <col min="5897" max="5899" width="10" style="187"/>
    <col min="5900" max="5900" width="10.125" style="187" bestFit="1" customWidth="1"/>
    <col min="5901" max="6144" width="11" style="187"/>
    <col min="6145" max="6145" width="19.75" style="187" customWidth="1"/>
    <col min="6146" max="6146" width="10" style="187" customWidth="1"/>
    <col min="6147" max="6147" width="7.5" style="187" bestFit="1" customWidth="1"/>
    <col min="6148" max="6148" width="9.125" style="187" bestFit="1" customWidth="1"/>
    <col min="6149" max="6149" width="7.5" style="187" bestFit="1" customWidth="1"/>
    <col min="6150" max="6150" width="9.125" style="187" bestFit="1" customWidth="1"/>
    <col min="6151" max="6151" width="7.5" style="187" bestFit="1" customWidth="1"/>
    <col min="6152" max="6152" width="11" style="187" bestFit="1" customWidth="1"/>
    <col min="6153" max="6155" width="10" style="187"/>
    <col min="6156" max="6156" width="10.125" style="187" bestFit="1" customWidth="1"/>
    <col min="6157" max="6400" width="10" style="187"/>
    <col min="6401" max="6401" width="19.75" style="187" customWidth="1"/>
    <col min="6402" max="6402" width="10" style="187" customWidth="1"/>
    <col min="6403" max="6403" width="7.5" style="187" bestFit="1" customWidth="1"/>
    <col min="6404" max="6404" width="9.125" style="187" bestFit="1" customWidth="1"/>
    <col min="6405" max="6405" width="7.5" style="187" bestFit="1" customWidth="1"/>
    <col min="6406" max="6406" width="9.125" style="187" bestFit="1" customWidth="1"/>
    <col min="6407" max="6407" width="7.5" style="187" bestFit="1" customWidth="1"/>
    <col min="6408" max="6408" width="11" style="187" bestFit="1" customWidth="1"/>
    <col min="6409" max="6411" width="10" style="187"/>
    <col min="6412" max="6412" width="10.125" style="187" bestFit="1" customWidth="1"/>
    <col min="6413" max="6656" width="10" style="187"/>
    <col min="6657" max="6657" width="19.75" style="187" customWidth="1"/>
    <col min="6658" max="6658" width="10" style="187" customWidth="1"/>
    <col min="6659" max="6659" width="7.5" style="187" bestFit="1" customWidth="1"/>
    <col min="6660" max="6660" width="9.125" style="187" bestFit="1" customWidth="1"/>
    <col min="6661" max="6661" width="7.5" style="187" bestFit="1" customWidth="1"/>
    <col min="6662" max="6662" width="9.125" style="187" bestFit="1" customWidth="1"/>
    <col min="6663" max="6663" width="7.5" style="187" bestFit="1" customWidth="1"/>
    <col min="6664" max="6664" width="11" style="187" bestFit="1" customWidth="1"/>
    <col min="6665" max="6667" width="10" style="187"/>
    <col min="6668" max="6668" width="10.125" style="187" bestFit="1" customWidth="1"/>
    <col min="6669" max="6912" width="10" style="187"/>
    <col min="6913" max="6913" width="19.75" style="187" customWidth="1"/>
    <col min="6914" max="6914" width="10" style="187" customWidth="1"/>
    <col min="6915" max="6915" width="7.5" style="187" bestFit="1" customWidth="1"/>
    <col min="6916" max="6916" width="9.125" style="187" bestFit="1" customWidth="1"/>
    <col min="6917" max="6917" width="7.5" style="187" bestFit="1" customWidth="1"/>
    <col min="6918" max="6918" width="9.125" style="187" bestFit="1" customWidth="1"/>
    <col min="6919" max="6919" width="7.5" style="187" bestFit="1" customWidth="1"/>
    <col min="6920" max="6920" width="11" style="187" bestFit="1" customWidth="1"/>
    <col min="6921" max="6923" width="10" style="187"/>
    <col min="6924" max="6924" width="10.125" style="187" bestFit="1" customWidth="1"/>
    <col min="6925" max="7168" width="11" style="187"/>
    <col min="7169" max="7169" width="19.75" style="187" customWidth="1"/>
    <col min="7170" max="7170" width="10" style="187" customWidth="1"/>
    <col min="7171" max="7171" width="7.5" style="187" bestFit="1" customWidth="1"/>
    <col min="7172" max="7172" width="9.125" style="187" bestFit="1" customWidth="1"/>
    <col min="7173" max="7173" width="7.5" style="187" bestFit="1" customWidth="1"/>
    <col min="7174" max="7174" width="9.125" style="187" bestFit="1" customWidth="1"/>
    <col min="7175" max="7175" width="7.5" style="187" bestFit="1" customWidth="1"/>
    <col min="7176" max="7176" width="11" style="187" bestFit="1" customWidth="1"/>
    <col min="7177" max="7179" width="10" style="187"/>
    <col min="7180" max="7180" width="10.125" style="187" bestFit="1" customWidth="1"/>
    <col min="7181" max="7424" width="10" style="187"/>
    <col min="7425" max="7425" width="19.75" style="187" customWidth="1"/>
    <col min="7426" max="7426" width="10" style="187" customWidth="1"/>
    <col min="7427" max="7427" width="7.5" style="187" bestFit="1" customWidth="1"/>
    <col min="7428" max="7428" width="9.125" style="187" bestFit="1" customWidth="1"/>
    <col min="7429" max="7429" width="7.5" style="187" bestFit="1" customWidth="1"/>
    <col min="7430" max="7430" width="9.125" style="187" bestFit="1" customWidth="1"/>
    <col min="7431" max="7431" width="7.5" style="187" bestFit="1" customWidth="1"/>
    <col min="7432" max="7432" width="11" style="187" bestFit="1" customWidth="1"/>
    <col min="7433" max="7435" width="10" style="187"/>
    <col min="7436" max="7436" width="10.125" style="187" bestFit="1" customWidth="1"/>
    <col min="7437" max="7680" width="10" style="187"/>
    <col min="7681" max="7681" width="19.75" style="187" customWidth="1"/>
    <col min="7682" max="7682" width="10" style="187" customWidth="1"/>
    <col min="7683" max="7683" width="7.5" style="187" bestFit="1" customWidth="1"/>
    <col min="7684" max="7684" width="9.125" style="187" bestFit="1" customWidth="1"/>
    <col min="7685" max="7685" width="7.5" style="187" bestFit="1" customWidth="1"/>
    <col min="7686" max="7686" width="9.125" style="187" bestFit="1" customWidth="1"/>
    <col min="7687" max="7687" width="7.5" style="187" bestFit="1" customWidth="1"/>
    <col min="7688" max="7688" width="11" style="187" bestFit="1" customWidth="1"/>
    <col min="7689" max="7691" width="10" style="187"/>
    <col min="7692" max="7692" width="10.125" style="187" bestFit="1" customWidth="1"/>
    <col min="7693" max="7936" width="10" style="187"/>
    <col min="7937" max="7937" width="19.75" style="187" customWidth="1"/>
    <col min="7938" max="7938" width="10" style="187" customWidth="1"/>
    <col min="7939" max="7939" width="7.5" style="187" bestFit="1" customWidth="1"/>
    <col min="7940" max="7940" width="9.125" style="187" bestFit="1" customWidth="1"/>
    <col min="7941" max="7941" width="7.5" style="187" bestFit="1" customWidth="1"/>
    <col min="7942" max="7942" width="9.125" style="187" bestFit="1" customWidth="1"/>
    <col min="7943" max="7943" width="7.5" style="187" bestFit="1" customWidth="1"/>
    <col min="7944" max="7944" width="11" style="187" bestFit="1" customWidth="1"/>
    <col min="7945" max="7947" width="10" style="187"/>
    <col min="7948" max="7948" width="10.125" style="187" bestFit="1" customWidth="1"/>
    <col min="7949" max="8192" width="11" style="187"/>
    <col min="8193" max="8193" width="19.75" style="187" customWidth="1"/>
    <col min="8194" max="8194" width="10" style="187" customWidth="1"/>
    <col min="8195" max="8195" width="7.5" style="187" bestFit="1" customWidth="1"/>
    <col min="8196" max="8196" width="9.125" style="187" bestFit="1" customWidth="1"/>
    <col min="8197" max="8197" width="7.5" style="187" bestFit="1" customWidth="1"/>
    <col min="8198" max="8198" width="9.125" style="187" bestFit="1" customWidth="1"/>
    <col min="8199" max="8199" width="7.5" style="187" bestFit="1" customWidth="1"/>
    <col min="8200" max="8200" width="11" style="187" bestFit="1" customWidth="1"/>
    <col min="8201" max="8203" width="10" style="187"/>
    <col min="8204" max="8204" width="10.125" style="187" bestFit="1" customWidth="1"/>
    <col min="8205" max="8448" width="10" style="187"/>
    <col min="8449" max="8449" width="19.75" style="187" customWidth="1"/>
    <col min="8450" max="8450" width="10" style="187" customWidth="1"/>
    <col min="8451" max="8451" width="7.5" style="187" bestFit="1" customWidth="1"/>
    <col min="8452" max="8452" width="9.125" style="187" bestFit="1" customWidth="1"/>
    <col min="8453" max="8453" width="7.5" style="187" bestFit="1" customWidth="1"/>
    <col min="8454" max="8454" width="9.125" style="187" bestFit="1" customWidth="1"/>
    <col min="8455" max="8455" width="7.5" style="187" bestFit="1" customWidth="1"/>
    <col min="8456" max="8456" width="11" style="187" bestFit="1" customWidth="1"/>
    <col min="8457" max="8459" width="10" style="187"/>
    <col min="8460" max="8460" width="10.125" style="187" bestFit="1" customWidth="1"/>
    <col min="8461" max="8704" width="10" style="187"/>
    <col min="8705" max="8705" width="19.75" style="187" customWidth="1"/>
    <col min="8706" max="8706" width="10" style="187" customWidth="1"/>
    <col min="8707" max="8707" width="7.5" style="187" bestFit="1" customWidth="1"/>
    <col min="8708" max="8708" width="9.125" style="187" bestFit="1" customWidth="1"/>
    <col min="8709" max="8709" width="7.5" style="187" bestFit="1" customWidth="1"/>
    <col min="8710" max="8710" width="9.125" style="187" bestFit="1" customWidth="1"/>
    <col min="8711" max="8711" width="7.5" style="187" bestFit="1" customWidth="1"/>
    <col min="8712" max="8712" width="11" style="187" bestFit="1" customWidth="1"/>
    <col min="8713" max="8715" width="10" style="187"/>
    <col min="8716" max="8716" width="10.125" style="187" bestFit="1" customWidth="1"/>
    <col min="8717" max="8960" width="10" style="187"/>
    <col min="8961" max="8961" width="19.75" style="187" customWidth="1"/>
    <col min="8962" max="8962" width="10" style="187" customWidth="1"/>
    <col min="8963" max="8963" width="7.5" style="187" bestFit="1" customWidth="1"/>
    <col min="8964" max="8964" width="9.125" style="187" bestFit="1" customWidth="1"/>
    <col min="8965" max="8965" width="7.5" style="187" bestFit="1" customWidth="1"/>
    <col min="8966" max="8966" width="9.125" style="187" bestFit="1" customWidth="1"/>
    <col min="8967" max="8967" width="7.5" style="187" bestFit="1" customWidth="1"/>
    <col min="8968" max="8968" width="11" style="187" bestFit="1" customWidth="1"/>
    <col min="8969" max="8971" width="10" style="187"/>
    <col min="8972" max="8972" width="10.125" style="187" bestFit="1" customWidth="1"/>
    <col min="8973" max="9216" width="11" style="187"/>
    <col min="9217" max="9217" width="19.75" style="187" customWidth="1"/>
    <col min="9218" max="9218" width="10" style="187" customWidth="1"/>
    <col min="9219" max="9219" width="7.5" style="187" bestFit="1" customWidth="1"/>
    <col min="9220" max="9220" width="9.125" style="187" bestFit="1" customWidth="1"/>
    <col min="9221" max="9221" width="7.5" style="187" bestFit="1" customWidth="1"/>
    <col min="9222" max="9222" width="9.125" style="187" bestFit="1" customWidth="1"/>
    <col min="9223" max="9223" width="7.5" style="187" bestFit="1" customWidth="1"/>
    <col min="9224" max="9224" width="11" style="187" bestFit="1" customWidth="1"/>
    <col min="9225" max="9227" width="10" style="187"/>
    <col min="9228" max="9228" width="10.125" style="187" bestFit="1" customWidth="1"/>
    <col min="9229" max="9472" width="10" style="187"/>
    <col min="9473" max="9473" width="19.75" style="187" customWidth="1"/>
    <col min="9474" max="9474" width="10" style="187" customWidth="1"/>
    <col min="9475" max="9475" width="7.5" style="187" bestFit="1" customWidth="1"/>
    <col min="9476" max="9476" width="9.125" style="187" bestFit="1" customWidth="1"/>
    <col min="9477" max="9477" width="7.5" style="187" bestFit="1" customWidth="1"/>
    <col min="9478" max="9478" width="9.125" style="187" bestFit="1" customWidth="1"/>
    <col min="9479" max="9479" width="7.5" style="187" bestFit="1" customWidth="1"/>
    <col min="9480" max="9480" width="11" style="187" bestFit="1" customWidth="1"/>
    <col min="9481" max="9483" width="10" style="187"/>
    <col min="9484" max="9484" width="10.125" style="187" bestFit="1" customWidth="1"/>
    <col min="9485" max="9728" width="10" style="187"/>
    <col min="9729" max="9729" width="19.75" style="187" customWidth="1"/>
    <col min="9730" max="9730" width="10" style="187" customWidth="1"/>
    <col min="9731" max="9731" width="7.5" style="187" bestFit="1" customWidth="1"/>
    <col min="9732" max="9732" width="9.125" style="187" bestFit="1" customWidth="1"/>
    <col min="9733" max="9733" width="7.5" style="187" bestFit="1" customWidth="1"/>
    <col min="9734" max="9734" width="9.125" style="187" bestFit="1" customWidth="1"/>
    <col min="9735" max="9735" width="7.5" style="187" bestFit="1" customWidth="1"/>
    <col min="9736" max="9736" width="11" style="187" bestFit="1" customWidth="1"/>
    <col min="9737" max="9739" width="10" style="187"/>
    <col min="9740" max="9740" width="10.125" style="187" bestFit="1" customWidth="1"/>
    <col min="9741" max="9984" width="10" style="187"/>
    <col min="9985" max="9985" width="19.75" style="187" customWidth="1"/>
    <col min="9986" max="9986" width="10" style="187" customWidth="1"/>
    <col min="9987" max="9987" width="7.5" style="187" bestFit="1" customWidth="1"/>
    <col min="9988" max="9988" width="9.125" style="187" bestFit="1" customWidth="1"/>
    <col min="9989" max="9989" width="7.5" style="187" bestFit="1" customWidth="1"/>
    <col min="9990" max="9990" width="9.125" style="187" bestFit="1" customWidth="1"/>
    <col min="9991" max="9991" width="7.5" style="187" bestFit="1" customWidth="1"/>
    <col min="9992" max="9992" width="11" style="187" bestFit="1" customWidth="1"/>
    <col min="9993" max="9995" width="10" style="187"/>
    <col min="9996" max="9996" width="10.125" style="187" bestFit="1" customWidth="1"/>
    <col min="9997" max="10240" width="11" style="187"/>
    <col min="10241" max="10241" width="19.75" style="187" customWidth="1"/>
    <col min="10242" max="10242" width="10" style="187" customWidth="1"/>
    <col min="10243" max="10243" width="7.5" style="187" bestFit="1" customWidth="1"/>
    <col min="10244" max="10244" width="9.125" style="187" bestFit="1" customWidth="1"/>
    <col min="10245" max="10245" width="7.5" style="187" bestFit="1" customWidth="1"/>
    <col min="10246" max="10246" width="9.125" style="187" bestFit="1" customWidth="1"/>
    <col min="10247" max="10247" width="7.5" style="187" bestFit="1" customWidth="1"/>
    <col min="10248" max="10248" width="11" style="187" bestFit="1" customWidth="1"/>
    <col min="10249" max="10251" width="10" style="187"/>
    <col min="10252" max="10252" width="10.125" style="187" bestFit="1" customWidth="1"/>
    <col min="10253" max="10496" width="10" style="187"/>
    <col min="10497" max="10497" width="19.75" style="187" customWidth="1"/>
    <col min="10498" max="10498" width="10" style="187" customWidth="1"/>
    <col min="10499" max="10499" width="7.5" style="187" bestFit="1" customWidth="1"/>
    <col min="10500" max="10500" width="9.125" style="187" bestFit="1" customWidth="1"/>
    <col min="10501" max="10501" width="7.5" style="187" bestFit="1" customWidth="1"/>
    <col min="10502" max="10502" width="9.125" style="187" bestFit="1" customWidth="1"/>
    <col min="10503" max="10503" width="7.5" style="187" bestFit="1" customWidth="1"/>
    <col min="10504" max="10504" width="11" style="187" bestFit="1" customWidth="1"/>
    <col min="10505" max="10507" width="10" style="187"/>
    <col min="10508" max="10508" width="10.125" style="187" bestFit="1" customWidth="1"/>
    <col min="10509" max="10752" width="10" style="187"/>
    <col min="10753" max="10753" width="19.75" style="187" customWidth="1"/>
    <col min="10754" max="10754" width="10" style="187" customWidth="1"/>
    <col min="10755" max="10755" width="7.5" style="187" bestFit="1" customWidth="1"/>
    <col min="10756" max="10756" width="9.125" style="187" bestFit="1" customWidth="1"/>
    <col min="10757" max="10757" width="7.5" style="187" bestFit="1" customWidth="1"/>
    <col min="10758" max="10758" width="9.125" style="187" bestFit="1" customWidth="1"/>
    <col min="10759" max="10759" width="7.5" style="187" bestFit="1" customWidth="1"/>
    <col min="10760" max="10760" width="11" style="187" bestFit="1" customWidth="1"/>
    <col min="10761" max="10763" width="10" style="187"/>
    <col min="10764" max="10764" width="10.125" style="187" bestFit="1" customWidth="1"/>
    <col min="10765" max="11008" width="10" style="187"/>
    <col min="11009" max="11009" width="19.75" style="187" customWidth="1"/>
    <col min="11010" max="11010" width="10" style="187" customWidth="1"/>
    <col min="11011" max="11011" width="7.5" style="187" bestFit="1" customWidth="1"/>
    <col min="11012" max="11012" width="9.125" style="187" bestFit="1" customWidth="1"/>
    <col min="11013" max="11013" width="7.5" style="187" bestFit="1" customWidth="1"/>
    <col min="11014" max="11014" width="9.125" style="187" bestFit="1" customWidth="1"/>
    <col min="11015" max="11015" width="7.5" style="187" bestFit="1" customWidth="1"/>
    <col min="11016" max="11016" width="11" style="187" bestFit="1" customWidth="1"/>
    <col min="11017" max="11019" width="10" style="187"/>
    <col min="11020" max="11020" width="10.125" style="187" bestFit="1" customWidth="1"/>
    <col min="11021" max="11264" width="11" style="187"/>
    <col min="11265" max="11265" width="19.75" style="187" customWidth="1"/>
    <col min="11266" max="11266" width="10" style="187" customWidth="1"/>
    <col min="11267" max="11267" width="7.5" style="187" bestFit="1" customWidth="1"/>
    <col min="11268" max="11268" width="9.125" style="187" bestFit="1" customWidth="1"/>
    <col min="11269" max="11269" width="7.5" style="187" bestFit="1" customWidth="1"/>
    <col min="11270" max="11270" width="9.125" style="187" bestFit="1" customWidth="1"/>
    <col min="11271" max="11271" width="7.5" style="187" bestFit="1" customWidth="1"/>
    <col min="11272" max="11272" width="11" style="187" bestFit="1" customWidth="1"/>
    <col min="11273" max="11275" width="10" style="187"/>
    <col min="11276" max="11276" width="10.125" style="187" bestFit="1" customWidth="1"/>
    <col min="11277" max="11520" width="10" style="187"/>
    <col min="11521" max="11521" width="19.75" style="187" customWidth="1"/>
    <col min="11522" max="11522" width="10" style="187" customWidth="1"/>
    <col min="11523" max="11523" width="7.5" style="187" bestFit="1" customWidth="1"/>
    <col min="11524" max="11524" width="9.125" style="187" bestFit="1" customWidth="1"/>
    <col min="11525" max="11525" width="7.5" style="187" bestFit="1" customWidth="1"/>
    <col min="11526" max="11526" width="9.125" style="187" bestFit="1" customWidth="1"/>
    <col min="11527" max="11527" width="7.5" style="187" bestFit="1" customWidth="1"/>
    <col min="11528" max="11528" width="11" style="187" bestFit="1" customWidth="1"/>
    <col min="11529" max="11531" width="10" style="187"/>
    <col min="11532" max="11532" width="10.125" style="187" bestFit="1" customWidth="1"/>
    <col min="11533" max="11776" width="10" style="187"/>
    <col min="11777" max="11777" width="19.75" style="187" customWidth="1"/>
    <col min="11778" max="11778" width="10" style="187" customWidth="1"/>
    <col min="11779" max="11779" width="7.5" style="187" bestFit="1" customWidth="1"/>
    <col min="11780" max="11780" width="9.125" style="187" bestFit="1" customWidth="1"/>
    <col min="11781" max="11781" width="7.5" style="187" bestFit="1" customWidth="1"/>
    <col min="11782" max="11782" width="9.125" style="187" bestFit="1" customWidth="1"/>
    <col min="11783" max="11783" width="7.5" style="187" bestFit="1" customWidth="1"/>
    <col min="11784" max="11784" width="11" style="187" bestFit="1" customWidth="1"/>
    <col min="11785" max="11787" width="10" style="187"/>
    <col min="11788" max="11788" width="10.125" style="187" bestFit="1" customWidth="1"/>
    <col min="11789" max="12032" width="10" style="187"/>
    <col min="12033" max="12033" width="19.75" style="187" customWidth="1"/>
    <col min="12034" max="12034" width="10" style="187" customWidth="1"/>
    <col min="12035" max="12035" width="7.5" style="187" bestFit="1" customWidth="1"/>
    <col min="12036" max="12036" width="9.125" style="187" bestFit="1" customWidth="1"/>
    <col min="12037" max="12037" width="7.5" style="187" bestFit="1" customWidth="1"/>
    <col min="12038" max="12038" width="9.125" style="187" bestFit="1" customWidth="1"/>
    <col min="12039" max="12039" width="7.5" style="187" bestFit="1" customWidth="1"/>
    <col min="12040" max="12040" width="11" style="187" bestFit="1" customWidth="1"/>
    <col min="12041" max="12043" width="10" style="187"/>
    <col min="12044" max="12044" width="10.125" style="187" bestFit="1" customWidth="1"/>
    <col min="12045" max="12288" width="11" style="187"/>
    <col min="12289" max="12289" width="19.75" style="187" customWidth="1"/>
    <col min="12290" max="12290" width="10" style="187" customWidth="1"/>
    <col min="12291" max="12291" width="7.5" style="187" bestFit="1" customWidth="1"/>
    <col min="12292" max="12292" width="9.125" style="187" bestFit="1" customWidth="1"/>
    <col min="12293" max="12293" width="7.5" style="187" bestFit="1" customWidth="1"/>
    <col min="12294" max="12294" width="9.125" style="187" bestFit="1" customWidth="1"/>
    <col min="12295" max="12295" width="7.5" style="187" bestFit="1" customWidth="1"/>
    <col min="12296" max="12296" width="11" style="187" bestFit="1" customWidth="1"/>
    <col min="12297" max="12299" width="10" style="187"/>
    <col min="12300" max="12300" width="10.125" style="187" bestFit="1" customWidth="1"/>
    <col min="12301" max="12544" width="10" style="187"/>
    <col min="12545" max="12545" width="19.75" style="187" customWidth="1"/>
    <col min="12546" max="12546" width="10" style="187" customWidth="1"/>
    <col min="12547" max="12547" width="7.5" style="187" bestFit="1" customWidth="1"/>
    <col min="12548" max="12548" width="9.125" style="187" bestFit="1" customWidth="1"/>
    <col min="12549" max="12549" width="7.5" style="187" bestFit="1" customWidth="1"/>
    <col min="12550" max="12550" width="9.125" style="187" bestFit="1" customWidth="1"/>
    <col min="12551" max="12551" width="7.5" style="187" bestFit="1" customWidth="1"/>
    <col min="12552" max="12552" width="11" style="187" bestFit="1" customWidth="1"/>
    <col min="12553" max="12555" width="10" style="187"/>
    <col min="12556" max="12556" width="10.125" style="187" bestFit="1" customWidth="1"/>
    <col min="12557" max="12800" width="10" style="187"/>
    <col min="12801" max="12801" width="19.75" style="187" customWidth="1"/>
    <col min="12802" max="12802" width="10" style="187" customWidth="1"/>
    <col min="12803" max="12803" width="7.5" style="187" bestFit="1" customWidth="1"/>
    <col min="12804" max="12804" width="9.125" style="187" bestFit="1" customWidth="1"/>
    <col min="12805" max="12805" width="7.5" style="187" bestFit="1" customWidth="1"/>
    <col min="12806" max="12806" width="9.125" style="187" bestFit="1" customWidth="1"/>
    <col min="12807" max="12807" width="7.5" style="187" bestFit="1" customWidth="1"/>
    <col min="12808" max="12808" width="11" style="187" bestFit="1" customWidth="1"/>
    <col min="12809" max="12811" width="10" style="187"/>
    <col min="12812" max="12812" width="10.125" style="187" bestFit="1" customWidth="1"/>
    <col min="12813" max="13056" width="10" style="187"/>
    <col min="13057" max="13057" width="19.75" style="187" customWidth="1"/>
    <col min="13058" max="13058" width="10" style="187" customWidth="1"/>
    <col min="13059" max="13059" width="7.5" style="187" bestFit="1" customWidth="1"/>
    <col min="13060" max="13060" width="9.125" style="187" bestFit="1" customWidth="1"/>
    <col min="13061" max="13061" width="7.5" style="187" bestFit="1" customWidth="1"/>
    <col min="13062" max="13062" width="9.125" style="187" bestFit="1" customWidth="1"/>
    <col min="13063" max="13063" width="7.5" style="187" bestFit="1" customWidth="1"/>
    <col min="13064" max="13064" width="11" style="187" bestFit="1" customWidth="1"/>
    <col min="13065" max="13067" width="10" style="187"/>
    <col min="13068" max="13068" width="10.125" style="187" bestFit="1" customWidth="1"/>
    <col min="13069" max="13312" width="11" style="187"/>
    <col min="13313" max="13313" width="19.75" style="187" customWidth="1"/>
    <col min="13314" max="13314" width="10" style="187" customWidth="1"/>
    <col min="13315" max="13315" width="7.5" style="187" bestFit="1" customWidth="1"/>
    <col min="13316" max="13316" width="9.125" style="187" bestFit="1" customWidth="1"/>
    <col min="13317" max="13317" width="7.5" style="187" bestFit="1" customWidth="1"/>
    <col min="13318" max="13318" width="9.125" style="187" bestFit="1" customWidth="1"/>
    <col min="13319" max="13319" width="7.5" style="187" bestFit="1" customWidth="1"/>
    <col min="13320" max="13320" width="11" style="187" bestFit="1" customWidth="1"/>
    <col min="13321" max="13323" width="10" style="187"/>
    <col min="13324" max="13324" width="10.125" style="187" bestFit="1" customWidth="1"/>
    <col min="13325" max="13568" width="10" style="187"/>
    <col min="13569" max="13569" width="19.75" style="187" customWidth="1"/>
    <col min="13570" max="13570" width="10" style="187" customWidth="1"/>
    <col min="13571" max="13571" width="7.5" style="187" bestFit="1" customWidth="1"/>
    <col min="13572" max="13572" width="9.125" style="187" bestFit="1" customWidth="1"/>
    <col min="13573" max="13573" width="7.5" style="187" bestFit="1" customWidth="1"/>
    <col min="13574" max="13574" width="9.125" style="187" bestFit="1" customWidth="1"/>
    <col min="13575" max="13575" width="7.5" style="187" bestFit="1" customWidth="1"/>
    <col min="13576" max="13576" width="11" style="187" bestFit="1" customWidth="1"/>
    <col min="13577" max="13579" width="10" style="187"/>
    <col min="13580" max="13580" width="10.125" style="187" bestFit="1" customWidth="1"/>
    <col min="13581" max="13824" width="10" style="187"/>
    <col min="13825" max="13825" width="19.75" style="187" customWidth="1"/>
    <col min="13826" max="13826" width="10" style="187" customWidth="1"/>
    <col min="13827" max="13827" width="7.5" style="187" bestFit="1" customWidth="1"/>
    <col min="13828" max="13828" width="9.125" style="187" bestFit="1" customWidth="1"/>
    <col min="13829" max="13829" width="7.5" style="187" bestFit="1" customWidth="1"/>
    <col min="13830" max="13830" width="9.125" style="187" bestFit="1" customWidth="1"/>
    <col min="13831" max="13831" width="7.5" style="187" bestFit="1" customWidth="1"/>
    <col min="13832" max="13832" width="11" style="187" bestFit="1" customWidth="1"/>
    <col min="13833" max="13835" width="10" style="187"/>
    <col min="13836" max="13836" width="10.125" style="187" bestFit="1" customWidth="1"/>
    <col min="13837" max="14080" width="10" style="187"/>
    <col min="14081" max="14081" width="19.75" style="187" customWidth="1"/>
    <col min="14082" max="14082" width="10" style="187" customWidth="1"/>
    <col min="14083" max="14083" width="7.5" style="187" bestFit="1" customWidth="1"/>
    <col min="14084" max="14084" width="9.125" style="187" bestFit="1" customWidth="1"/>
    <col min="14085" max="14085" width="7.5" style="187" bestFit="1" customWidth="1"/>
    <col min="14086" max="14086" width="9.125" style="187" bestFit="1" customWidth="1"/>
    <col min="14087" max="14087" width="7.5" style="187" bestFit="1" customWidth="1"/>
    <col min="14088" max="14088" width="11" style="187" bestFit="1" customWidth="1"/>
    <col min="14089" max="14091" width="10" style="187"/>
    <col min="14092" max="14092" width="10.125" style="187" bestFit="1" customWidth="1"/>
    <col min="14093" max="14336" width="11" style="187"/>
    <col min="14337" max="14337" width="19.75" style="187" customWidth="1"/>
    <col min="14338" max="14338" width="10" style="187" customWidth="1"/>
    <col min="14339" max="14339" width="7.5" style="187" bestFit="1" customWidth="1"/>
    <col min="14340" max="14340" width="9.125" style="187" bestFit="1" customWidth="1"/>
    <col min="14341" max="14341" width="7.5" style="187" bestFit="1" customWidth="1"/>
    <col min="14342" max="14342" width="9.125" style="187" bestFit="1" customWidth="1"/>
    <col min="14343" max="14343" width="7.5" style="187" bestFit="1" customWidth="1"/>
    <col min="14344" max="14344" width="11" style="187" bestFit="1" customWidth="1"/>
    <col min="14345" max="14347" width="10" style="187"/>
    <col min="14348" max="14348" width="10.125" style="187" bestFit="1" customWidth="1"/>
    <col min="14349" max="14592" width="10" style="187"/>
    <col min="14593" max="14593" width="19.75" style="187" customWidth="1"/>
    <col min="14594" max="14594" width="10" style="187" customWidth="1"/>
    <col min="14595" max="14595" width="7.5" style="187" bestFit="1" customWidth="1"/>
    <col min="14596" max="14596" width="9.125" style="187" bestFit="1" customWidth="1"/>
    <col min="14597" max="14597" width="7.5" style="187" bestFit="1" customWidth="1"/>
    <col min="14598" max="14598" width="9.125" style="187" bestFit="1" customWidth="1"/>
    <col min="14599" max="14599" width="7.5" style="187" bestFit="1" customWidth="1"/>
    <col min="14600" max="14600" width="11" style="187" bestFit="1" customWidth="1"/>
    <col min="14601" max="14603" width="10" style="187"/>
    <col min="14604" max="14604" width="10.125" style="187" bestFit="1" customWidth="1"/>
    <col min="14605" max="14848" width="10" style="187"/>
    <col min="14849" max="14849" width="19.75" style="187" customWidth="1"/>
    <col min="14850" max="14850" width="10" style="187" customWidth="1"/>
    <col min="14851" max="14851" width="7.5" style="187" bestFit="1" customWidth="1"/>
    <col min="14852" max="14852" width="9.125" style="187" bestFit="1" customWidth="1"/>
    <col min="14853" max="14853" width="7.5" style="187" bestFit="1" customWidth="1"/>
    <col min="14854" max="14854" width="9.125" style="187" bestFit="1" customWidth="1"/>
    <col min="14855" max="14855" width="7.5" style="187" bestFit="1" customWidth="1"/>
    <col min="14856" max="14856" width="11" style="187" bestFit="1" customWidth="1"/>
    <col min="14857" max="14859" width="10" style="187"/>
    <col min="14860" max="14860" width="10.125" style="187" bestFit="1" customWidth="1"/>
    <col min="14861" max="15104" width="10" style="187"/>
    <col min="15105" max="15105" width="19.75" style="187" customWidth="1"/>
    <col min="15106" max="15106" width="10" style="187" customWidth="1"/>
    <col min="15107" max="15107" width="7.5" style="187" bestFit="1" customWidth="1"/>
    <col min="15108" max="15108" width="9.125" style="187" bestFit="1" customWidth="1"/>
    <col min="15109" max="15109" width="7.5" style="187" bestFit="1" customWidth="1"/>
    <col min="15110" max="15110" width="9.125" style="187" bestFit="1" customWidth="1"/>
    <col min="15111" max="15111" width="7.5" style="187" bestFit="1" customWidth="1"/>
    <col min="15112" max="15112" width="11" style="187" bestFit="1" customWidth="1"/>
    <col min="15113" max="15115" width="10" style="187"/>
    <col min="15116" max="15116" width="10.125" style="187" bestFit="1" customWidth="1"/>
    <col min="15117" max="15360" width="11" style="187"/>
    <col min="15361" max="15361" width="19.75" style="187" customWidth="1"/>
    <col min="15362" max="15362" width="10" style="187" customWidth="1"/>
    <col min="15363" max="15363" width="7.5" style="187" bestFit="1" customWidth="1"/>
    <col min="15364" max="15364" width="9.125" style="187" bestFit="1" customWidth="1"/>
    <col min="15365" max="15365" width="7.5" style="187" bestFit="1" customWidth="1"/>
    <col min="15366" max="15366" width="9.125" style="187" bestFit="1" customWidth="1"/>
    <col min="15367" max="15367" width="7.5" style="187" bestFit="1" customWidth="1"/>
    <col min="15368" max="15368" width="11" style="187" bestFit="1" customWidth="1"/>
    <col min="15369" max="15371" width="10" style="187"/>
    <col min="15372" max="15372" width="10.125" style="187" bestFit="1" customWidth="1"/>
    <col min="15373" max="15616" width="10" style="187"/>
    <col min="15617" max="15617" width="19.75" style="187" customWidth="1"/>
    <col min="15618" max="15618" width="10" style="187" customWidth="1"/>
    <col min="15619" max="15619" width="7.5" style="187" bestFit="1" customWidth="1"/>
    <col min="15620" max="15620" width="9.125" style="187" bestFit="1" customWidth="1"/>
    <col min="15621" max="15621" width="7.5" style="187" bestFit="1" customWidth="1"/>
    <col min="15622" max="15622" width="9.125" style="187" bestFit="1" customWidth="1"/>
    <col min="15623" max="15623" width="7.5" style="187" bestFit="1" customWidth="1"/>
    <col min="15624" max="15624" width="11" style="187" bestFit="1" customWidth="1"/>
    <col min="15625" max="15627" width="10" style="187"/>
    <col min="15628" max="15628" width="10.125" style="187" bestFit="1" customWidth="1"/>
    <col min="15629" max="15872" width="10" style="187"/>
    <col min="15873" max="15873" width="19.75" style="187" customWidth="1"/>
    <col min="15874" max="15874" width="10" style="187" customWidth="1"/>
    <col min="15875" max="15875" width="7.5" style="187" bestFit="1" customWidth="1"/>
    <col min="15876" max="15876" width="9.125" style="187" bestFit="1" customWidth="1"/>
    <col min="15877" max="15877" width="7.5" style="187" bestFit="1" customWidth="1"/>
    <col min="15878" max="15878" width="9.125" style="187" bestFit="1" customWidth="1"/>
    <col min="15879" max="15879" width="7.5" style="187" bestFit="1" customWidth="1"/>
    <col min="15880" max="15880" width="11" style="187" bestFit="1" customWidth="1"/>
    <col min="15881" max="15883" width="10" style="187"/>
    <col min="15884" max="15884" width="10.125" style="187" bestFit="1" customWidth="1"/>
    <col min="15885" max="16128" width="10" style="187"/>
    <col min="16129" max="16129" width="19.75" style="187" customWidth="1"/>
    <col min="16130" max="16130" width="10" style="187" customWidth="1"/>
    <col min="16131" max="16131" width="7.5" style="187" bestFit="1" customWidth="1"/>
    <col min="16132" max="16132" width="9.125" style="187" bestFit="1" customWidth="1"/>
    <col min="16133" max="16133" width="7.5" style="187" bestFit="1" customWidth="1"/>
    <col min="16134" max="16134" width="9.125" style="187" bestFit="1" customWidth="1"/>
    <col min="16135" max="16135" width="7.5" style="187" bestFit="1" customWidth="1"/>
    <col min="16136" max="16136" width="11" style="187" bestFit="1" customWidth="1"/>
    <col min="16137" max="16139" width="10" style="187"/>
    <col min="16140" max="16140" width="10.125" style="187" bestFit="1" customWidth="1"/>
    <col min="16141" max="16384" width="11" style="187"/>
  </cols>
  <sheetData>
    <row r="1" spans="1:65" s="178" customFormat="1" x14ac:dyDescent="0.2">
      <c r="A1" s="177" t="s">
        <v>7</v>
      </c>
    </row>
    <row r="2" spans="1:65" ht="15.75" x14ac:dyDescent="0.25">
      <c r="A2" s="179"/>
      <c r="B2" s="180"/>
      <c r="H2" s="607" t="s">
        <v>160</v>
      </c>
    </row>
    <row r="3" spans="1:65" s="102" customFormat="1" x14ac:dyDescent="0.2">
      <c r="A3" s="79"/>
      <c r="B3" s="838">
        <f>INDICE!A3</f>
        <v>41760</v>
      </c>
      <c r="C3" s="839"/>
      <c r="D3" s="839" t="s">
        <v>121</v>
      </c>
      <c r="E3" s="839"/>
      <c r="F3" s="839" t="s">
        <v>122</v>
      </c>
      <c r="G3" s="839"/>
      <c r="H3" s="839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519</v>
      </c>
      <c r="D4" s="97" t="s">
        <v>48</v>
      </c>
      <c r="E4" s="97" t="s">
        <v>519</v>
      </c>
      <c r="F4" s="97" t="s">
        <v>48</v>
      </c>
      <c r="G4" s="98" t="s">
        <v>519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208</v>
      </c>
      <c r="B5" s="609">
        <v>32.406999999999996</v>
      </c>
      <c r="C5" s="188">
        <v>2.9414567516914967</v>
      </c>
      <c r="D5" s="100">
        <v>155.65899999999999</v>
      </c>
      <c r="E5" s="101">
        <v>2.3749079238135327</v>
      </c>
      <c r="F5" s="100">
        <v>368.02199999999999</v>
      </c>
      <c r="G5" s="101">
        <v>4.1823308270676689</v>
      </c>
      <c r="H5" s="610">
        <v>6.1952529355410686</v>
      </c>
      <c r="I5" s="99"/>
    </row>
    <row r="6" spans="1:65" s="136" customFormat="1" x14ac:dyDescent="0.2">
      <c r="A6" s="99" t="s">
        <v>209</v>
      </c>
      <c r="B6" s="609">
        <v>138.83500000000001</v>
      </c>
      <c r="C6" s="101">
        <v>35.264029618082617</v>
      </c>
      <c r="D6" s="100">
        <v>463.16300000000001</v>
      </c>
      <c r="E6" s="101">
        <v>5.6340373124116221</v>
      </c>
      <c r="F6" s="100">
        <v>1442.296</v>
      </c>
      <c r="G6" s="101">
        <v>-6.4991776598344684</v>
      </c>
      <c r="H6" s="610">
        <v>24.279495595152305</v>
      </c>
      <c r="I6" s="99"/>
    </row>
    <row r="7" spans="1:65" s="136" customFormat="1" x14ac:dyDescent="0.2">
      <c r="A7" s="99" t="s">
        <v>210</v>
      </c>
      <c r="B7" s="609">
        <v>144</v>
      </c>
      <c r="C7" s="101">
        <v>-24.607329842931936</v>
      </c>
      <c r="D7" s="100">
        <v>772</v>
      </c>
      <c r="E7" s="101">
        <v>-26.546146527117031</v>
      </c>
      <c r="F7" s="100">
        <v>1853</v>
      </c>
      <c r="G7" s="101">
        <v>-32.764876632801162</v>
      </c>
      <c r="H7" s="610">
        <v>31.193253907531616</v>
      </c>
      <c r="I7" s="99"/>
    </row>
    <row r="8" spans="1:65" s="136" customFormat="1" x14ac:dyDescent="0.2">
      <c r="A8" s="181" t="s">
        <v>545</v>
      </c>
      <c r="B8" s="609">
        <v>161.75800000000001</v>
      </c>
      <c r="C8" s="101">
        <v>-17.587719521701253</v>
      </c>
      <c r="D8" s="100">
        <v>842.40099999999995</v>
      </c>
      <c r="E8" s="101">
        <v>-20.713632928274347</v>
      </c>
      <c r="F8" s="100">
        <v>2277.069</v>
      </c>
      <c r="G8" s="101">
        <v>-20.686561185659922</v>
      </c>
      <c r="H8" s="610">
        <v>38.331997561775019</v>
      </c>
      <c r="I8" s="99"/>
      <c r="J8" s="100"/>
    </row>
    <row r="9" spans="1:65" s="99" customFormat="1" x14ac:dyDescent="0.2">
      <c r="A9" s="68" t="s">
        <v>211</v>
      </c>
      <c r="B9" s="69">
        <v>477</v>
      </c>
      <c r="C9" s="103">
        <v>-8.5155350978135793</v>
      </c>
      <c r="D9" s="69">
        <v>2233.223</v>
      </c>
      <c r="E9" s="103">
        <v>-17.409994944502323</v>
      </c>
      <c r="F9" s="69">
        <v>5940.3869999999997</v>
      </c>
      <c r="G9" s="103">
        <v>-21.034600011804159</v>
      </c>
      <c r="H9" s="103">
        <v>100</v>
      </c>
    </row>
    <row r="10" spans="1:65" s="99" customFormat="1" x14ac:dyDescent="0.2">
      <c r="H10" s="93" t="s">
        <v>247</v>
      </c>
    </row>
    <row r="11" spans="1:65" s="99" customFormat="1" x14ac:dyDescent="0.2">
      <c r="A11" s="94" t="s">
        <v>591</v>
      </c>
    </row>
    <row r="12" spans="1:65" x14ac:dyDescent="0.2">
      <c r="A12" s="94" t="s">
        <v>544</v>
      </c>
    </row>
    <row r="13" spans="1:65" x14ac:dyDescent="0.2">
      <c r="A13" s="94" t="s">
        <v>248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8"/>
  <sheetViews>
    <sheetView workbookViewId="0"/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47" t="s">
        <v>277</v>
      </c>
      <c r="B1" s="447"/>
      <c r="C1" s="1"/>
      <c r="D1" s="1"/>
      <c r="E1" s="1"/>
      <c r="F1" s="1"/>
      <c r="G1" s="1"/>
      <c r="H1" s="1"/>
      <c r="I1" s="1"/>
    </row>
    <row r="2" spans="1:10" x14ac:dyDescent="0.2">
      <c r="A2" s="611"/>
      <c r="B2" s="611"/>
      <c r="C2" s="611"/>
      <c r="D2" s="611"/>
      <c r="E2" s="611"/>
      <c r="F2" s="1"/>
      <c r="G2" s="1"/>
      <c r="H2" s="612"/>
      <c r="I2" s="618" t="s">
        <v>160</v>
      </c>
    </row>
    <row r="3" spans="1:10" ht="14.45" customHeight="1" x14ac:dyDescent="0.2">
      <c r="A3" s="855" t="s">
        <v>557</v>
      </c>
      <c r="B3" s="855" t="s">
        <v>558</v>
      </c>
      <c r="C3" s="838">
        <f>INDICE!A3</f>
        <v>41760</v>
      </c>
      <c r="D3" s="839"/>
      <c r="E3" s="839" t="s">
        <v>121</v>
      </c>
      <c r="F3" s="839"/>
      <c r="G3" s="839" t="s">
        <v>122</v>
      </c>
      <c r="H3" s="839"/>
      <c r="I3" s="839"/>
    </row>
    <row r="4" spans="1:10" x14ac:dyDescent="0.2">
      <c r="A4" s="856"/>
      <c r="B4" s="856"/>
      <c r="C4" s="97" t="s">
        <v>48</v>
      </c>
      <c r="D4" s="97" t="s">
        <v>555</v>
      </c>
      <c r="E4" s="97" t="s">
        <v>48</v>
      </c>
      <c r="F4" s="97" t="s">
        <v>555</v>
      </c>
      <c r="G4" s="97" t="s">
        <v>48</v>
      </c>
      <c r="H4" s="98" t="s">
        <v>555</v>
      </c>
      <c r="I4" s="98" t="s">
        <v>111</v>
      </c>
    </row>
    <row r="5" spans="1:10" x14ac:dyDescent="0.2">
      <c r="A5" s="620"/>
      <c r="B5" s="630" t="s">
        <v>213</v>
      </c>
      <c r="C5" s="627">
        <v>0</v>
      </c>
      <c r="D5" s="191" t="s">
        <v>151</v>
      </c>
      <c r="E5" s="190">
        <v>0</v>
      </c>
      <c r="F5" s="192" t="s">
        <v>151</v>
      </c>
      <c r="G5" s="625">
        <v>135</v>
      </c>
      <c r="H5" s="192">
        <v>0</v>
      </c>
      <c r="I5" s="632">
        <v>0.23677148920497396</v>
      </c>
      <c r="J5" s="409"/>
    </row>
    <row r="6" spans="1:10" x14ac:dyDescent="0.2">
      <c r="A6" s="620"/>
      <c r="B6" s="631" t="s">
        <v>214</v>
      </c>
      <c r="C6" s="628">
        <v>549</v>
      </c>
      <c r="D6" s="191">
        <v>-16.18320610687023</v>
      </c>
      <c r="E6" s="193">
        <v>3742</v>
      </c>
      <c r="F6" s="191">
        <v>1.4642082429501084</v>
      </c>
      <c r="G6" s="625">
        <v>8995</v>
      </c>
      <c r="H6" s="194">
        <v>1.1697221909796423</v>
      </c>
      <c r="I6" s="632">
        <v>15.775996632583263</v>
      </c>
      <c r="J6" s="409"/>
    </row>
    <row r="7" spans="1:10" x14ac:dyDescent="0.2">
      <c r="A7" s="621" t="s">
        <v>355</v>
      </c>
      <c r="B7" s="195"/>
      <c r="C7" s="196">
        <v>549</v>
      </c>
      <c r="D7" s="197">
        <v>-16.18320610687023</v>
      </c>
      <c r="E7" s="196">
        <v>3742</v>
      </c>
      <c r="F7" s="198">
        <v>1.4642082429501084</v>
      </c>
      <c r="G7" s="199">
        <v>9130</v>
      </c>
      <c r="H7" s="198">
        <v>1.1522269000664747</v>
      </c>
      <c r="I7" s="200">
        <v>16.012768121788238</v>
      </c>
      <c r="J7" s="409"/>
    </row>
    <row r="8" spans="1:10" x14ac:dyDescent="0.2">
      <c r="A8" s="620"/>
      <c r="B8" s="630" t="s">
        <v>215</v>
      </c>
      <c r="C8" s="628">
        <v>180</v>
      </c>
      <c r="D8" s="191">
        <v>157.14285714285714</v>
      </c>
      <c r="E8" s="193">
        <v>273</v>
      </c>
      <c r="F8" s="201">
        <v>-35.154394299287411</v>
      </c>
      <c r="G8" s="625">
        <v>652</v>
      </c>
      <c r="H8" s="201">
        <v>-22.195704057279237</v>
      </c>
      <c r="I8" s="632">
        <v>1.1435185997158741</v>
      </c>
      <c r="J8" s="409"/>
    </row>
    <row r="9" spans="1:10" x14ac:dyDescent="0.2">
      <c r="A9" s="620"/>
      <c r="B9" s="189" t="s">
        <v>216</v>
      </c>
      <c r="C9" s="628">
        <v>301</v>
      </c>
      <c r="D9" s="191">
        <v>102.01342281879195</v>
      </c>
      <c r="E9" s="193">
        <v>1380</v>
      </c>
      <c r="F9" s="194">
        <v>109.09090909090908</v>
      </c>
      <c r="G9" s="625">
        <v>3811</v>
      </c>
      <c r="H9" s="194">
        <v>52.929373996789728</v>
      </c>
      <c r="I9" s="632">
        <v>6.6839714471122651</v>
      </c>
      <c r="J9" s="409"/>
    </row>
    <row r="10" spans="1:10" x14ac:dyDescent="0.2">
      <c r="A10" s="620"/>
      <c r="B10" s="189" t="s">
        <v>217</v>
      </c>
      <c r="C10" s="628">
        <v>0</v>
      </c>
      <c r="D10" s="191" t="s">
        <v>151</v>
      </c>
      <c r="E10" s="193">
        <v>0</v>
      </c>
      <c r="F10" s="202" t="s">
        <v>151</v>
      </c>
      <c r="G10" s="625">
        <v>208</v>
      </c>
      <c r="H10" s="202" t="s">
        <v>151</v>
      </c>
      <c r="I10" s="632">
        <v>0.36480347966395987</v>
      </c>
      <c r="J10" s="409"/>
    </row>
    <row r="11" spans="1:10" x14ac:dyDescent="0.2">
      <c r="A11" s="620"/>
      <c r="B11" s="631" t="s">
        <v>218</v>
      </c>
      <c r="C11" s="628">
        <v>199</v>
      </c>
      <c r="D11" s="191">
        <v>-29.432624113475175</v>
      </c>
      <c r="E11" s="193">
        <v>1157</v>
      </c>
      <c r="F11" s="194">
        <v>-7.068273092369477</v>
      </c>
      <c r="G11" s="625">
        <v>2283</v>
      </c>
      <c r="H11" s="194">
        <v>-19.300106044538705</v>
      </c>
      <c r="I11" s="632">
        <v>4.0040689618885592</v>
      </c>
      <c r="J11" s="409"/>
    </row>
    <row r="12" spans="1:10" x14ac:dyDescent="0.2">
      <c r="A12" s="621" t="s">
        <v>547</v>
      </c>
      <c r="B12" s="195"/>
      <c r="C12" s="196">
        <v>680</v>
      </c>
      <c r="D12" s="197">
        <v>35.728542914171655</v>
      </c>
      <c r="E12" s="196">
        <v>2810</v>
      </c>
      <c r="F12" s="198">
        <v>20.808254514187446</v>
      </c>
      <c r="G12" s="199">
        <v>6954</v>
      </c>
      <c r="H12" s="198">
        <v>12.907939600584511</v>
      </c>
      <c r="I12" s="200">
        <v>12.196362488380659</v>
      </c>
      <c r="J12" s="409"/>
    </row>
    <row r="13" spans="1:10" x14ac:dyDescent="0.2">
      <c r="A13" s="622"/>
      <c r="B13" s="635" t="s">
        <v>219</v>
      </c>
      <c r="C13" s="627">
        <v>188</v>
      </c>
      <c r="D13" s="191" t="s">
        <v>151</v>
      </c>
      <c r="E13" s="190">
        <v>453</v>
      </c>
      <c r="F13" s="203" t="s">
        <v>151</v>
      </c>
      <c r="G13" s="625">
        <v>627</v>
      </c>
      <c r="H13" s="203">
        <v>674.07407407407402</v>
      </c>
      <c r="I13" s="632">
        <v>1.0996720276408789</v>
      </c>
      <c r="J13" s="409"/>
    </row>
    <row r="14" spans="1:10" x14ac:dyDescent="0.2">
      <c r="A14" s="622"/>
      <c r="B14" s="629" t="s">
        <v>220</v>
      </c>
      <c r="C14" s="627">
        <v>0</v>
      </c>
      <c r="D14" s="191" t="s">
        <v>151</v>
      </c>
      <c r="E14" s="190">
        <v>0</v>
      </c>
      <c r="F14" s="203">
        <v>-100</v>
      </c>
      <c r="G14" s="193">
        <v>0</v>
      </c>
      <c r="H14" s="203">
        <v>-100</v>
      </c>
      <c r="I14" s="632">
        <v>0</v>
      </c>
      <c r="J14" s="409"/>
    </row>
    <row r="15" spans="1:10" x14ac:dyDescent="0.2">
      <c r="A15" s="622"/>
      <c r="B15" s="629" t="s">
        <v>262</v>
      </c>
      <c r="C15" s="628">
        <v>0</v>
      </c>
      <c r="D15" s="191" t="s">
        <v>151</v>
      </c>
      <c r="E15" s="193">
        <v>17</v>
      </c>
      <c r="F15" s="203" t="s">
        <v>151</v>
      </c>
      <c r="G15" s="625">
        <v>17</v>
      </c>
      <c r="H15" s="203" t="s">
        <v>151</v>
      </c>
      <c r="I15" s="632">
        <v>2.981566901099672E-2</v>
      </c>
      <c r="J15" s="409"/>
    </row>
    <row r="16" spans="1:10" x14ac:dyDescent="0.2">
      <c r="A16" s="622"/>
      <c r="B16" s="629" t="s">
        <v>221</v>
      </c>
      <c r="C16" s="628">
        <v>0</v>
      </c>
      <c r="D16" s="191">
        <v>-100</v>
      </c>
      <c r="E16" s="193">
        <v>26</v>
      </c>
      <c r="F16" s="203">
        <v>-10.344827586206897</v>
      </c>
      <c r="G16" s="625">
        <v>78</v>
      </c>
      <c r="H16" s="203">
        <v>168.9655172413793</v>
      </c>
      <c r="I16" s="632">
        <v>0.13680130487398495</v>
      </c>
      <c r="J16" s="409"/>
    </row>
    <row r="17" spans="1:10" x14ac:dyDescent="0.2">
      <c r="A17" s="622"/>
      <c r="B17" s="629" t="s">
        <v>222</v>
      </c>
      <c r="C17" s="628">
        <v>81</v>
      </c>
      <c r="D17" s="191">
        <v>-53.179190751445084</v>
      </c>
      <c r="E17" s="193">
        <v>161</v>
      </c>
      <c r="F17" s="203">
        <v>-66.735537190082653</v>
      </c>
      <c r="G17" s="625">
        <v>749</v>
      </c>
      <c r="H17" s="203">
        <v>-5.9045226130653266</v>
      </c>
      <c r="I17" s="632">
        <v>1.3136432993668556</v>
      </c>
      <c r="J17" s="409"/>
    </row>
    <row r="18" spans="1:10" x14ac:dyDescent="0.2">
      <c r="A18" s="622"/>
      <c r="B18" s="629" t="s">
        <v>223</v>
      </c>
      <c r="C18" s="628">
        <v>0</v>
      </c>
      <c r="D18" s="191" t="s">
        <v>151</v>
      </c>
      <c r="E18" s="193">
        <v>334</v>
      </c>
      <c r="F18" s="203">
        <v>101.20481927710843</v>
      </c>
      <c r="G18" s="625">
        <v>1038</v>
      </c>
      <c r="H18" s="203">
        <v>316.86746987951807</v>
      </c>
      <c r="I18" s="632">
        <v>1.8205096725537999</v>
      </c>
      <c r="J18" s="409"/>
    </row>
    <row r="19" spans="1:10" x14ac:dyDescent="0.2">
      <c r="A19" s="622"/>
      <c r="B19" s="629" t="s">
        <v>224</v>
      </c>
      <c r="C19" s="628">
        <v>160</v>
      </c>
      <c r="D19" s="191" t="s">
        <v>151</v>
      </c>
      <c r="E19" s="193">
        <v>324</v>
      </c>
      <c r="F19" s="203" t="s">
        <v>151</v>
      </c>
      <c r="G19" s="625">
        <v>723</v>
      </c>
      <c r="H19" s="203" t="s">
        <v>151</v>
      </c>
      <c r="I19" s="632">
        <v>1.2680428644088606</v>
      </c>
      <c r="J19" s="409"/>
    </row>
    <row r="20" spans="1:10" x14ac:dyDescent="0.2">
      <c r="A20" s="623"/>
      <c r="B20" s="204" t="s">
        <v>225</v>
      </c>
      <c r="C20" s="628">
        <v>808</v>
      </c>
      <c r="D20" s="191">
        <v>3.5897435897435894</v>
      </c>
      <c r="E20" s="193">
        <v>4205</v>
      </c>
      <c r="F20" s="203">
        <v>5.4942298043151032</v>
      </c>
      <c r="G20" s="625">
        <v>8346</v>
      </c>
      <c r="H20" s="203">
        <v>-4.7695116385212231</v>
      </c>
      <c r="I20" s="632">
        <v>14.63773962151639</v>
      </c>
      <c r="J20" s="409"/>
    </row>
    <row r="21" spans="1:10" x14ac:dyDescent="0.2">
      <c r="A21" s="623"/>
      <c r="B21" s="204" t="s">
        <v>269</v>
      </c>
      <c r="C21" s="628">
        <v>20</v>
      </c>
      <c r="D21" s="191">
        <v>-66.101694915254242</v>
      </c>
      <c r="E21" s="193">
        <v>121</v>
      </c>
      <c r="F21" s="203">
        <v>-51.012145748987855</v>
      </c>
      <c r="G21" s="625">
        <v>291</v>
      </c>
      <c r="H21" s="203">
        <v>-42.829076620825148</v>
      </c>
      <c r="I21" s="632">
        <v>0.51037409895294383</v>
      </c>
      <c r="J21" s="409"/>
    </row>
    <row r="22" spans="1:10" x14ac:dyDescent="0.2">
      <c r="A22" s="621" t="s">
        <v>548</v>
      </c>
      <c r="B22" s="195"/>
      <c r="C22" s="196">
        <v>1257</v>
      </c>
      <c r="D22" s="197">
        <v>20.749279538904901</v>
      </c>
      <c r="E22" s="196">
        <v>5641</v>
      </c>
      <c r="F22" s="198">
        <v>14.005658852061439</v>
      </c>
      <c r="G22" s="199">
        <v>11869</v>
      </c>
      <c r="H22" s="198">
        <v>12.332008328601173</v>
      </c>
      <c r="I22" s="200">
        <v>20.81659855832471</v>
      </c>
      <c r="J22" s="409"/>
    </row>
    <row r="23" spans="1:10" x14ac:dyDescent="0.2">
      <c r="A23" s="622"/>
      <c r="B23" s="629" t="s">
        <v>226</v>
      </c>
      <c r="C23" s="628">
        <v>771</v>
      </c>
      <c r="D23" s="191">
        <v>-1.4066496163682864</v>
      </c>
      <c r="E23" s="193">
        <v>3065</v>
      </c>
      <c r="F23" s="191">
        <v>-17.184544717643881</v>
      </c>
      <c r="G23" s="626">
        <v>7504</v>
      </c>
      <c r="H23" s="191">
        <v>-10.602811532046701</v>
      </c>
      <c r="I23" s="628">
        <v>13.160987074030553</v>
      </c>
      <c r="J23" s="409"/>
    </row>
    <row r="24" spans="1:10" x14ac:dyDescent="0.2">
      <c r="A24" s="622"/>
      <c r="B24" s="629" t="s">
        <v>227</v>
      </c>
      <c r="C24" s="628">
        <v>0</v>
      </c>
      <c r="D24" s="191" t="s">
        <v>151</v>
      </c>
      <c r="E24" s="193">
        <v>0</v>
      </c>
      <c r="F24" s="191" t="s">
        <v>151</v>
      </c>
      <c r="G24" s="193">
        <v>0</v>
      </c>
      <c r="H24" s="191">
        <v>-100</v>
      </c>
      <c r="I24" s="633">
        <v>0</v>
      </c>
      <c r="J24" s="409"/>
    </row>
    <row r="25" spans="1:10" x14ac:dyDescent="0.2">
      <c r="A25" s="622"/>
      <c r="B25" s="629" t="s">
        <v>228</v>
      </c>
      <c r="C25" s="627">
        <v>146</v>
      </c>
      <c r="D25" s="191">
        <v>-57.681159420289852</v>
      </c>
      <c r="E25" s="190">
        <v>610</v>
      </c>
      <c r="F25" s="191">
        <v>-50.607287449392715</v>
      </c>
      <c r="G25" s="625">
        <v>1383</v>
      </c>
      <c r="H25" s="191">
        <v>-69.081153588195846</v>
      </c>
      <c r="I25" s="633">
        <v>2.4255923671887332</v>
      </c>
      <c r="J25" s="409"/>
    </row>
    <row r="26" spans="1:10" x14ac:dyDescent="0.2">
      <c r="A26" s="622"/>
      <c r="B26" s="629" t="s">
        <v>229</v>
      </c>
      <c r="C26" s="627">
        <v>0</v>
      </c>
      <c r="D26" s="191" t="s">
        <v>151</v>
      </c>
      <c r="E26" s="190">
        <v>0</v>
      </c>
      <c r="F26" s="191" t="s">
        <v>151</v>
      </c>
      <c r="G26" s="625">
        <v>136</v>
      </c>
      <c r="H26" s="191">
        <v>60</v>
      </c>
      <c r="I26" s="633">
        <v>0.23852535208797376</v>
      </c>
      <c r="J26" s="409"/>
    </row>
    <row r="27" spans="1:10" x14ac:dyDescent="0.2">
      <c r="A27" s="621" t="s">
        <v>406</v>
      </c>
      <c r="B27" s="195"/>
      <c r="C27" s="196">
        <v>917</v>
      </c>
      <c r="D27" s="197">
        <v>-18.633540372670808</v>
      </c>
      <c r="E27" s="196">
        <v>3675</v>
      </c>
      <c r="F27" s="200">
        <v>-25.54700162074554</v>
      </c>
      <c r="G27" s="199">
        <v>9023</v>
      </c>
      <c r="H27" s="200">
        <v>-32.467629668437993</v>
      </c>
      <c r="I27" s="200">
        <v>15.825104793307259</v>
      </c>
      <c r="J27" s="409"/>
    </row>
    <row r="28" spans="1:10" x14ac:dyDescent="0.2">
      <c r="A28" s="622"/>
      <c r="B28" s="629" t="s">
        <v>230</v>
      </c>
      <c r="C28" s="628">
        <v>820</v>
      </c>
      <c r="D28" s="191">
        <v>217.82945736434107</v>
      </c>
      <c r="E28" s="193">
        <v>2027</v>
      </c>
      <c r="F28" s="191">
        <v>55.325670498084293</v>
      </c>
      <c r="G28" s="625">
        <v>4317</v>
      </c>
      <c r="H28" s="191">
        <v>53.411513859275047</v>
      </c>
      <c r="I28" s="634">
        <v>7.5714260659101669</v>
      </c>
      <c r="J28" s="409"/>
    </row>
    <row r="29" spans="1:10" x14ac:dyDescent="0.2">
      <c r="A29" s="622"/>
      <c r="B29" s="629" t="s">
        <v>231</v>
      </c>
      <c r="C29" s="628">
        <v>360</v>
      </c>
      <c r="D29" s="205">
        <v>350</v>
      </c>
      <c r="E29" s="193">
        <v>1055</v>
      </c>
      <c r="F29" s="191">
        <v>-12.30257689110557</v>
      </c>
      <c r="G29" s="625">
        <v>3034</v>
      </c>
      <c r="H29" s="191">
        <v>20.015822784810126</v>
      </c>
      <c r="I29" s="634">
        <v>5.321219987021415</v>
      </c>
      <c r="J29" s="409"/>
    </row>
    <row r="30" spans="1:10" x14ac:dyDescent="0.2">
      <c r="A30" s="622"/>
      <c r="B30" s="629" t="s">
        <v>232</v>
      </c>
      <c r="C30" s="627">
        <v>131</v>
      </c>
      <c r="D30" s="205">
        <v>-1.5037593984962405</v>
      </c>
      <c r="E30" s="190">
        <v>663</v>
      </c>
      <c r="F30" s="191">
        <v>75.862068965517238</v>
      </c>
      <c r="G30" s="625">
        <v>928</v>
      </c>
      <c r="H30" s="191">
        <v>54.924874791318871</v>
      </c>
      <c r="I30" s="634">
        <v>1.627584755423821</v>
      </c>
      <c r="J30" s="409"/>
    </row>
    <row r="31" spans="1:10" x14ac:dyDescent="0.2">
      <c r="A31" s="622"/>
      <c r="B31" s="629" t="s">
        <v>233</v>
      </c>
      <c r="C31" s="628">
        <v>0</v>
      </c>
      <c r="D31" s="191" t="s">
        <v>151</v>
      </c>
      <c r="E31" s="193">
        <v>0</v>
      </c>
      <c r="F31" s="191" t="s">
        <v>151</v>
      </c>
      <c r="G31" s="625">
        <v>129</v>
      </c>
      <c r="H31" s="191">
        <v>-66.92307692307692</v>
      </c>
      <c r="I31" s="634">
        <v>0.22624831190697511</v>
      </c>
      <c r="J31" s="409"/>
    </row>
    <row r="32" spans="1:10" x14ac:dyDescent="0.2">
      <c r="A32" s="622"/>
      <c r="B32" s="629" t="s">
        <v>234</v>
      </c>
      <c r="C32" s="627">
        <v>80</v>
      </c>
      <c r="D32" s="205">
        <v>0</v>
      </c>
      <c r="E32" s="190">
        <v>160</v>
      </c>
      <c r="F32" s="191">
        <v>-33.054393305439326</v>
      </c>
      <c r="G32" s="625">
        <v>562</v>
      </c>
      <c r="H32" s="191">
        <v>8.0769230769230766</v>
      </c>
      <c r="I32" s="634">
        <v>0.98567094024589152</v>
      </c>
      <c r="J32" s="409"/>
    </row>
    <row r="33" spans="1:10" x14ac:dyDescent="0.2">
      <c r="A33" s="622"/>
      <c r="B33" s="629" t="s">
        <v>235</v>
      </c>
      <c r="C33" s="627">
        <v>0</v>
      </c>
      <c r="D33" s="205">
        <v>-100</v>
      </c>
      <c r="E33" s="190">
        <v>0</v>
      </c>
      <c r="F33" s="191">
        <v>-100</v>
      </c>
      <c r="G33" s="625">
        <v>354</v>
      </c>
      <c r="H33" s="191">
        <v>-61.437908496732028</v>
      </c>
      <c r="I33" s="634">
        <v>0.62086746058193176</v>
      </c>
      <c r="J33" s="409"/>
    </row>
    <row r="34" spans="1:10" x14ac:dyDescent="0.2">
      <c r="A34" s="622"/>
      <c r="B34" s="629" t="s">
        <v>236</v>
      </c>
      <c r="C34" s="628">
        <v>0</v>
      </c>
      <c r="D34" s="191">
        <v>-100</v>
      </c>
      <c r="E34" s="193">
        <v>278</v>
      </c>
      <c r="F34" s="191">
        <v>-69.484083424807906</v>
      </c>
      <c r="G34" s="625">
        <v>561</v>
      </c>
      <c r="H34" s="191">
        <v>-64.80552070263488</v>
      </c>
      <c r="I34" s="634">
        <v>0.98391707736289169</v>
      </c>
      <c r="J34" s="409"/>
    </row>
    <row r="35" spans="1:10" x14ac:dyDescent="0.2">
      <c r="A35" s="622"/>
      <c r="B35" s="629" t="s">
        <v>237</v>
      </c>
      <c r="C35" s="628">
        <v>0</v>
      </c>
      <c r="D35" s="191">
        <v>-100</v>
      </c>
      <c r="E35" s="193">
        <v>256</v>
      </c>
      <c r="F35" s="191">
        <v>-84.74374255065554</v>
      </c>
      <c r="G35" s="625">
        <v>1427</v>
      </c>
      <c r="H35" s="191">
        <v>-68.706140350877192</v>
      </c>
      <c r="I35" s="634">
        <v>2.5027623340407246</v>
      </c>
      <c r="J35" s="409"/>
    </row>
    <row r="36" spans="1:10" x14ac:dyDescent="0.2">
      <c r="A36" s="622"/>
      <c r="B36" s="629" t="s">
        <v>238</v>
      </c>
      <c r="C36" s="627">
        <v>672</v>
      </c>
      <c r="D36" s="205">
        <v>-0.14858841010401189</v>
      </c>
      <c r="E36" s="190">
        <v>3923</v>
      </c>
      <c r="F36" s="191">
        <v>29.471947194719473</v>
      </c>
      <c r="G36" s="625">
        <v>8504</v>
      </c>
      <c r="H36" s="191">
        <v>7.509481668773704</v>
      </c>
      <c r="I36" s="634">
        <v>14.914849957030359</v>
      </c>
      <c r="J36" s="409"/>
    </row>
    <row r="37" spans="1:10" x14ac:dyDescent="0.2">
      <c r="A37" s="622"/>
      <c r="B37" s="629" t="s">
        <v>239</v>
      </c>
      <c r="C37" s="627">
        <v>64</v>
      </c>
      <c r="D37" s="205" t="s">
        <v>151</v>
      </c>
      <c r="E37" s="190">
        <v>85</v>
      </c>
      <c r="F37" s="206">
        <v>-7.608695652173914</v>
      </c>
      <c r="G37" s="193">
        <v>225</v>
      </c>
      <c r="H37" s="191">
        <v>-19.064748201438849</v>
      </c>
      <c r="I37" s="634">
        <v>0.39461914867495662</v>
      </c>
      <c r="J37" s="409"/>
    </row>
    <row r="38" spans="1:10" x14ac:dyDescent="0.2">
      <c r="A38" s="622"/>
      <c r="B38" s="636" t="s">
        <v>240</v>
      </c>
      <c r="C38" s="627">
        <v>0</v>
      </c>
      <c r="D38" s="205" t="s">
        <v>151</v>
      </c>
      <c r="E38" s="190">
        <v>0</v>
      </c>
      <c r="F38" s="206" t="s">
        <v>151</v>
      </c>
      <c r="G38" s="193">
        <v>0</v>
      </c>
      <c r="H38" s="191">
        <v>-100</v>
      </c>
      <c r="I38" s="634">
        <v>0</v>
      </c>
      <c r="J38" s="409"/>
    </row>
    <row r="39" spans="1:10" x14ac:dyDescent="0.2">
      <c r="A39" s="621" t="s">
        <v>549</v>
      </c>
      <c r="B39" s="195"/>
      <c r="C39" s="208">
        <v>2127</v>
      </c>
      <c r="D39" s="197">
        <v>11.947368421052632</v>
      </c>
      <c r="E39" s="208">
        <v>8447</v>
      </c>
      <c r="F39" s="198">
        <v>-8.8879301046273333</v>
      </c>
      <c r="G39" s="208">
        <v>20041</v>
      </c>
      <c r="H39" s="198">
        <v>-9.8794855652486735</v>
      </c>
      <c r="I39" s="200">
        <v>35.149166038199134</v>
      </c>
      <c r="J39" s="409"/>
    </row>
    <row r="40" spans="1:10" x14ac:dyDescent="0.2">
      <c r="A40" s="624" t="s">
        <v>241</v>
      </c>
      <c r="B40" s="209"/>
      <c r="C40" s="210">
        <v>5530</v>
      </c>
      <c r="D40" s="211">
        <v>5.8575803981623276</v>
      </c>
      <c r="E40" s="210">
        <v>24315</v>
      </c>
      <c r="F40" s="212">
        <v>-3.3930628948309427</v>
      </c>
      <c r="G40" s="210">
        <v>57017</v>
      </c>
      <c r="H40" s="212">
        <v>-7.0627546862265689</v>
      </c>
      <c r="I40" s="213">
        <v>100</v>
      </c>
      <c r="J40" s="409"/>
    </row>
    <row r="41" spans="1:10" x14ac:dyDescent="0.2">
      <c r="A41" s="214" t="s">
        <v>242</v>
      </c>
      <c r="B41" s="214"/>
      <c r="C41" s="215">
        <v>2968</v>
      </c>
      <c r="D41" s="216">
        <v>5.1736357193479794</v>
      </c>
      <c r="E41" s="215">
        <v>12093</v>
      </c>
      <c r="F41" s="216">
        <v>-9.7335224303948635</v>
      </c>
      <c r="G41" s="215">
        <v>28660</v>
      </c>
      <c r="H41" s="216">
        <v>-15.499601969513813</v>
      </c>
      <c r="I41" s="217">
        <v>50.265710226774473</v>
      </c>
    </row>
    <row r="42" spans="1:10" x14ac:dyDescent="0.2">
      <c r="A42" s="218" t="s">
        <v>243</v>
      </c>
      <c r="B42" s="218"/>
      <c r="C42" s="219">
        <v>2562</v>
      </c>
      <c r="D42" s="220">
        <v>6.661115736885928</v>
      </c>
      <c r="E42" s="219">
        <v>12222</v>
      </c>
      <c r="F42" s="220">
        <v>3.8226299694189598</v>
      </c>
      <c r="G42" s="219">
        <v>28357</v>
      </c>
      <c r="H42" s="220">
        <v>3.3682061750446546</v>
      </c>
      <c r="I42" s="221">
        <v>49.734289773225534</v>
      </c>
    </row>
    <row r="43" spans="1:10" x14ac:dyDescent="0.2">
      <c r="A43" s="218" t="s">
        <v>244</v>
      </c>
      <c r="B43" s="218"/>
      <c r="C43" s="219">
        <v>709</v>
      </c>
      <c r="D43" s="220">
        <v>3.6549707602339181</v>
      </c>
      <c r="E43" s="219">
        <v>4443</v>
      </c>
      <c r="F43" s="220">
        <v>13.370757846389386</v>
      </c>
      <c r="G43" s="219">
        <v>10986</v>
      </c>
      <c r="H43" s="220">
        <v>16.35246769752171</v>
      </c>
      <c r="I43" s="221">
        <v>19.267937632635881</v>
      </c>
    </row>
    <row r="44" spans="1:10" x14ac:dyDescent="0.2">
      <c r="A44" s="214" t="s">
        <v>245</v>
      </c>
      <c r="B44" s="214"/>
      <c r="C44" s="222">
        <v>4821</v>
      </c>
      <c r="D44" s="223">
        <v>6.1894273127753303</v>
      </c>
      <c r="E44" s="215">
        <v>19872</v>
      </c>
      <c r="F44" s="216">
        <v>-6.4847058823529409</v>
      </c>
      <c r="G44" s="215">
        <v>46031</v>
      </c>
      <c r="H44" s="216">
        <v>-11.321954226708792</v>
      </c>
      <c r="I44" s="217">
        <v>80.732062367364122</v>
      </c>
    </row>
    <row r="45" spans="1:10" x14ac:dyDescent="0.2">
      <c r="A45" s="614" t="s">
        <v>246</v>
      </c>
      <c r="B45" s="214"/>
      <c r="C45" s="222">
        <v>160</v>
      </c>
      <c r="D45" s="223">
        <v>451.72413793103453</v>
      </c>
      <c r="E45" s="215">
        <v>367</v>
      </c>
      <c r="F45" s="216">
        <v>464.61538461538464</v>
      </c>
      <c r="G45" s="215">
        <v>818</v>
      </c>
      <c r="H45" s="216">
        <v>389.82035928143716</v>
      </c>
      <c r="I45" s="217">
        <v>1.4346598382938422</v>
      </c>
      <c r="J45" s="409"/>
    </row>
    <row r="46" spans="1:10" ht="15" x14ac:dyDescent="0.25">
      <c r="A46" s="616"/>
      <c r="B46" s="616"/>
      <c r="C46" s="229"/>
      <c r="D46" s="225"/>
      <c r="E46" s="225"/>
      <c r="F46" s="226"/>
      <c r="G46" s="225"/>
      <c r="H46" s="227"/>
      <c r="I46" s="619" t="s">
        <v>247</v>
      </c>
      <c r="J46" s="409"/>
    </row>
    <row r="47" spans="1:10" x14ac:dyDescent="0.2">
      <c r="A47" s="615" t="s">
        <v>546</v>
      </c>
      <c r="B47" s="224"/>
      <c r="C47" s="1"/>
      <c r="D47" s="1"/>
      <c r="E47" s="1"/>
      <c r="F47" s="1"/>
      <c r="G47" s="1"/>
      <c r="H47" s="1"/>
      <c r="I47" s="1"/>
      <c r="J47" s="409"/>
    </row>
    <row r="48" spans="1:10" x14ac:dyDescent="0.2">
      <c r="A48" s="617" t="s">
        <v>248</v>
      </c>
      <c r="B48" s="616"/>
      <c r="C48" s="1"/>
      <c r="D48" s="1"/>
      <c r="E48" s="1"/>
      <c r="F48" s="1"/>
      <c r="G48" s="1"/>
      <c r="H48" s="1"/>
      <c r="I48" s="1"/>
    </row>
  </sheetData>
  <mergeCells count="5">
    <mergeCell ref="A3:A4"/>
    <mergeCell ref="C3:D3"/>
    <mergeCell ref="E3:F3"/>
    <mergeCell ref="G3:I3"/>
    <mergeCell ref="B3:B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7"/>
  <sheetViews>
    <sheetView workbookViewId="0"/>
  </sheetViews>
  <sheetFormatPr baseColWidth="10" defaultRowHeight="14.25" x14ac:dyDescent="0.2"/>
  <sheetData>
    <row r="1" spans="1:8" x14ac:dyDescent="0.2">
      <c r="A1" s="17" t="s">
        <v>249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250</v>
      </c>
      <c r="H2" s="1"/>
    </row>
    <row r="3" spans="1:8" x14ac:dyDescent="0.2">
      <c r="A3" s="79"/>
      <c r="B3" s="838">
        <f>INDICE!A3</f>
        <v>41760</v>
      </c>
      <c r="C3" s="839"/>
      <c r="D3" s="839" t="s">
        <v>121</v>
      </c>
      <c r="E3" s="839"/>
      <c r="F3" s="839" t="s">
        <v>122</v>
      </c>
      <c r="G3" s="839"/>
      <c r="H3" s="1"/>
    </row>
    <row r="4" spans="1:8" x14ac:dyDescent="0.2">
      <c r="A4" s="81"/>
      <c r="B4" s="97" t="s">
        <v>57</v>
      </c>
      <c r="C4" s="97" t="s">
        <v>555</v>
      </c>
      <c r="D4" s="97" t="s">
        <v>57</v>
      </c>
      <c r="E4" s="97" t="s">
        <v>555</v>
      </c>
      <c r="F4" s="97" t="s">
        <v>57</v>
      </c>
      <c r="G4" s="458" t="s">
        <v>555</v>
      </c>
      <c r="H4" s="1"/>
    </row>
    <row r="5" spans="1:8" x14ac:dyDescent="0.2">
      <c r="A5" s="230" t="s">
        <v>8</v>
      </c>
      <c r="B5" s="637">
        <v>78.118423660913365</v>
      </c>
      <c r="C5" s="638">
        <v>0.59029572613104342</v>
      </c>
      <c r="D5" s="637">
        <v>77.388259900779701</v>
      </c>
      <c r="E5" s="638">
        <v>-5.1428467582127482</v>
      </c>
      <c r="F5" s="637">
        <v>78.715941625324859</v>
      </c>
      <c r="G5" s="638">
        <v>-4.6919595503370948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247</v>
      </c>
      <c r="H6" s="1"/>
    </row>
    <row r="7" spans="1:8" x14ac:dyDescent="0.2">
      <c r="A7" s="94" t="s">
        <v>134</v>
      </c>
      <c r="B7" s="1"/>
      <c r="C7" s="1"/>
      <c r="D7" s="1"/>
      <c r="E7" s="1"/>
      <c r="F7" s="1"/>
      <c r="G7" s="1"/>
      <c r="H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workbookViewId="0"/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31" t="s">
        <v>559</v>
      </c>
      <c r="B1" s="231"/>
      <c r="C1" s="232"/>
      <c r="D1" s="232"/>
      <c r="E1" s="232"/>
      <c r="F1" s="232"/>
      <c r="G1" s="232"/>
      <c r="H1" s="233"/>
    </row>
    <row r="2" spans="1:8" x14ac:dyDescent="0.2">
      <c r="A2" s="234"/>
      <c r="B2" s="234"/>
      <c r="C2" s="235"/>
      <c r="D2" s="235"/>
      <c r="E2" s="235"/>
      <c r="F2" s="235"/>
      <c r="G2" s="235"/>
      <c r="H2" s="236" t="s">
        <v>160</v>
      </c>
    </row>
    <row r="3" spans="1:8" ht="14.1" customHeight="1" x14ac:dyDescent="0.2">
      <c r="A3" s="237"/>
      <c r="B3" s="838">
        <f>INDICE!A3</f>
        <v>41760</v>
      </c>
      <c r="C3" s="839"/>
      <c r="D3" s="839" t="s">
        <v>121</v>
      </c>
      <c r="E3" s="839"/>
      <c r="F3" s="839" t="s">
        <v>122</v>
      </c>
      <c r="G3" s="839"/>
      <c r="H3" s="839"/>
    </row>
    <row r="4" spans="1:8" x14ac:dyDescent="0.2">
      <c r="A4" s="238"/>
      <c r="B4" s="72" t="s">
        <v>48</v>
      </c>
      <c r="C4" s="72" t="s">
        <v>555</v>
      </c>
      <c r="D4" s="72" t="s">
        <v>48</v>
      </c>
      <c r="E4" s="72" t="s">
        <v>555</v>
      </c>
      <c r="F4" s="72" t="s">
        <v>48</v>
      </c>
      <c r="G4" s="73" t="s">
        <v>555</v>
      </c>
      <c r="H4" s="73" t="s">
        <v>111</v>
      </c>
    </row>
    <row r="5" spans="1:8" x14ac:dyDescent="0.2">
      <c r="A5" s="238" t="s">
        <v>251</v>
      </c>
      <c r="B5" s="239"/>
      <c r="C5" s="239"/>
      <c r="D5" s="239"/>
      <c r="E5" s="239"/>
      <c r="F5" s="239"/>
      <c r="G5" s="240"/>
      <c r="H5" s="241"/>
    </row>
    <row r="6" spans="1:8" x14ac:dyDescent="0.2">
      <c r="A6" s="242" t="s">
        <v>488</v>
      </c>
      <c r="B6" s="803">
        <v>31</v>
      </c>
      <c r="C6" s="640">
        <v>-3.125</v>
      </c>
      <c r="D6" s="387">
        <v>206</v>
      </c>
      <c r="E6" s="640">
        <v>30.37974683544304</v>
      </c>
      <c r="F6" s="387">
        <v>374</v>
      </c>
      <c r="G6" s="640">
        <v>29.411764705882355</v>
      </c>
      <c r="H6" s="640">
        <v>2.4091728935841279</v>
      </c>
    </row>
    <row r="7" spans="1:8" x14ac:dyDescent="0.2">
      <c r="A7" s="242" t="s">
        <v>49</v>
      </c>
      <c r="B7" s="803">
        <v>8</v>
      </c>
      <c r="C7" s="643">
        <v>-38.461538461538467</v>
      </c>
      <c r="D7" s="387">
        <v>24</v>
      </c>
      <c r="E7" s="640">
        <v>-22.58064516129032</v>
      </c>
      <c r="F7" s="387">
        <v>74</v>
      </c>
      <c r="G7" s="640">
        <v>8.8235294117647065</v>
      </c>
      <c r="H7" s="640">
        <v>0.47668126771450653</v>
      </c>
    </row>
    <row r="8" spans="1:8" x14ac:dyDescent="0.2">
      <c r="A8" s="242" t="s">
        <v>50</v>
      </c>
      <c r="B8" s="803">
        <v>111</v>
      </c>
      <c r="C8" s="640">
        <v>-23.972602739726025</v>
      </c>
      <c r="D8" s="387">
        <v>644</v>
      </c>
      <c r="E8" s="640">
        <v>15.412186379928317</v>
      </c>
      <c r="F8" s="387">
        <v>1922</v>
      </c>
      <c r="G8" s="640">
        <v>-2.8311425682507583</v>
      </c>
      <c r="H8" s="640">
        <v>12.380829683071374</v>
      </c>
    </row>
    <row r="9" spans="1:8" x14ac:dyDescent="0.2">
      <c r="A9" s="242" t="s">
        <v>130</v>
      </c>
      <c r="B9" s="803">
        <v>322</v>
      </c>
      <c r="C9" s="640">
        <v>12.195121951219512</v>
      </c>
      <c r="D9" s="387">
        <v>2137</v>
      </c>
      <c r="E9" s="640">
        <v>18.920422927100724</v>
      </c>
      <c r="F9" s="387">
        <v>4998</v>
      </c>
      <c r="G9" s="640">
        <v>-0.23952095808383234</v>
      </c>
      <c r="H9" s="640">
        <v>32.195310486987886</v>
      </c>
    </row>
    <row r="10" spans="1:8" x14ac:dyDescent="0.2">
      <c r="A10" s="242" t="s">
        <v>131</v>
      </c>
      <c r="B10" s="803">
        <v>347</v>
      </c>
      <c r="C10" s="640">
        <v>-16.3855421686747</v>
      </c>
      <c r="D10" s="387">
        <v>2322</v>
      </c>
      <c r="E10" s="640">
        <v>46.406052963430014</v>
      </c>
      <c r="F10" s="387">
        <v>5127</v>
      </c>
      <c r="G10" s="640">
        <v>56.549618320610683</v>
      </c>
      <c r="H10" s="640">
        <v>33.026281886111825</v>
      </c>
    </row>
    <row r="11" spans="1:8" x14ac:dyDescent="0.2">
      <c r="A11" s="242" t="s">
        <v>252</v>
      </c>
      <c r="B11" s="803">
        <v>171</v>
      </c>
      <c r="C11" s="640">
        <v>-36.666666666666664</v>
      </c>
      <c r="D11" s="387">
        <v>1302</v>
      </c>
      <c r="E11" s="640">
        <v>-0.61068702290076338</v>
      </c>
      <c r="F11" s="387">
        <v>3029</v>
      </c>
      <c r="G11" s="640">
        <v>-0.42735042735042739</v>
      </c>
      <c r="H11" s="640">
        <v>19.511723782530275</v>
      </c>
    </row>
    <row r="12" spans="1:8" x14ac:dyDescent="0.2">
      <c r="A12" s="245" t="s">
        <v>253</v>
      </c>
      <c r="B12" s="804">
        <v>990</v>
      </c>
      <c r="C12" s="247">
        <v>-14.875322441960448</v>
      </c>
      <c r="D12" s="246">
        <v>6635</v>
      </c>
      <c r="E12" s="247">
        <v>21.96691176470588</v>
      </c>
      <c r="F12" s="246">
        <v>15524</v>
      </c>
      <c r="G12" s="247">
        <v>13.629044063826672</v>
      </c>
      <c r="H12" s="247">
        <v>100</v>
      </c>
    </row>
    <row r="13" spans="1:8" x14ac:dyDescent="0.2">
      <c r="A13" s="195" t="s">
        <v>254</v>
      </c>
      <c r="B13" s="805"/>
      <c r="C13" s="249"/>
      <c r="D13" s="248"/>
      <c r="E13" s="249"/>
      <c r="F13" s="248"/>
      <c r="G13" s="249"/>
      <c r="H13" s="249"/>
    </row>
    <row r="14" spans="1:8" x14ac:dyDescent="0.2">
      <c r="A14" s="242" t="s">
        <v>488</v>
      </c>
      <c r="B14" s="803">
        <v>49</v>
      </c>
      <c r="C14" s="640">
        <v>-3.9215686274509802</v>
      </c>
      <c r="D14" s="387">
        <v>180</v>
      </c>
      <c r="E14" s="640">
        <v>5.8823529411764701</v>
      </c>
      <c r="F14" s="387">
        <v>408</v>
      </c>
      <c r="G14" s="640">
        <v>10.569105691056912</v>
      </c>
      <c r="H14" s="640">
        <v>2.3023531403419675</v>
      </c>
    </row>
    <row r="15" spans="1:8" x14ac:dyDescent="0.2">
      <c r="A15" s="242" t="s">
        <v>49</v>
      </c>
      <c r="B15" s="803">
        <v>332</v>
      </c>
      <c r="C15" s="640">
        <v>-7.0028011204481793</v>
      </c>
      <c r="D15" s="387">
        <v>1348</v>
      </c>
      <c r="E15" s="640">
        <v>-7.544581618655692</v>
      </c>
      <c r="F15" s="387">
        <v>3297</v>
      </c>
      <c r="G15" s="640">
        <v>-14.006259780907667</v>
      </c>
      <c r="H15" s="640">
        <v>18.605044862028102</v>
      </c>
    </row>
    <row r="16" spans="1:8" x14ac:dyDescent="0.2">
      <c r="A16" s="242" t="s">
        <v>50</v>
      </c>
      <c r="B16" s="803">
        <v>4</v>
      </c>
      <c r="C16" s="640">
        <v>-87.5</v>
      </c>
      <c r="D16" s="387">
        <v>168</v>
      </c>
      <c r="E16" s="640">
        <v>-3.4482758620689653</v>
      </c>
      <c r="F16" s="387">
        <v>416</v>
      </c>
      <c r="G16" s="640">
        <v>50.180505415162457</v>
      </c>
      <c r="H16" s="640">
        <v>2.3474973195643587</v>
      </c>
    </row>
    <row r="17" spans="1:8" x14ac:dyDescent="0.2">
      <c r="A17" s="242" t="s">
        <v>130</v>
      </c>
      <c r="B17" s="803">
        <v>551</v>
      </c>
      <c r="C17" s="640">
        <v>-17.142857142857142</v>
      </c>
      <c r="D17" s="387">
        <v>2087</v>
      </c>
      <c r="E17" s="640">
        <v>-12.568077084206116</v>
      </c>
      <c r="F17" s="387">
        <v>5100</v>
      </c>
      <c r="G17" s="640">
        <v>-25.187032418952622</v>
      </c>
      <c r="H17" s="640">
        <v>28.779414254274588</v>
      </c>
    </row>
    <row r="18" spans="1:8" x14ac:dyDescent="0.2">
      <c r="A18" s="242" t="s">
        <v>131</v>
      </c>
      <c r="B18" s="803">
        <v>260</v>
      </c>
      <c r="C18" s="640">
        <v>-28.374655647382919</v>
      </c>
      <c r="D18" s="387">
        <v>1419</v>
      </c>
      <c r="E18" s="640">
        <v>10.170807453416149</v>
      </c>
      <c r="F18" s="387">
        <v>3123</v>
      </c>
      <c r="G18" s="640">
        <v>33.176972281449899</v>
      </c>
      <c r="H18" s="640">
        <v>17.623158963941087</v>
      </c>
    </row>
    <row r="19" spans="1:8" x14ac:dyDescent="0.2">
      <c r="A19" s="242" t="s">
        <v>252</v>
      </c>
      <c r="B19" s="803">
        <v>500</v>
      </c>
      <c r="C19" s="640">
        <v>8.2251082251082259</v>
      </c>
      <c r="D19" s="387">
        <v>2222</v>
      </c>
      <c r="E19" s="640">
        <v>-19.87017670393076</v>
      </c>
      <c r="F19" s="387">
        <v>5377</v>
      </c>
      <c r="G19" s="640">
        <v>-11.693217277056988</v>
      </c>
      <c r="H19" s="640">
        <v>30.342531459849898</v>
      </c>
    </row>
    <row r="20" spans="1:8" x14ac:dyDescent="0.2">
      <c r="A20" s="250" t="s">
        <v>255</v>
      </c>
      <c r="B20" s="806">
        <v>1696</v>
      </c>
      <c r="C20" s="252">
        <v>-12.124352331606218</v>
      </c>
      <c r="D20" s="251">
        <v>7424</v>
      </c>
      <c r="E20" s="252">
        <v>-10.012121212121212</v>
      </c>
      <c r="F20" s="251">
        <v>17721</v>
      </c>
      <c r="G20" s="252">
        <v>-10.187015356545537</v>
      </c>
      <c r="H20" s="252">
        <v>100</v>
      </c>
    </row>
    <row r="21" spans="1:8" x14ac:dyDescent="0.2">
      <c r="A21" s="195" t="s">
        <v>560</v>
      </c>
      <c r="B21" s="807"/>
      <c r="C21" s="642"/>
      <c r="D21" s="641"/>
      <c r="E21" s="642"/>
      <c r="F21" s="641"/>
      <c r="G21" s="642"/>
      <c r="H21" s="642"/>
    </row>
    <row r="22" spans="1:8" x14ac:dyDescent="0.2">
      <c r="A22" s="242" t="s">
        <v>488</v>
      </c>
      <c r="B22" s="803">
        <v>18</v>
      </c>
      <c r="C22" s="640">
        <v>-5.2631578947368416</v>
      </c>
      <c r="D22" s="387">
        <v>-26</v>
      </c>
      <c r="E22" s="640">
        <v>-316.66666666666663</v>
      </c>
      <c r="F22" s="387">
        <v>34</v>
      </c>
      <c r="G22" s="640">
        <v>-57.499999999999993</v>
      </c>
      <c r="H22" s="643" t="s">
        <v>561</v>
      </c>
    </row>
    <row r="23" spans="1:8" x14ac:dyDescent="0.2">
      <c r="A23" s="242" t="s">
        <v>49</v>
      </c>
      <c r="B23" s="803">
        <v>324</v>
      </c>
      <c r="C23" s="640">
        <v>-5.8139534883720927</v>
      </c>
      <c r="D23" s="387">
        <v>1324</v>
      </c>
      <c r="E23" s="640">
        <v>-7.2179397337070776</v>
      </c>
      <c r="F23" s="387">
        <v>3223</v>
      </c>
      <c r="G23" s="640">
        <v>-14.418481147105682</v>
      </c>
      <c r="H23" s="643" t="s">
        <v>561</v>
      </c>
    </row>
    <row r="24" spans="1:8" x14ac:dyDescent="0.2">
      <c r="A24" s="242" t="s">
        <v>50</v>
      </c>
      <c r="B24" s="803">
        <v>-107</v>
      </c>
      <c r="C24" s="640">
        <v>-6.140350877192982</v>
      </c>
      <c r="D24" s="387">
        <v>-476</v>
      </c>
      <c r="E24" s="640">
        <v>23.958333333333336</v>
      </c>
      <c r="F24" s="387">
        <v>-1506</v>
      </c>
      <c r="G24" s="640">
        <v>-11.46384479717813</v>
      </c>
      <c r="H24" s="643" t="s">
        <v>561</v>
      </c>
    </row>
    <row r="25" spans="1:8" x14ac:dyDescent="0.2">
      <c r="A25" s="242" t="s">
        <v>130</v>
      </c>
      <c r="B25" s="803">
        <v>229</v>
      </c>
      <c r="C25" s="640">
        <v>-39.417989417989418</v>
      </c>
      <c r="D25" s="387">
        <v>-50</v>
      </c>
      <c r="E25" s="640">
        <v>-108.47457627118644</v>
      </c>
      <c r="F25" s="387">
        <v>102</v>
      </c>
      <c r="G25" s="640">
        <v>-94.355285002767019</v>
      </c>
      <c r="H25" s="643" t="s">
        <v>561</v>
      </c>
    </row>
    <row r="26" spans="1:8" x14ac:dyDescent="0.2">
      <c r="A26" s="242" t="s">
        <v>131</v>
      </c>
      <c r="B26" s="803">
        <v>-87</v>
      </c>
      <c r="C26" s="640">
        <v>67.307692307692307</v>
      </c>
      <c r="D26" s="387">
        <v>-903</v>
      </c>
      <c r="E26" s="640">
        <v>203.02013422818791</v>
      </c>
      <c r="F26" s="387">
        <v>-2004</v>
      </c>
      <c r="G26" s="640">
        <v>115.48387096774194</v>
      </c>
      <c r="H26" s="643" t="s">
        <v>561</v>
      </c>
    </row>
    <row r="27" spans="1:8" x14ac:dyDescent="0.2">
      <c r="A27" s="242" t="s">
        <v>252</v>
      </c>
      <c r="B27" s="803">
        <v>329</v>
      </c>
      <c r="C27" s="640">
        <v>71.354166666666657</v>
      </c>
      <c r="D27" s="387">
        <v>920</v>
      </c>
      <c r="E27" s="640">
        <v>-37.115516062884488</v>
      </c>
      <c r="F27" s="387">
        <v>2348</v>
      </c>
      <c r="G27" s="640">
        <v>-22.940597308828355</v>
      </c>
      <c r="H27" s="643" t="s">
        <v>561</v>
      </c>
    </row>
    <row r="28" spans="1:8" x14ac:dyDescent="0.2">
      <c r="A28" s="250" t="s">
        <v>256</v>
      </c>
      <c r="B28" s="806">
        <v>706</v>
      </c>
      <c r="C28" s="252">
        <v>-7.9530638852672748</v>
      </c>
      <c r="D28" s="251">
        <v>789</v>
      </c>
      <c r="E28" s="252">
        <v>-71.921708185053376</v>
      </c>
      <c r="F28" s="251">
        <v>2197</v>
      </c>
      <c r="G28" s="252">
        <v>-63.799637502059646</v>
      </c>
      <c r="H28" s="639" t="s">
        <v>561</v>
      </c>
    </row>
    <row r="29" spans="1:8" x14ac:dyDescent="0.2">
      <c r="A29" s="254"/>
      <c r="B29" s="243"/>
      <c r="C29" s="243"/>
      <c r="D29" s="243"/>
      <c r="E29" s="243"/>
      <c r="F29" s="243"/>
      <c r="G29" s="243"/>
      <c r="H29" s="255" t="s">
        <v>247</v>
      </c>
    </row>
    <row r="30" spans="1:8" x14ac:dyDescent="0.2">
      <c r="A30" s="167" t="s">
        <v>248</v>
      </c>
      <c r="B30" s="243"/>
      <c r="C30" s="243"/>
      <c r="D30" s="243"/>
      <c r="E30" s="243"/>
      <c r="F30" s="243"/>
      <c r="G30" s="244"/>
      <c r="H30" s="244"/>
    </row>
    <row r="31" spans="1:8" x14ac:dyDescent="0.2">
      <c r="A31" s="167" t="s">
        <v>562</v>
      </c>
      <c r="B31" s="243"/>
      <c r="C31" s="243"/>
      <c r="D31" s="243"/>
      <c r="E31" s="243"/>
      <c r="F31" s="243"/>
      <c r="G31" s="244"/>
      <c r="H31" s="244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workbookViewId="0"/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31" t="s">
        <v>563</v>
      </c>
      <c r="B1" s="231"/>
      <c r="C1" s="1"/>
      <c r="D1" s="1"/>
      <c r="E1" s="1"/>
      <c r="F1" s="1"/>
      <c r="G1" s="1"/>
      <c r="H1" s="1"/>
    </row>
    <row r="2" spans="1:8" x14ac:dyDescent="0.2">
      <c r="A2" s="611"/>
      <c r="B2" s="611"/>
      <c r="C2" s="611"/>
      <c r="D2" s="611"/>
      <c r="E2" s="611"/>
      <c r="F2" s="1"/>
      <c r="G2" s="1"/>
      <c r="H2" s="613" t="s">
        <v>160</v>
      </c>
    </row>
    <row r="3" spans="1:8" ht="14.45" customHeight="1" x14ac:dyDescent="0.2">
      <c r="A3" s="857" t="s">
        <v>557</v>
      </c>
      <c r="B3" s="855" t="s">
        <v>558</v>
      </c>
      <c r="C3" s="841">
        <f>INDICE!A3</f>
        <v>41760</v>
      </c>
      <c r="D3" s="840">
        <v>41671</v>
      </c>
      <c r="E3" s="840">
        <v>41671</v>
      </c>
      <c r="F3" s="839" t="s">
        <v>122</v>
      </c>
      <c r="G3" s="839"/>
      <c r="H3" s="839"/>
    </row>
    <row r="4" spans="1:8" x14ac:dyDescent="0.2">
      <c r="A4" s="858"/>
      <c r="B4" s="856"/>
      <c r="C4" s="97" t="s">
        <v>566</v>
      </c>
      <c r="D4" s="97" t="s">
        <v>567</v>
      </c>
      <c r="E4" s="97" t="s">
        <v>257</v>
      </c>
      <c r="F4" s="97" t="s">
        <v>566</v>
      </c>
      <c r="G4" s="97" t="s">
        <v>567</v>
      </c>
      <c r="H4" s="97" t="s">
        <v>257</v>
      </c>
    </row>
    <row r="5" spans="1:8" x14ac:dyDescent="0.2">
      <c r="A5" s="644"/>
      <c r="B5" s="190" t="s">
        <v>213</v>
      </c>
      <c r="C5" s="190">
        <v>0</v>
      </c>
      <c r="D5" s="190">
        <v>12</v>
      </c>
      <c r="E5" s="256">
        <v>12</v>
      </c>
      <c r="F5" s="192">
        <v>13</v>
      </c>
      <c r="G5" s="190">
        <v>132</v>
      </c>
      <c r="H5" s="256">
        <v>119</v>
      </c>
    </row>
    <row r="6" spans="1:8" x14ac:dyDescent="0.2">
      <c r="A6" s="644"/>
      <c r="B6" s="190" t="s">
        <v>258</v>
      </c>
      <c r="C6" s="190">
        <v>161</v>
      </c>
      <c r="D6" s="190">
        <v>279</v>
      </c>
      <c r="E6" s="256">
        <v>118</v>
      </c>
      <c r="F6" s="192">
        <v>2378</v>
      </c>
      <c r="G6" s="190">
        <v>1400</v>
      </c>
      <c r="H6" s="257">
        <v>-978</v>
      </c>
    </row>
    <row r="7" spans="1:8" x14ac:dyDescent="0.2">
      <c r="A7" s="644"/>
      <c r="B7" s="193" t="s">
        <v>214</v>
      </c>
      <c r="C7" s="193">
        <v>0</v>
      </c>
      <c r="D7" s="193">
        <v>1</v>
      </c>
      <c r="E7" s="258">
        <v>1</v>
      </c>
      <c r="F7" s="193">
        <v>0</v>
      </c>
      <c r="G7" s="193">
        <v>4</v>
      </c>
      <c r="H7" s="257">
        <v>4</v>
      </c>
    </row>
    <row r="8" spans="1:8" x14ac:dyDescent="0.2">
      <c r="A8" s="195" t="s">
        <v>355</v>
      </c>
      <c r="B8" s="196"/>
      <c r="C8" s="196">
        <v>161</v>
      </c>
      <c r="D8" s="196">
        <v>292</v>
      </c>
      <c r="E8" s="259">
        <v>131</v>
      </c>
      <c r="F8" s="196">
        <v>2391</v>
      </c>
      <c r="G8" s="196">
        <v>1536</v>
      </c>
      <c r="H8" s="259">
        <v>-855</v>
      </c>
    </row>
    <row r="9" spans="1:8" x14ac:dyDescent="0.2">
      <c r="A9" s="644"/>
      <c r="B9" s="193" t="s">
        <v>259</v>
      </c>
      <c r="C9" s="193">
        <v>1</v>
      </c>
      <c r="D9" s="190">
        <v>0</v>
      </c>
      <c r="E9" s="260">
        <v>-1</v>
      </c>
      <c r="F9" s="193">
        <v>198</v>
      </c>
      <c r="G9" s="190">
        <v>0</v>
      </c>
      <c r="H9" s="260">
        <v>-198</v>
      </c>
    </row>
    <row r="10" spans="1:8" x14ac:dyDescent="0.2">
      <c r="A10" s="644"/>
      <c r="B10" s="190" t="s">
        <v>215</v>
      </c>
      <c r="C10" s="190">
        <v>0</v>
      </c>
      <c r="D10" s="190">
        <v>0</v>
      </c>
      <c r="E10" s="257">
        <v>0</v>
      </c>
      <c r="F10" s="190">
        <v>97</v>
      </c>
      <c r="G10" s="190">
        <v>0</v>
      </c>
      <c r="H10" s="257">
        <v>-97</v>
      </c>
    </row>
    <row r="11" spans="1:8" x14ac:dyDescent="0.2">
      <c r="A11" s="644"/>
      <c r="B11" s="193" t="s">
        <v>260</v>
      </c>
      <c r="C11" s="193">
        <v>0</v>
      </c>
      <c r="D11" s="193">
        <v>0</v>
      </c>
      <c r="E11" s="257">
        <v>0</v>
      </c>
      <c r="F11" s="193">
        <v>36</v>
      </c>
      <c r="G11" s="193">
        <v>950</v>
      </c>
      <c r="H11" s="257">
        <v>914</v>
      </c>
    </row>
    <row r="12" spans="1:8" x14ac:dyDescent="0.2">
      <c r="A12" s="195" t="s">
        <v>564</v>
      </c>
      <c r="B12" s="196"/>
      <c r="C12" s="196">
        <v>1</v>
      </c>
      <c r="D12" s="196">
        <v>0</v>
      </c>
      <c r="E12" s="259">
        <v>-1</v>
      </c>
      <c r="F12" s="196">
        <v>331</v>
      </c>
      <c r="G12" s="196">
        <v>950</v>
      </c>
      <c r="H12" s="259">
        <v>619</v>
      </c>
    </row>
    <row r="13" spans="1:8" x14ac:dyDescent="0.2">
      <c r="A13" s="644"/>
      <c r="B13" s="193" t="s">
        <v>317</v>
      </c>
      <c r="C13" s="193">
        <v>0</v>
      </c>
      <c r="D13" s="190">
        <v>30</v>
      </c>
      <c r="E13" s="260">
        <v>30</v>
      </c>
      <c r="F13" s="193">
        <v>39</v>
      </c>
      <c r="G13" s="190">
        <v>205</v>
      </c>
      <c r="H13" s="260">
        <v>166</v>
      </c>
    </row>
    <row r="14" spans="1:8" x14ac:dyDescent="0.2">
      <c r="A14" s="644"/>
      <c r="B14" s="193" t="s">
        <v>261</v>
      </c>
      <c r="C14" s="193">
        <v>93</v>
      </c>
      <c r="D14" s="193">
        <v>111</v>
      </c>
      <c r="E14" s="257">
        <v>18</v>
      </c>
      <c r="F14" s="193">
        <v>730</v>
      </c>
      <c r="G14" s="193">
        <v>925</v>
      </c>
      <c r="H14" s="257">
        <v>195</v>
      </c>
    </row>
    <row r="15" spans="1:8" x14ac:dyDescent="0.2">
      <c r="A15" s="644"/>
      <c r="B15" s="193" t="s">
        <v>262</v>
      </c>
      <c r="C15" s="193">
        <v>34</v>
      </c>
      <c r="D15" s="190">
        <v>189</v>
      </c>
      <c r="E15" s="257">
        <v>155</v>
      </c>
      <c r="F15" s="193">
        <v>553</v>
      </c>
      <c r="G15" s="190">
        <v>1979</v>
      </c>
      <c r="H15" s="257">
        <v>1426</v>
      </c>
    </row>
    <row r="16" spans="1:8" x14ac:dyDescent="0.2">
      <c r="A16" s="644"/>
      <c r="B16" s="193" t="s">
        <v>263</v>
      </c>
      <c r="C16" s="193">
        <v>90</v>
      </c>
      <c r="D16" s="190">
        <v>35</v>
      </c>
      <c r="E16" s="257">
        <v>-55</v>
      </c>
      <c r="F16" s="193">
        <v>970</v>
      </c>
      <c r="G16" s="190">
        <v>390</v>
      </c>
      <c r="H16" s="257">
        <v>-580</v>
      </c>
    </row>
    <row r="17" spans="1:8" x14ac:dyDescent="0.2">
      <c r="A17" s="644"/>
      <c r="B17" s="193" t="s">
        <v>264</v>
      </c>
      <c r="C17" s="193">
        <v>52</v>
      </c>
      <c r="D17" s="190">
        <v>145</v>
      </c>
      <c r="E17" s="257">
        <v>93</v>
      </c>
      <c r="F17" s="193">
        <v>1468</v>
      </c>
      <c r="G17" s="190">
        <v>1172</v>
      </c>
      <c r="H17" s="257">
        <v>-296</v>
      </c>
    </row>
    <row r="18" spans="1:8" x14ac:dyDescent="0.2">
      <c r="A18" s="644"/>
      <c r="B18" s="193" t="s">
        <v>221</v>
      </c>
      <c r="C18" s="193">
        <v>73</v>
      </c>
      <c r="D18" s="190">
        <v>174</v>
      </c>
      <c r="E18" s="257">
        <v>101</v>
      </c>
      <c r="F18" s="193">
        <v>1093</v>
      </c>
      <c r="G18" s="190">
        <v>1547</v>
      </c>
      <c r="H18" s="257">
        <v>454</v>
      </c>
    </row>
    <row r="19" spans="1:8" x14ac:dyDescent="0.2">
      <c r="A19" s="644"/>
      <c r="B19" s="193" t="s">
        <v>265</v>
      </c>
      <c r="C19" s="193">
        <v>66</v>
      </c>
      <c r="D19" s="190">
        <v>81</v>
      </c>
      <c r="E19" s="257">
        <v>15</v>
      </c>
      <c r="F19" s="193">
        <v>1308</v>
      </c>
      <c r="G19" s="190">
        <v>1373</v>
      </c>
      <c r="H19" s="257">
        <v>65</v>
      </c>
    </row>
    <row r="20" spans="1:8" x14ac:dyDescent="0.2">
      <c r="A20" s="644"/>
      <c r="B20" s="193" t="s">
        <v>224</v>
      </c>
      <c r="C20" s="193">
        <v>1</v>
      </c>
      <c r="D20" s="190">
        <v>43</v>
      </c>
      <c r="E20" s="257">
        <v>42</v>
      </c>
      <c r="F20" s="193">
        <v>346</v>
      </c>
      <c r="G20" s="190">
        <v>742</v>
      </c>
      <c r="H20" s="257">
        <v>396</v>
      </c>
    </row>
    <row r="21" spans="1:8" x14ac:dyDescent="0.2">
      <c r="A21" s="644"/>
      <c r="B21" s="193" t="s">
        <v>225</v>
      </c>
      <c r="C21" s="193">
        <v>116</v>
      </c>
      <c r="D21" s="190">
        <v>0</v>
      </c>
      <c r="E21" s="257">
        <v>-116</v>
      </c>
      <c r="F21" s="193">
        <v>664</v>
      </c>
      <c r="G21" s="190">
        <v>0</v>
      </c>
      <c r="H21" s="257">
        <v>-664</v>
      </c>
    </row>
    <row r="22" spans="1:8" x14ac:dyDescent="0.2">
      <c r="A22" s="644"/>
      <c r="B22" s="193" t="s">
        <v>266</v>
      </c>
      <c r="C22" s="193">
        <v>15</v>
      </c>
      <c r="D22" s="190">
        <v>8</v>
      </c>
      <c r="E22" s="257">
        <v>-7</v>
      </c>
      <c r="F22" s="193">
        <v>282</v>
      </c>
      <c r="G22" s="190">
        <v>110</v>
      </c>
      <c r="H22" s="257">
        <v>-172</v>
      </c>
    </row>
    <row r="23" spans="1:8" x14ac:dyDescent="0.2">
      <c r="A23" s="644"/>
      <c r="B23" s="193" t="s">
        <v>267</v>
      </c>
      <c r="C23" s="193">
        <v>15</v>
      </c>
      <c r="D23" s="190">
        <v>11</v>
      </c>
      <c r="E23" s="257">
        <v>-4</v>
      </c>
      <c r="F23" s="193">
        <v>255</v>
      </c>
      <c r="G23" s="190">
        <v>229</v>
      </c>
      <c r="H23" s="257">
        <v>-26</v>
      </c>
    </row>
    <row r="24" spans="1:8" x14ac:dyDescent="0.2">
      <c r="A24" s="644"/>
      <c r="B24" s="193" t="s">
        <v>268</v>
      </c>
      <c r="C24" s="193">
        <v>5</v>
      </c>
      <c r="D24" s="190">
        <v>0</v>
      </c>
      <c r="E24" s="257">
        <v>-5</v>
      </c>
      <c r="F24" s="193">
        <v>380</v>
      </c>
      <c r="G24" s="190">
        <v>0</v>
      </c>
      <c r="H24" s="257">
        <v>-380</v>
      </c>
    </row>
    <row r="25" spans="1:8" x14ac:dyDescent="0.2">
      <c r="A25" s="644"/>
      <c r="B25" s="193" t="s">
        <v>269</v>
      </c>
      <c r="C25" s="193">
        <v>76</v>
      </c>
      <c r="D25" s="190">
        <v>224</v>
      </c>
      <c r="E25" s="257">
        <v>148</v>
      </c>
      <c r="F25" s="193">
        <v>990</v>
      </c>
      <c r="G25" s="190">
        <v>2958</v>
      </c>
      <c r="H25" s="257">
        <v>1968</v>
      </c>
    </row>
    <row r="26" spans="1:8" x14ac:dyDescent="0.2">
      <c r="A26" s="195" t="s">
        <v>548</v>
      </c>
      <c r="B26" s="196"/>
      <c r="C26" s="196">
        <v>636</v>
      </c>
      <c r="D26" s="196">
        <v>1051</v>
      </c>
      <c r="E26" s="259">
        <v>415</v>
      </c>
      <c r="F26" s="196">
        <v>9078</v>
      </c>
      <c r="G26" s="196">
        <v>11630</v>
      </c>
      <c r="H26" s="259">
        <v>2552</v>
      </c>
    </row>
    <row r="27" spans="1:8" x14ac:dyDescent="0.2">
      <c r="A27" s="644"/>
      <c r="B27" s="193" t="s">
        <v>226</v>
      </c>
      <c r="C27" s="193">
        <v>77</v>
      </c>
      <c r="D27" s="190">
        <v>32</v>
      </c>
      <c r="E27" s="257">
        <v>-45</v>
      </c>
      <c r="F27" s="193">
        <v>905</v>
      </c>
      <c r="G27" s="190">
        <v>33</v>
      </c>
      <c r="H27" s="257">
        <v>-872</v>
      </c>
    </row>
    <row r="28" spans="1:8" x14ac:dyDescent="0.2">
      <c r="A28" s="645"/>
      <c r="B28" s="193" t="s">
        <v>270</v>
      </c>
      <c r="C28" s="193">
        <v>0</v>
      </c>
      <c r="D28" s="190">
        <v>0</v>
      </c>
      <c r="E28" s="257">
        <v>0</v>
      </c>
      <c r="F28" s="193">
        <v>81</v>
      </c>
      <c r="G28" s="190">
        <v>0</v>
      </c>
      <c r="H28" s="257">
        <v>-81</v>
      </c>
    </row>
    <row r="29" spans="1:8" x14ac:dyDescent="0.2">
      <c r="A29" s="645"/>
      <c r="B29" s="193" t="s">
        <v>271</v>
      </c>
      <c r="C29" s="193">
        <v>5</v>
      </c>
      <c r="D29" s="190">
        <v>0</v>
      </c>
      <c r="E29" s="257">
        <v>-5</v>
      </c>
      <c r="F29" s="193">
        <v>289</v>
      </c>
      <c r="G29" s="190">
        <v>0</v>
      </c>
      <c r="H29" s="257">
        <v>-289</v>
      </c>
    </row>
    <row r="30" spans="1:8" x14ac:dyDescent="0.2">
      <c r="A30" s="645"/>
      <c r="B30" s="193" t="s">
        <v>663</v>
      </c>
      <c r="C30" s="193">
        <v>0</v>
      </c>
      <c r="D30" s="193">
        <v>15</v>
      </c>
      <c r="E30" s="260">
        <v>15</v>
      </c>
      <c r="F30" s="190">
        <v>68</v>
      </c>
      <c r="G30" s="190">
        <v>152</v>
      </c>
      <c r="H30" s="260">
        <v>84</v>
      </c>
    </row>
    <row r="31" spans="1:8" x14ac:dyDescent="0.2">
      <c r="A31" s="195" t="s">
        <v>406</v>
      </c>
      <c r="B31" s="196"/>
      <c r="C31" s="196">
        <v>82</v>
      </c>
      <c r="D31" s="196">
        <v>47</v>
      </c>
      <c r="E31" s="259">
        <v>-35</v>
      </c>
      <c r="F31" s="196">
        <v>1343</v>
      </c>
      <c r="G31" s="196">
        <v>185</v>
      </c>
      <c r="H31" s="259">
        <v>-1158</v>
      </c>
    </row>
    <row r="32" spans="1:8" x14ac:dyDescent="0.2">
      <c r="A32" s="645"/>
      <c r="B32" s="193" t="s">
        <v>231</v>
      </c>
      <c r="C32" s="193">
        <v>47</v>
      </c>
      <c r="D32" s="190">
        <v>16</v>
      </c>
      <c r="E32" s="257">
        <v>-31</v>
      </c>
      <c r="F32" s="193">
        <v>1303</v>
      </c>
      <c r="G32" s="190">
        <v>175</v>
      </c>
      <c r="H32" s="257">
        <v>-1128</v>
      </c>
    </row>
    <row r="33" spans="1:8" x14ac:dyDescent="0.2">
      <c r="A33" s="645"/>
      <c r="B33" s="193" t="s">
        <v>237</v>
      </c>
      <c r="C33" s="193">
        <v>0</v>
      </c>
      <c r="D33" s="193">
        <v>68</v>
      </c>
      <c r="E33" s="260">
        <v>68</v>
      </c>
      <c r="F33" s="655">
        <v>145</v>
      </c>
      <c r="G33" s="193">
        <v>271</v>
      </c>
      <c r="H33" s="257">
        <v>126</v>
      </c>
    </row>
    <row r="34" spans="1:8" x14ac:dyDescent="0.2">
      <c r="A34" s="645"/>
      <c r="B34" s="193" t="s">
        <v>272</v>
      </c>
      <c r="C34" s="193">
        <v>0</v>
      </c>
      <c r="D34" s="193">
        <v>136</v>
      </c>
      <c r="E34" s="257">
        <v>136</v>
      </c>
      <c r="F34" s="193">
        <v>0</v>
      </c>
      <c r="G34" s="193">
        <v>1708</v>
      </c>
      <c r="H34" s="257">
        <v>1708</v>
      </c>
    </row>
    <row r="35" spans="1:8" x14ac:dyDescent="0.2">
      <c r="A35" s="645"/>
      <c r="B35" s="193" t="s">
        <v>239</v>
      </c>
      <c r="C35" s="193">
        <v>0</v>
      </c>
      <c r="D35" s="193">
        <v>35</v>
      </c>
      <c r="E35" s="260">
        <v>35</v>
      </c>
      <c r="F35" s="655">
        <v>15</v>
      </c>
      <c r="G35" s="193">
        <v>377</v>
      </c>
      <c r="H35" s="257">
        <v>362</v>
      </c>
    </row>
    <row r="36" spans="1:8" x14ac:dyDescent="0.2">
      <c r="A36" s="645" t="s">
        <v>240</v>
      </c>
      <c r="B36" s="193"/>
      <c r="C36" s="193">
        <v>35</v>
      </c>
      <c r="D36" s="193">
        <v>51</v>
      </c>
      <c r="E36" s="260">
        <v>16</v>
      </c>
      <c r="F36" s="655">
        <v>359</v>
      </c>
      <c r="G36" s="193">
        <v>528</v>
      </c>
      <c r="H36" s="257">
        <v>169</v>
      </c>
    </row>
    <row r="37" spans="1:8" x14ac:dyDescent="0.2">
      <c r="A37" s="195"/>
      <c r="B37" s="196" t="s">
        <v>549</v>
      </c>
      <c r="C37" s="196">
        <v>82</v>
      </c>
      <c r="D37" s="196">
        <v>306</v>
      </c>
      <c r="E37" s="259">
        <v>224</v>
      </c>
      <c r="F37" s="196">
        <v>1822</v>
      </c>
      <c r="G37" s="196">
        <v>3059</v>
      </c>
      <c r="H37" s="259">
        <v>1237</v>
      </c>
    </row>
    <row r="38" spans="1:8" x14ac:dyDescent="0.2">
      <c r="A38" s="645"/>
      <c r="B38" s="193" t="s">
        <v>273</v>
      </c>
      <c r="C38" s="193">
        <v>0</v>
      </c>
      <c r="D38" s="193">
        <v>0</v>
      </c>
      <c r="E38" s="256">
        <v>0</v>
      </c>
      <c r="F38" s="655">
        <v>145</v>
      </c>
      <c r="G38" s="193">
        <v>1</v>
      </c>
      <c r="H38" s="257">
        <v>-144</v>
      </c>
    </row>
    <row r="39" spans="1:8" x14ac:dyDescent="0.2">
      <c r="A39" s="645"/>
      <c r="B39" s="193" t="s">
        <v>274</v>
      </c>
      <c r="C39" s="193">
        <v>0</v>
      </c>
      <c r="D39" s="193">
        <v>0</v>
      </c>
      <c r="E39" s="260">
        <v>0</v>
      </c>
      <c r="F39" s="655">
        <v>153</v>
      </c>
      <c r="G39" s="193">
        <v>6</v>
      </c>
      <c r="H39" s="257">
        <v>-147</v>
      </c>
    </row>
    <row r="40" spans="1:8" x14ac:dyDescent="0.2">
      <c r="A40" s="645"/>
      <c r="B40" s="193" t="s">
        <v>275</v>
      </c>
      <c r="C40" s="193">
        <v>0</v>
      </c>
      <c r="D40" s="193">
        <v>0</v>
      </c>
      <c r="E40" s="256">
        <v>0</v>
      </c>
      <c r="F40" s="655">
        <v>65</v>
      </c>
      <c r="G40" s="193">
        <v>285</v>
      </c>
      <c r="H40" s="260">
        <v>220</v>
      </c>
    </row>
    <row r="41" spans="1:8" x14ac:dyDescent="0.2">
      <c r="A41" s="645"/>
      <c r="B41" s="193" t="s">
        <v>276</v>
      </c>
      <c r="C41" s="193">
        <v>7</v>
      </c>
      <c r="D41" s="193">
        <v>0</v>
      </c>
      <c r="E41" s="256">
        <v>-7</v>
      </c>
      <c r="F41" s="655">
        <v>98</v>
      </c>
      <c r="G41" s="193">
        <v>69</v>
      </c>
      <c r="H41" s="260">
        <v>-29</v>
      </c>
    </row>
    <row r="42" spans="1:8" x14ac:dyDescent="0.2">
      <c r="A42" s="195" t="s">
        <v>565</v>
      </c>
      <c r="B42" s="208"/>
      <c r="C42" s="208">
        <v>7</v>
      </c>
      <c r="D42" s="196">
        <v>0</v>
      </c>
      <c r="E42" s="208">
        <v>-7</v>
      </c>
      <c r="F42" s="208">
        <v>461</v>
      </c>
      <c r="G42" s="208">
        <v>361</v>
      </c>
      <c r="H42" s="261">
        <v>-100</v>
      </c>
    </row>
    <row r="43" spans="1:8" x14ac:dyDescent="0.2">
      <c r="A43" s="379" t="s">
        <v>638</v>
      </c>
      <c r="B43" s="793"/>
      <c r="C43" s="208">
        <v>21</v>
      </c>
      <c r="D43" s="808">
        <v>0</v>
      </c>
      <c r="E43" s="208">
        <v>-21</v>
      </c>
      <c r="F43" s="208">
        <v>98</v>
      </c>
      <c r="G43" s="808">
        <v>0</v>
      </c>
      <c r="H43" s="261">
        <v>-98</v>
      </c>
    </row>
    <row r="44" spans="1:8" x14ac:dyDescent="0.2">
      <c r="A44" s="209" t="s">
        <v>120</v>
      </c>
      <c r="B44" s="210"/>
      <c r="C44" s="210">
        <v>990</v>
      </c>
      <c r="D44" s="262">
        <v>1696</v>
      </c>
      <c r="E44" s="210">
        <v>706</v>
      </c>
      <c r="F44" s="210">
        <v>15524</v>
      </c>
      <c r="G44" s="262">
        <v>17721</v>
      </c>
      <c r="H44" s="210">
        <v>2197</v>
      </c>
    </row>
    <row r="45" spans="1:8" x14ac:dyDescent="0.2">
      <c r="A45" s="214" t="s">
        <v>550</v>
      </c>
      <c r="B45" s="215"/>
      <c r="C45" s="215">
        <v>124</v>
      </c>
      <c r="D45" s="215">
        <v>116</v>
      </c>
      <c r="E45" s="215">
        <v>-8</v>
      </c>
      <c r="F45" s="215">
        <v>2406</v>
      </c>
      <c r="G45" s="215">
        <v>527</v>
      </c>
      <c r="H45" s="215">
        <v>-1879</v>
      </c>
    </row>
    <row r="46" spans="1:8" x14ac:dyDescent="0.2">
      <c r="A46" s="214" t="s">
        <v>551</v>
      </c>
      <c r="B46" s="215"/>
      <c r="C46" s="215">
        <v>866</v>
      </c>
      <c r="D46" s="215">
        <v>1580</v>
      </c>
      <c r="E46" s="215">
        <v>714</v>
      </c>
      <c r="F46" s="215">
        <v>13118</v>
      </c>
      <c r="G46" s="215">
        <v>17194</v>
      </c>
      <c r="H46" s="215">
        <v>4076</v>
      </c>
    </row>
    <row r="47" spans="1:8" x14ac:dyDescent="0.2">
      <c r="A47" s="218" t="s">
        <v>552</v>
      </c>
      <c r="B47" s="219"/>
      <c r="C47" s="219">
        <v>608</v>
      </c>
      <c r="D47" s="219">
        <v>1161</v>
      </c>
      <c r="E47" s="219">
        <v>553</v>
      </c>
      <c r="F47" s="219">
        <v>9646</v>
      </c>
      <c r="G47" s="219">
        <v>11080</v>
      </c>
      <c r="H47" s="219">
        <v>1434</v>
      </c>
    </row>
    <row r="48" spans="1:8" x14ac:dyDescent="0.2">
      <c r="A48" s="218" t="s">
        <v>553</v>
      </c>
      <c r="B48" s="219"/>
      <c r="C48" s="219">
        <v>382</v>
      </c>
      <c r="D48" s="219">
        <v>535</v>
      </c>
      <c r="E48" s="219">
        <v>153</v>
      </c>
      <c r="F48" s="219">
        <v>5878</v>
      </c>
      <c r="G48" s="219">
        <v>6641</v>
      </c>
      <c r="H48" s="219">
        <v>763</v>
      </c>
    </row>
    <row r="49" spans="1:8" x14ac:dyDescent="0.2">
      <c r="A49" s="214" t="s">
        <v>554</v>
      </c>
      <c r="B49" s="222"/>
      <c r="C49" s="222">
        <v>467</v>
      </c>
      <c r="D49" s="263">
        <v>899</v>
      </c>
      <c r="E49" s="215">
        <v>432</v>
      </c>
      <c r="F49" s="215">
        <v>7186</v>
      </c>
      <c r="G49" s="215">
        <v>8970</v>
      </c>
      <c r="H49" s="215">
        <v>1784</v>
      </c>
    </row>
    <row r="50" spans="1:8" ht="15" x14ac:dyDescent="0.25">
      <c r="A50" s="224"/>
      <c r="B50" s="224"/>
      <c r="C50" s="264"/>
      <c r="D50" s="225"/>
      <c r="E50" s="225"/>
      <c r="F50" s="226"/>
      <c r="G50" s="225"/>
      <c r="H50" s="255" t="s">
        <v>247</v>
      </c>
    </row>
    <row r="51" spans="1:8" ht="15" x14ac:dyDescent="0.25">
      <c r="A51" s="228" t="s">
        <v>248</v>
      </c>
      <c r="B51" s="228"/>
      <c r="C51" s="229"/>
      <c r="D51" s="225"/>
      <c r="E51" s="225"/>
      <c r="F51" s="226"/>
      <c r="G51" s="225"/>
      <c r="H51" s="227"/>
    </row>
    <row r="53" spans="1:8" x14ac:dyDescent="0.2">
      <c r="C53" s="265"/>
      <c r="D53" s="265"/>
      <c r="E53" s="265"/>
      <c r="F53" s="265"/>
      <c r="G53" s="265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3"/>
  <sheetViews>
    <sheetView workbookViewId="0"/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160</v>
      </c>
    </row>
    <row r="3" spans="1:8" x14ac:dyDescent="0.2">
      <c r="A3" s="63"/>
      <c r="B3" s="838">
        <f>INDICE!A3</f>
        <v>41760</v>
      </c>
      <c r="C3" s="839"/>
      <c r="D3" s="839" t="s">
        <v>121</v>
      </c>
      <c r="E3" s="839"/>
      <c r="F3" s="839" t="s">
        <v>122</v>
      </c>
      <c r="G3" s="839"/>
      <c r="H3" s="839"/>
    </row>
    <row r="4" spans="1:8" x14ac:dyDescent="0.2">
      <c r="A4" s="75"/>
      <c r="B4" s="72" t="s">
        <v>48</v>
      </c>
      <c r="C4" s="72" t="s">
        <v>555</v>
      </c>
      <c r="D4" s="72" t="s">
        <v>48</v>
      </c>
      <c r="E4" s="72" t="s">
        <v>555</v>
      </c>
      <c r="F4" s="72" t="s">
        <v>48</v>
      </c>
      <c r="G4" s="72" t="s">
        <v>555</v>
      </c>
      <c r="H4" s="73" t="s">
        <v>129</v>
      </c>
    </row>
    <row r="5" spans="1:8" x14ac:dyDescent="0.2">
      <c r="A5" s="242" t="s">
        <v>278</v>
      </c>
      <c r="B5" s="707">
        <v>0.33</v>
      </c>
      <c r="C5" s="392">
        <v>-10.569105691056912</v>
      </c>
      <c r="D5" s="550">
        <v>1.752</v>
      </c>
      <c r="E5" s="392">
        <v>-2.8824833702882482</v>
      </c>
      <c r="F5" s="550">
        <v>4.5229999999999997</v>
      </c>
      <c r="G5" s="392">
        <v>-23.520459925600271</v>
      </c>
      <c r="H5" s="708">
        <v>1.2516846407806215</v>
      </c>
    </row>
    <row r="6" spans="1:8" x14ac:dyDescent="0.2">
      <c r="A6" s="242" t="s">
        <v>279</v>
      </c>
      <c r="B6" s="551">
        <v>2.2869999999999999</v>
      </c>
      <c r="C6" s="274">
        <v>-20.341344479275513</v>
      </c>
      <c r="D6" s="273">
        <v>11.484</v>
      </c>
      <c r="E6" s="274">
        <v>-15.794104707435109</v>
      </c>
      <c r="F6" s="273">
        <v>30.895</v>
      </c>
      <c r="G6" s="274">
        <v>-4.329111572167343</v>
      </c>
      <c r="H6" s="709">
        <v>8.5498114032538819</v>
      </c>
    </row>
    <row r="7" spans="1:8" x14ac:dyDescent="0.2">
      <c r="A7" s="242" t="s">
        <v>280</v>
      </c>
      <c r="B7" s="551">
        <v>6.5049999999999999</v>
      </c>
      <c r="C7" s="274">
        <v>43.029903254177661</v>
      </c>
      <c r="D7" s="273">
        <v>22.588999999999999</v>
      </c>
      <c r="E7" s="274">
        <v>37.687431427526512</v>
      </c>
      <c r="F7" s="273">
        <v>41.793999999999997</v>
      </c>
      <c r="G7" s="274">
        <v>5.9282727157521222</v>
      </c>
      <c r="H7" s="709">
        <v>11.565975652616691</v>
      </c>
    </row>
    <row r="8" spans="1:8" x14ac:dyDescent="0.2">
      <c r="A8" s="242" t="s">
        <v>281</v>
      </c>
      <c r="B8" s="551">
        <v>22.484000000000002</v>
      </c>
      <c r="C8" s="274">
        <v>-10.91211664949679</v>
      </c>
      <c r="D8" s="273">
        <v>112.613</v>
      </c>
      <c r="E8" s="274">
        <v>-9.1530264038916087</v>
      </c>
      <c r="F8" s="273">
        <v>282.267</v>
      </c>
      <c r="G8" s="274">
        <v>53.609678051328935</v>
      </c>
      <c r="H8" s="709">
        <v>78.113921843737288</v>
      </c>
    </row>
    <row r="9" spans="1:8" x14ac:dyDescent="0.2">
      <c r="A9" s="242" t="s">
        <v>282</v>
      </c>
      <c r="B9" s="552">
        <v>9.2999999999999999E-2</v>
      </c>
      <c r="C9" s="275" t="s">
        <v>151</v>
      </c>
      <c r="D9" s="273">
        <v>0.38200000000000001</v>
      </c>
      <c r="E9" s="273" t="s">
        <v>151</v>
      </c>
      <c r="F9" s="273">
        <v>1.8740000000000001</v>
      </c>
      <c r="G9" s="273" t="s">
        <v>151</v>
      </c>
      <c r="H9" s="709">
        <v>0.51860645961151564</v>
      </c>
    </row>
    <row r="10" spans="1:8" x14ac:dyDescent="0.2">
      <c r="A10" s="250" t="s">
        <v>283</v>
      </c>
      <c r="B10" s="276">
        <v>31.699000000000002</v>
      </c>
      <c r="C10" s="277">
        <v>-4.018046387694544</v>
      </c>
      <c r="D10" s="276">
        <v>148.82</v>
      </c>
      <c r="E10" s="277">
        <v>-4.4843941543062895</v>
      </c>
      <c r="F10" s="276">
        <v>361.35300000000001</v>
      </c>
      <c r="G10" s="277">
        <v>38.228048565898291</v>
      </c>
      <c r="H10" s="277">
        <v>100</v>
      </c>
    </row>
    <row r="11" spans="1:8" x14ac:dyDescent="0.2">
      <c r="A11" s="278" t="s">
        <v>284</v>
      </c>
      <c r="B11" s="279">
        <f>B10/'Consumo PP'!B11*100</f>
        <v>0.70708089825225051</v>
      </c>
      <c r="C11" s="280"/>
      <c r="D11" s="279">
        <f>D10/'Consumo PP'!D11*100</f>
        <v>0.66990610457483601</v>
      </c>
      <c r="E11" s="280"/>
      <c r="F11" s="279">
        <f>F10/'Consumo PP'!F11*100</f>
        <v>0.66280079671754522</v>
      </c>
      <c r="G11" s="281"/>
      <c r="H11" s="281"/>
    </row>
    <row r="12" spans="1:8" x14ac:dyDescent="0.2">
      <c r="A12" s="282" t="s">
        <v>591</v>
      </c>
      <c r="B12" s="67"/>
      <c r="C12" s="67"/>
      <c r="D12" s="67"/>
      <c r="E12" s="67"/>
      <c r="F12" s="67"/>
      <c r="G12" s="275"/>
      <c r="H12" s="71" t="s">
        <v>247</v>
      </c>
    </row>
    <row r="13" spans="1:8" x14ac:dyDescent="0.2">
      <c r="A13" s="228" t="s">
        <v>248</v>
      </c>
      <c r="B13" s="134"/>
      <c r="C13" s="134"/>
      <c r="D13" s="134"/>
      <c r="E13" s="134"/>
      <c r="F13" s="134"/>
      <c r="G13" s="134"/>
      <c r="H13" s="71"/>
    </row>
  </sheetData>
  <mergeCells count="3">
    <mergeCell ref="B3:C3"/>
    <mergeCell ref="D3:E3"/>
    <mergeCell ref="F3:H3"/>
  </mergeCells>
  <conditionalFormatting sqref="B5:B9 D5:D9">
    <cfRule type="cellIs" dxfId="4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/>
  </sheetViews>
  <sheetFormatPr baseColWidth="10" defaultRowHeight="14.25" x14ac:dyDescent="0.2"/>
  <sheetData>
    <row r="1" spans="1:7" x14ac:dyDescent="0.2">
      <c r="A1" s="6" t="s">
        <v>285</v>
      </c>
      <c r="B1" s="712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160</v>
      </c>
    </row>
    <row r="3" spans="1:7" x14ac:dyDescent="0.2">
      <c r="A3" s="63"/>
      <c r="B3" s="841">
        <f>INDICE!A3</f>
        <v>41760</v>
      </c>
      <c r="C3" s="841"/>
      <c r="D3" s="859" t="s">
        <v>121</v>
      </c>
      <c r="E3" s="859"/>
      <c r="F3" s="859" t="s">
        <v>122</v>
      </c>
      <c r="G3" s="859"/>
    </row>
    <row r="4" spans="1:7" x14ac:dyDescent="0.2">
      <c r="A4" s="75"/>
      <c r="B4" s="268"/>
      <c r="C4" s="72" t="s">
        <v>555</v>
      </c>
      <c r="D4" s="268"/>
      <c r="E4" s="72" t="s">
        <v>555</v>
      </c>
      <c r="F4" s="268"/>
      <c r="G4" s="72" t="s">
        <v>555</v>
      </c>
    </row>
    <row r="5" spans="1:7" ht="15" x14ac:dyDescent="0.25">
      <c r="A5" s="704" t="s">
        <v>120</v>
      </c>
      <c r="B5" s="710">
        <v>5340</v>
      </c>
      <c r="C5" s="705">
        <v>-5.0666666666666664</v>
      </c>
      <c r="D5" s="706">
        <v>24938</v>
      </c>
      <c r="E5" s="705">
        <v>-4.6967554553445181</v>
      </c>
      <c r="F5" s="711">
        <v>59808</v>
      </c>
      <c r="G5" s="705">
        <v>-7.6138838685759298</v>
      </c>
    </row>
    <row r="6" spans="1:7" x14ac:dyDescent="0.2">
      <c r="A6" s="282"/>
      <c r="B6" s="1"/>
      <c r="C6" s="1"/>
      <c r="D6" s="1"/>
      <c r="E6" s="1"/>
      <c r="F6" s="1"/>
      <c r="G6" s="71" t="s">
        <v>247</v>
      </c>
    </row>
    <row r="7" spans="1:7" x14ac:dyDescent="0.2">
      <c r="A7" s="282" t="s">
        <v>591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286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160</v>
      </c>
    </row>
    <row r="3" spans="1:8" s="80" customFormat="1" x14ac:dyDescent="0.2">
      <c r="A3" s="79"/>
      <c r="B3" s="838">
        <f>INDICE!A3</f>
        <v>41760</v>
      </c>
      <c r="C3" s="839"/>
      <c r="D3" s="839" t="s">
        <v>121</v>
      </c>
      <c r="E3" s="839"/>
      <c r="F3" s="839" t="s">
        <v>122</v>
      </c>
      <c r="G3" s="839"/>
      <c r="H3" s="839"/>
    </row>
    <row r="4" spans="1:8" s="80" customFormat="1" x14ac:dyDescent="0.2">
      <c r="A4" s="81"/>
      <c r="B4" s="72" t="s">
        <v>48</v>
      </c>
      <c r="C4" s="72" t="s">
        <v>123</v>
      </c>
      <c r="D4" s="72" t="s">
        <v>48</v>
      </c>
      <c r="E4" s="72" t="s">
        <v>124</v>
      </c>
      <c r="F4" s="72" t="s">
        <v>48</v>
      </c>
      <c r="G4" s="73" t="s">
        <v>124</v>
      </c>
      <c r="H4" s="73" t="s">
        <v>129</v>
      </c>
    </row>
    <row r="5" spans="1:8" s="80" customFormat="1" x14ac:dyDescent="0.2">
      <c r="A5" s="82" t="s">
        <v>659</v>
      </c>
      <c r="B5" s="488">
        <v>135</v>
      </c>
      <c r="C5" s="84">
        <v>-12.961064582890083</v>
      </c>
      <c r="D5" s="83">
        <v>692.41100000000006</v>
      </c>
      <c r="E5" s="84">
        <v>-9.8379739648915265</v>
      </c>
      <c r="F5" s="83">
        <v>1636.9349999999999</v>
      </c>
      <c r="G5" s="84">
        <v>-8.651294697490977</v>
      </c>
      <c r="H5" s="491">
        <v>2.7613087463297132</v>
      </c>
    </row>
    <row r="6" spans="1:8" s="80" customFormat="1" x14ac:dyDescent="0.2">
      <c r="A6" s="82" t="s">
        <v>49</v>
      </c>
      <c r="B6" s="489">
        <v>621</v>
      </c>
      <c r="C6" s="86">
        <v>-9.8589095976310706</v>
      </c>
      <c r="D6" s="85">
        <v>2874.5529999999999</v>
      </c>
      <c r="E6" s="86">
        <v>-10.96460920084583</v>
      </c>
      <c r="F6" s="85">
        <v>7116.9140000000007</v>
      </c>
      <c r="G6" s="86">
        <v>-10.507785489209684</v>
      </c>
      <c r="H6" s="492">
        <v>12.005361773727353</v>
      </c>
    </row>
    <row r="7" spans="1:8" s="80" customFormat="1" x14ac:dyDescent="0.2">
      <c r="A7" s="82" t="s">
        <v>50</v>
      </c>
      <c r="B7" s="489">
        <v>758</v>
      </c>
      <c r="C7" s="86">
        <v>-5.4736729214496096</v>
      </c>
      <c r="D7" s="85">
        <v>3456.482</v>
      </c>
      <c r="E7" s="86">
        <v>-5.6042655678670981</v>
      </c>
      <c r="F7" s="85">
        <v>8421.39</v>
      </c>
      <c r="G7" s="86">
        <v>-5.6922785587365841</v>
      </c>
      <c r="H7" s="492">
        <v>14.205852928340819</v>
      </c>
    </row>
    <row r="8" spans="1:8" s="80" customFormat="1" x14ac:dyDescent="0.2">
      <c r="A8" s="82" t="s">
        <v>130</v>
      </c>
      <c r="B8" s="489">
        <v>2357</v>
      </c>
      <c r="C8" s="86">
        <v>-0.72085839180427025</v>
      </c>
      <c r="D8" s="85">
        <v>11180.785</v>
      </c>
      <c r="E8" s="86">
        <v>-1.0394991073823043</v>
      </c>
      <c r="F8" s="85">
        <v>26664.606</v>
      </c>
      <c r="G8" s="86">
        <v>-3.1899817123844945</v>
      </c>
      <c r="H8" s="492">
        <v>44.979922700190137</v>
      </c>
    </row>
    <row r="9" spans="1:8" s="80" customFormat="1" x14ac:dyDescent="0.2">
      <c r="A9" s="82" t="s">
        <v>131</v>
      </c>
      <c r="B9" s="489">
        <v>441</v>
      </c>
      <c r="C9" s="86">
        <v>0.7274762171236715</v>
      </c>
      <c r="D9" s="85">
        <v>2004.855</v>
      </c>
      <c r="E9" s="86">
        <v>-13.229160400031672</v>
      </c>
      <c r="F9" s="85">
        <v>4990.5599999999995</v>
      </c>
      <c r="G9" s="87">
        <v>-23.837511600504047</v>
      </c>
      <c r="H9" s="492">
        <v>8.41846315038973</v>
      </c>
    </row>
    <row r="10" spans="1:8" s="80" customFormat="1" x14ac:dyDescent="0.2">
      <c r="A10" s="81" t="s">
        <v>132</v>
      </c>
      <c r="B10" s="490">
        <v>980</v>
      </c>
      <c r="C10" s="89">
        <v>-12.277168342799394</v>
      </c>
      <c r="D10" s="88">
        <v>4509.9140000000007</v>
      </c>
      <c r="E10" s="89">
        <v>-3.4702569281210094</v>
      </c>
      <c r="F10" s="88">
        <v>10450.724</v>
      </c>
      <c r="G10" s="89">
        <v>-8.3193102299964412</v>
      </c>
      <c r="H10" s="493">
        <v>17.629090701022243</v>
      </c>
    </row>
    <row r="11" spans="1:8" s="80" customFormat="1" x14ac:dyDescent="0.2">
      <c r="A11" s="90" t="s">
        <v>120</v>
      </c>
      <c r="B11" s="91">
        <v>5292</v>
      </c>
      <c r="C11" s="92">
        <v>-5.0762331838565027</v>
      </c>
      <c r="D11" s="91">
        <v>24719</v>
      </c>
      <c r="E11" s="92">
        <v>-4.7033424573036742</v>
      </c>
      <c r="F11" s="91">
        <v>59281.129000000001</v>
      </c>
      <c r="G11" s="92">
        <v>-7.6171843101809271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247</v>
      </c>
    </row>
    <row r="13" spans="1:8" s="80" customFormat="1" x14ac:dyDescent="0.2">
      <c r="A13" s="94" t="s">
        <v>134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592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248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/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31" t="s">
        <v>287</v>
      </c>
      <c r="B1" s="231"/>
      <c r="C1" s="231"/>
      <c r="D1" s="231"/>
      <c r="E1" s="231"/>
      <c r="F1" s="232"/>
      <c r="G1" s="232"/>
    </row>
    <row r="2" spans="1:7" x14ac:dyDescent="0.2">
      <c r="A2" s="231"/>
      <c r="B2" s="231"/>
      <c r="C2" s="231"/>
      <c r="D2" s="231"/>
      <c r="E2" s="236" t="s">
        <v>160</v>
      </c>
      <c r="F2" s="232"/>
      <c r="G2" s="232"/>
    </row>
    <row r="3" spans="1:7" x14ac:dyDescent="0.2">
      <c r="A3" s="860">
        <f>INDICE!A3</f>
        <v>41760</v>
      </c>
      <c r="B3" s="860">
        <v>41671</v>
      </c>
      <c r="C3" s="861">
        <v>41671</v>
      </c>
      <c r="D3" s="860">
        <v>41671</v>
      </c>
      <c r="E3" s="860">
        <v>41671</v>
      </c>
      <c r="F3" s="232"/>
    </row>
    <row r="4" spans="1:7" x14ac:dyDescent="0.2">
      <c r="A4" s="242" t="s">
        <v>30</v>
      </c>
      <c r="B4" s="243">
        <v>32</v>
      </c>
      <c r="C4" s="713"/>
      <c r="D4" s="379" t="s">
        <v>288</v>
      </c>
      <c r="E4" s="386">
        <v>5292</v>
      </c>
    </row>
    <row r="5" spans="1:7" x14ac:dyDescent="0.2">
      <c r="A5" s="242" t="s">
        <v>289</v>
      </c>
      <c r="B5" s="243">
        <v>5530</v>
      </c>
      <c r="C5" s="386"/>
      <c r="D5" s="242" t="s">
        <v>290</v>
      </c>
      <c r="E5" s="243">
        <v>-373</v>
      </c>
    </row>
    <row r="6" spans="1:7" x14ac:dyDescent="0.2">
      <c r="A6" s="242" t="s">
        <v>585</v>
      </c>
      <c r="B6" s="243">
        <v>37</v>
      </c>
      <c r="C6" s="386"/>
      <c r="D6" s="242" t="s">
        <v>291</v>
      </c>
      <c r="E6" s="243">
        <v>143</v>
      </c>
    </row>
    <row r="7" spans="1:7" x14ac:dyDescent="0.2">
      <c r="A7" s="242" t="s">
        <v>586</v>
      </c>
      <c r="B7" s="243">
        <v>50</v>
      </c>
      <c r="C7" s="386"/>
      <c r="D7" s="242" t="s">
        <v>587</v>
      </c>
      <c r="E7" s="243">
        <v>990</v>
      </c>
    </row>
    <row r="8" spans="1:7" x14ac:dyDescent="0.2">
      <c r="A8" s="242" t="s">
        <v>588</v>
      </c>
      <c r="B8" s="243">
        <v>-309</v>
      </c>
      <c r="C8" s="386"/>
      <c r="D8" s="242" t="s">
        <v>589</v>
      </c>
      <c r="E8" s="243">
        <v>-1696</v>
      </c>
    </row>
    <row r="9" spans="1:7" x14ac:dyDescent="0.2">
      <c r="A9" s="250" t="s">
        <v>59</v>
      </c>
      <c r="B9" s="251">
        <v>5340</v>
      </c>
      <c r="C9" s="386"/>
      <c r="D9" s="242" t="s">
        <v>293</v>
      </c>
      <c r="E9" s="243">
        <v>127</v>
      </c>
    </row>
    <row r="10" spans="1:7" x14ac:dyDescent="0.2">
      <c r="A10" s="242" t="s">
        <v>292</v>
      </c>
      <c r="B10" s="243">
        <v>-48</v>
      </c>
      <c r="C10" s="386"/>
      <c r="D10" s="250" t="s">
        <v>590</v>
      </c>
      <c r="E10" s="251">
        <v>4483</v>
      </c>
    </row>
    <row r="11" spans="1:7" x14ac:dyDescent="0.2">
      <c r="A11" s="250" t="s">
        <v>288</v>
      </c>
      <c r="B11" s="251">
        <v>5292</v>
      </c>
      <c r="C11" s="714"/>
      <c r="D11" s="328"/>
      <c r="E11" s="703" t="s">
        <v>133</v>
      </c>
      <c r="F11" s="242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9"/>
  <sheetViews>
    <sheetView workbookViewId="0">
      <selection sqref="A1:D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27" t="s">
        <v>595</v>
      </c>
      <c r="B1" s="827"/>
      <c r="C1" s="827"/>
      <c r="D1" s="827"/>
      <c r="E1" s="285"/>
      <c r="F1" s="285"/>
      <c r="G1" s="60"/>
      <c r="H1" s="60"/>
      <c r="I1" s="60"/>
      <c r="J1" s="60"/>
      <c r="K1" s="58"/>
      <c r="L1" s="58"/>
    </row>
    <row r="2" spans="1:12" ht="14.25" customHeight="1" x14ac:dyDescent="0.2">
      <c r="A2" s="827"/>
      <c r="B2" s="827"/>
      <c r="C2" s="827"/>
      <c r="D2" s="827"/>
      <c r="E2" s="285"/>
      <c r="F2" s="285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294</v>
      </c>
      <c r="F3" s="58"/>
    </row>
    <row r="4" spans="1:12" s="288" customFormat="1" ht="14.25" customHeight="1" x14ac:dyDescent="0.2">
      <c r="A4" s="286"/>
      <c r="B4" s="286"/>
      <c r="C4" s="287" t="s">
        <v>295</v>
      </c>
      <c r="D4" s="287" t="s">
        <v>594</v>
      </c>
      <c r="E4" s="65"/>
      <c r="F4" s="65"/>
    </row>
    <row r="5" spans="1:12" s="288" customFormat="1" ht="14.25" customHeight="1" x14ac:dyDescent="0.2">
      <c r="A5" s="862">
        <v>2008</v>
      </c>
      <c r="B5" s="289" t="s">
        <v>296</v>
      </c>
      <c r="C5" s="715">
        <v>12.94</v>
      </c>
      <c r="D5" s="290">
        <v>5.29</v>
      </c>
      <c r="E5" s="65"/>
      <c r="F5" s="65"/>
    </row>
    <row r="6" spans="1:12" ht="14.25" customHeight="1" x14ac:dyDescent="0.2">
      <c r="A6" s="862"/>
      <c r="B6" s="289" t="s">
        <v>297</v>
      </c>
      <c r="C6" s="715">
        <v>14.1</v>
      </c>
      <c r="D6" s="290">
        <v>8.9644513137557968</v>
      </c>
      <c r="F6" s="58"/>
    </row>
    <row r="7" spans="1:12" ht="14.25" customHeight="1" x14ac:dyDescent="0.2">
      <c r="A7" s="862"/>
      <c r="B7" s="289" t="s">
        <v>298</v>
      </c>
      <c r="C7" s="715">
        <v>13.76</v>
      </c>
      <c r="D7" s="290">
        <v>-2.4113475177304955</v>
      </c>
      <c r="E7" s="291"/>
      <c r="F7" s="58"/>
    </row>
    <row r="8" spans="1:12" s="288" customFormat="1" ht="14.25" customHeight="1" x14ac:dyDescent="0.2">
      <c r="A8" s="829">
        <v>2009</v>
      </c>
      <c r="B8" s="292" t="s">
        <v>296</v>
      </c>
      <c r="C8" s="716">
        <v>13.5</v>
      </c>
      <c r="D8" s="293">
        <v>-1.8895348837209287</v>
      </c>
      <c r="E8" s="65"/>
      <c r="F8" s="65"/>
    </row>
    <row r="9" spans="1:12" ht="14.25" customHeight="1" x14ac:dyDescent="0.2">
      <c r="A9" s="862"/>
      <c r="B9" s="289" t="s">
        <v>297</v>
      </c>
      <c r="C9" s="715">
        <v>10.5</v>
      </c>
      <c r="D9" s="290">
        <v>-22.222222222222221</v>
      </c>
      <c r="F9" s="58"/>
    </row>
    <row r="10" spans="1:12" ht="14.25" customHeight="1" x14ac:dyDescent="0.2">
      <c r="A10" s="862"/>
      <c r="B10" s="289" t="s">
        <v>298</v>
      </c>
      <c r="C10" s="715">
        <v>10.48</v>
      </c>
      <c r="D10" s="290">
        <v>-0.19047619047618641</v>
      </c>
      <c r="E10" s="291"/>
      <c r="F10" s="58"/>
    </row>
    <row r="11" spans="1:12" ht="14.25" customHeight="1" x14ac:dyDescent="0.2">
      <c r="A11" s="862"/>
      <c r="B11" s="289" t="s">
        <v>299</v>
      </c>
      <c r="C11" s="715">
        <v>10.69</v>
      </c>
      <c r="D11" s="290">
        <v>2.0038167938931211</v>
      </c>
      <c r="E11" s="291"/>
      <c r="F11" s="58"/>
    </row>
    <row r="12" spans="1:12" s="288" customFormat="1" ht="14.25" customHeight="1" x14ac:dyDescent="0.2">
      <c r="A12" s="829">
        <v>2010</v>
      </c>
      <c r="B12" s="292" t="s">
        <v>296</v>
      </c>
      <c r="C12" s="716">
        <v>11.06</v>
      </c>
      <c r="D12" s="293">
        <v>3.4611786716557624</v>
      </c>
      <c r="E12" s="65"/>
      <c r="F12" s="65"/>
    </row>
    <row r="13" spans="1:12" ht="14.25" customHeight="1" x14ac:dyDescent="0.2">
      <c r="A13" s="862"/>
      <c r="B13" s="289" t="s">
        <v>297</v>
      </c>
      <c r="C13" s="715">
        <v>11.68</v>
      </c>
      <c r="D13" s="290">
        <v>5.6057866184448395</v>
      </c>
      <c r="F13" s="58"/>
    </row>
    <row r="14" spans="1:12" ht="14.25" customHeight="1" x14ac:dyDescent="0.2">
      <c r="A14" s="862"/>
      <c r="B14" s="289" t="s">
        <v>298</v>
      </c>
      <c r="C14" s="715">
        <v>12.45</v>
      </c>
      <c r="D14" s="290">
        <v>6.5924657534246531</v>
      </c>
      <c r="E14" s="291"/>
      <c r="F14" s="58"/>
    </row>
    <row r="15" spans="1:12" ht="14.25" customHeight="1" x14ac:dyDescent="0.2">
      <c r="A15" s="830"/>
      <c r="B15" s="294" t="s">
        <v>299</v>
      </c>
      <c r="C15" s="717">
        <v>12.79</v>
      </c>
      <c r="D15" s="295">
        <v>2.7309236947791153</v>
      </c>
      <c r="E15" s="291"/>
      <c r="F15" s="58"/>
    </row>
    <row r="16" spans="1:12" s="288" customFormat="1" ht="14.25" customHeight="1" x14ac:dyDescent="0.2">
      <c r="A16" s="862">
        <v>2011</v>
      </c>
      <c r="B16" s="289" t="s">
        <v>296</v>
      </c>
      <c r="C16" s="715">
        <v>13.19</v>
      </c>
      <c r="D16" s="290">
        <v>3.1274433150899172</v>
      </c>
      <c r="E16" s="65"/>
      <c r="F16" s="65"/>
    </row>
    <row r="17" spans="1:6" ht="14.25" customHeight="1" x14ac:dyDescent="0.2">
      <c r="A17" s="862"/>
      <c r="B17" s="289" t="s">
        <v>297</v>
      </c>
      <c r="C17" s="715">
        <v>14</v>
      </c>
      <c r="D17" s="290">
        <v>6.141015921152392</v>
      </c>
      <c r="F17" s="58"/>
    </row>
    <row r="18" spans="1:6" ht="14.25" customHeight="1" x14ac:dyDescent="0.2">
      <c r="A18" s="862"/>
      <c r="B18" s="289" t="s">
        <v>298</v>
      </c>
      <c r="C18" s="715">
        <v>14.8</v>
      </c>
      <c r="D18" s="290">
        <v>5.7142857142857197</v>
      </c>
      <c r="E18" s="291"/>
      <c r="F18" s="58"/>
    </row>
    <row r="19" spans="1:6" ht="14.25" customHeight="1" x14ac:dyDescent="0.2">
      <c r="A19" s="830"/>
      <c r="B19" s="294" t="s">
        <v>299</v>
      </c>
      <c r="C19" s="717">
        <v>15.09</v>
      </c>
      <c r="D19" s="295">
        <v>1.9594594594594537</v>
      </c>
      <c r="E19" s="291"/>
      <c r="F19" s="58"/>
    </row>
    <row r="20" spans="1:6" s="288" customFormat="1" ht="14.25" customHeight="1" x14ac:dyDescent="0.2">
      <c r="A20" s="862">
        <v>2012</v>
      </c>
      <c r="B20" s="289" t="s">
        <v>300</v>
      </c>
      <c r="C20" s="715">
        <v>15.53</v>
      </c>
      <c r="D20" s="290">
        <v>2.9158383035122566</v>
      </c>
      <c r="E20" s="65"/>
      <c r="F20" s="65"/>
    </row>
    <row r="21" spans="1:6" ht="14.25" customHeight="1" x14ac:dyDescent="0.2">
      <c r="A21" s="862"/>
      <c r="B21" s="289" t="s">
        <v>298</v>
      </c>
      <c r="C21" s="715">
        <v>16.45</v>
      </c>
      <c r="D21" s="290">
        <v>5.9240180296200897</v>
      </c>
      <c r="F21" s="58"/>
    </row>
    <row r="22" spans="1:6" ht="14.25" customHeight="1" x14ac:dyDescent="0.2">
      <c r="A22" s="862"/>
      <c r="B22" s="289" t="s">
        <v>301</v>
      </c>
      <c r="C22" s="715">
        <v>16.87</v>
      </c>
      <c r="D22" s="290">
        <v>2.5531914893617129</v>
      </c>
      <c r="E22" s="291"/>
      <c r="F22" s="58"/>
    </row>
    <row r="23" spans="1:6" ht="14.25" customHeight="1" x14ac:dyDescent="0.2">
      <c r="A23" s="830"/>
      <c r="B23" s="294" t="s">
        <v>299</v>
      </c>
      <c r="C23" s="717">
        <v>16.100000000000001</v>
      </c>
      <c r="D23" s="295">
        <v>-4.5643153526970925</v>
      </c>
      <c r="E23" s="291"/>
      <c r="F23" s="58"/>
    </row>
    <row r="24" spans="1:6" ht="14.25" customHeight="1" x14ac:dyDescent="0.2">
      <c r="A24" s="829">
        <v>2013</v>
      </c>
      <c r="B24" s="292" t="s">
        <v>296</v>
      </c>
      <c r="C24" s="716">
        <v>16.32</v>
      </c>
      <c r="D24" s="293">
        <v>1.3664596273291854</v>
      </c>
      <c r="E24" s="291"/>
      <c r="F24" s="58"/>
    </row>
    <row r="25" spans="1:6" ht="14.25" customHeight="1" x14ac:dyDescent="0.2">
      <c r="A25" s="862"/>
      <c r="B25" s="289" t="s">
        <v>302</v>
      </c>
      <c r="C25" s="715">
        <v>17.13</v>
      </c>
      <c r="D25" s="290">
        <v>4.9632352941176388</v>
      </c>
      <c r="E25" s="291"/>
      <c r="F25" s="58"/>
    </row>
    <row r="26" spans="1:6" ht="14.25" customHeight="1" x14ac:dyDescent="0.2">
      <c r="A26" s="830"/>
      <c r="B26" s="294" t="s">
        <v>303</v>
      </c>
      <c r="C26" s="717">
        <v>17.5</v>
      </c>
      <c r="D26" s="295">
        <v>2.1599532983070695</v>
      </c>
      <c r="F26" s="58"/>
    </row>
    <row r="27" spans="1:6" ht="14.25" customHeight="1" x14ac:dyDescent="0.2">
      <c r="A27" s="282"/>
      <c r="D27" s="71" t="s">
        <v>305</v>
      </c>
    </row>
    <row r="28" spans="1:6" ht="14.25" customHeight="1" x14ac:dyDescent="0.2">
      <c r="A28" s="282" t="s">
        <v>304</v>
      </c>
    </row>
    <row r="29" spans="1:6" ht="14.25" customHeight="1" x14ac:dyDescent="0.2">
      <c r="A29" s="282" t="s">
        <v>593</v>
      </c>
    </row>
  </sheetData>
  <mergeCells count="7"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29" t="s">
        <v>653</v>
      </c>
      <c r="C3" s="831" t="s">
        <v>518</v>
      </c>
      <c r="D3" s="829" t="s">
        <v>110</v>
      </c>
      <c r="E3" s="831" t="s">
        <v>518</v>
      </c>
      <c r="F3" s="833" t="s">
        <v>112</v>
      </c>
      <c r="G3" s="833"/>
    </row>
    <row r="4" spans="1:7" ht="14.45" customHeight="1" x14ac:dyDescent="0.25">
      <c r="A4" s="64"/>
      <c r="B4" s="830"/>
      <c r="C4" s="832"/>
      <c r="D4" s="830"/>
      <c r="E4" s="832"/>
      <c r="F4" s="474">
        <v>2013</v>
      </c>
      <c r="G4" s="474">
        <v>2012</v>
      </c>
    </row>
    <row r="5" spans="1:7" x14ac:dyDescent="0.2">
      <c r="A5" s="65" t="s">
        <v>113</v>
      </c>
      <c r="B5" s="273">
        <v>10531.063755754865</v>
      </c>
      <c r="C5" s="274">
        <v>8.6949359981241354</v>
      </c>
      <c r="D5" s="273">
        <v>15510.236353799999</v>
      </c>
      <c r="E5" s="274">
        <v>12.031968834669676</v>
      </c>
      <c r="F5" s="819">
        <v>16.026175703224997</v>
      </c>
      <c r="G5" s="819">
        <v>15.870626320900108</v>
      </c>
    </row>
    <row r="6" spans="1:7" x14ac:dyDescent="0.2">
      <c r="A6" s="65" t="s">
        <v>114</v>
      </c>
      <c r="B6" s="273">
        <v>52934.098759999993</v>
      </c>
      <c r="C6" s="274">
        <v>43.704853708160925</v>
      </c>
      <c r="D6" s="273">
        <v>53977.992749800011</v>
      </c>
      <c r="E6" s="274">
        <v>41.873090242399932</v>
      </c>
      <c r="F6" s="819">
        <v>0.72742449388969277</v>
      </c>
      <c r="G6" s="819">
        <v>0.26802646973295613</v>
      </c>
    </row>
    <row r="7" spans="1:7" x14ac:dyDescent="0.2">
      <c r="A7" s="65" t="s">
        <v>115</v>
      </c>
      <c r="B7" s="273">
        <v>26077.232231999998</v>
      </c>
      <c r="C7" s="274">
        <v>21.530575687717608</v>
      </c>
      <c r="D7" s="273">
        <v>28184.114483999998</v>
      </c>
      <c r="E7" s="274">
        <v>21.863650518850307</v>
      </c>
      <c r="F7" s="819">
        <v>0.19104196164985091</v>
      </c>
      <c r="G7" s="819">
        <v>0.18370003439133065</v>
      </c>
    </row>
    <row r="8" spans="1:7" x14ac:dyDescent="0.2">
      <c r="A8" s="65" t="s">
        <v>116</v>
      </c>
      <c r="B8" s="273">
        <v>14784.529206060604</v>
      </c>
      <c r="C8" s="274">
        <v>12.206794887064047</v>
      </c>
      <c r="D8" s="273">
        <v>16019.454545454542</v>
      </c>
      <c r="E8" s="274">
        <v>12.426991661677288</v>
      </c>
      <c r="F8" s="819">
        <v>100</v>
      </c>
      <c r="G8" s="819">
        <v>100</v>
      </c>
    </row>
    <row r="9" spans="1:7" x14ac:dyDescent="0.2">
      <c r="A9" s="65" t="s">
        <v>117</v>
      </c>
      <c r="B9" s="273">
        <v>17209.489989716269</v>
      </c>
      <c r="C9" s="274">
        <v>14.208955286133399</v>
      </c>
      <c r="D9" s="273">
        <v>16004.226742999999</v>
      </c>
      <c r="E9" s="274">
        <v>12.415178789173339</v>
      </c>
      <c r="F9" s="819">
        <v>100</v>
      </c>
      <c r="G9" s="819">
        <v>100</v>
      </c>
    </row>
    <row r="10" spans="1:7" x14ac:dyDescent="0.2">
      <c r="A10" s="65" t="s">
        <v>118</v>
      </c>
      <c r="B10" s="273">
        <v>159.66048706349406</v>
      </c>
      <c r="C10" s="274">
        <v>0.13182312334665935</v>
      </c>
      <c r="D10" s="273">
        <v>175.63739999999999</v>
      </c>
      <c r="E10" s="274">
        <v>0.13624961443509293</v>
      </c>
      <c r="F10" s="819" t="s">
        <v>651</v>
      </c>
      <c r="G10" s="819" t="s">
        <v>652</v>
      </c>
    </row>
    <row r="11" spans="1:7" x14ac:dyDescent="0.2">
      <c r="A11" s="65" t="s">
        <v>119</v>
      </c>
      <c r="B11" s="273">
        <v>-578.86599999999999</v>
      </c>
      <c r="C11" s="274">
        <v>-0.47793869054677912</v>
      </c>
      <c r="D11" s="273">
        <v>-963.11399999999992</v>
      </c>
      <c r="E11" s="274">
        <v>-0.7471296612056435</v>
      </c>
      <c r="F11" s="820"/>
      <c r="G11" s="820"/>
    </row>
    <row r="12" spans="1:7" x14ac:dyDescent="0.2">
      <c r="A12" s="68" t="s">
        <v>120</v>
      </c>
      <c r="B12" s="821">
        <v>121117.20843059523</v>
      </c>
      <c r="C12" s="822">
        <v>100</v>
      </c>
      <c r="D12" s="821">
        <v>128908.54827605456</v>
      </c>
      <c r="E12" s="822">
        <v>100</v>
      </c>
      <c r="F12" s="822">
        <v>27.863705084480099</v>
      </c>
      <c r="G12" s="822">
        <v>25.884822367713198</v>
      </c>
    </row>
    <row r="13" spans="1:7" x14ac:dyDescent="0.2">
      <c r="A13" s="65"/>
      <c r="B13" s="65"/>
      <c r="C13" s="65"/>
      <c r="D13" s="65"/>
      <c r="E13" s="65"/>
      <c r="F13" s="65"/>
      <c r="G13" s="71" t="s">
        <v>654</v>
      </c>
    </row>
    <row r="14" spans="1:7" x14ac:dyDescent="0.2">
      <c r="A14" s="823" t="s">
        <v>655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/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596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7" t="s">
        <v>306</v>
      </c>
    </row>
    <row r="3" spans="1:6" x14ac:dyDescent="0.2">
      <c r="A3" s="63"/>
      <c r="B3" s="841" t="s">
        <v>307</v>
      </c>
      <c r="C3" s="841"/>
      <c r="D3" s="841"/>
      <c r="E3" s="267" t="s">
        <v>308</v>
      </c>
      <c r="F3" s="267"/>
    </row>
    <row r="4" spans="1:6" x14ac:dyDescent="0.2">
      <c r="A4" s="75"/>
      <c r="B4" s="298" t="s">
        <v>647</v>
      </c>
      <c r="C4" s="299" t="s">
        <v>643</v>
      </c>
      <c r="D4" s="298" t="s">
        <v>648</v>
      </c>
      <c r="E4" s="269" t="s">
        <v>309</v>
      </c>
      <c r="F4" s="268" t="s">
        <v>310</v>
      </c>
    </row>
    <row r="5" spans="1:6" x14ac:dyDescent="0.2">
      <c r="A5" s="718" t="s">
        <v>598</v>
      </c>
      <c r="B5" s="300">
        <v>142.17090322580646</v>
      </c>
      <c r="C5" s="300">
        <v>141.63757000000001</v>
      </c>
      <c r="D5" s="300">
        <v>140.96682783400868</v>
      </c>
      <c r="E5" s="300">
        <v>0.37654785083254705</v>
      </c>
      <c r="F5" s="300">
        <v>0.85415513018112021</v>
      </c>
    </row>
    <row r="6" spans="1:6" x14ac:dyDescent="0.2">
      <c r="A6" s="75" t="s">
        <v>597</v>
      </c>
      <c r="B6" s="279">
        <v>132.27454838709701</v>
      </c>
      <c r="C6" s="295">
        <v>132.41488333333299</v>
      </c>
      <c r="D6" s="279">
        <v>132.25164627463519</v>
      </c>
      <c r="E6" s="279">
        <v>-0.10598124825795514</v>
      </c>
      <c r="F6" s="279">
        <v>1.7317071739328383E-2</v>
      </c>
    </row>
    <row r="7" spans="1:6" x14ac:dyDescent="0.2">
      <c r="A7" s="1"/>
      <c r="B7" s="1"/>
      <c r="C7" s="1"/>
      <c r="D7" s="1"/>
      <c r="E7" s="1"/>
      <c r="F7" s="71" t="s">
        <v>305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sqref="A1:C2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27" t="s">
        <v>311</v>
      </c>
      <c r="B1" s="827"/>
      <c r="C1" s="827"/>
      <c r="D1" s="58"/>
      <c r="E1" s="58"/>
    </row>
    <row r="2" spans="1:38" x14ac:dyDescent="0.2">
      <c r="A2" s="828"/>
      <c r="B2" s="827"/>
      <c r="C2" s="827"/>
      <c r="D2" s="8"/>
      <c r="E2" s="62" t="s">
        <v>306</v>
      </c>
    </row>
    <row r="3" spans="1:38" x14ac:dyDescent="0.2">
      <c r="A3" s="64"/>
      <c r="B3" s="302" t="s">
        <v>312</v>
      </c>
      <c r="C3" s="302" t="s">
        <v>313</v>
      </c>
      <c r="D3" s="302" t="s">
        <v>314</v>
      </c>
      <c r="E3" s="302" t="s">
        <v>315</v>
      </c>
    </row>
    <row r="4" spans="1:38" x14ac:dyDescent="0.2">
      <c r="A4" s="303" t="s">
        <v>316</v>
      </c>
      <c r="B4" s="304">
        <v>142.17090322580646</v>
      </c>
      <c r="C4" s="305">
        <v>24.674288989602776</v>
      </c>
      <c r="D4" s="305">
        <v>46.507678752332723</v>
      </c>
      <c r="E4" s="305">
        <v>70.988935483870961</v>
      </c>
      <c r="F4" s="448"/>
      <c r="H4" s="448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0"/>
      <c r="AI4" s="450"/>
      <c r="AJ4" s="450"/>
      <c r="AK4" s="450"/>
      <c r="AL4" s="450"/>
    </row>
    <row r="5" spans="1:38" x14ac:dyDescent="0.2">
      <c r="A5" s="306" t="s">
        <v>317</v>
      </c>
      <c r="B5" s="307">
        <v>156.90967741935484</v>
      </c>
      <c r="C5" s="301">
        <v>25.052805638384385</v>
      </c>
      <c r="D5" s="301">
        <v>65.450033071293035</v>
      </c>
      <c r="E5" s="301">
        <v>66.406838709677416</v>
      </c>
      <c r="F5" s="448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</row>
    <row r="6" spans="1:38" x14ac:dyDescent="0.2">
      <c r="A6" s="306" t="s">
        <v>318</v>
      </c>
      <c r="B6" s="307">
        <v>136.49032258064517</v>
      </c>
      <c r="C6" s="301">
        <v>22.748387096774195</v>
      </c>
      <c r="D6" s="301">
        <v>49.336032258064535</v>
      </c>
      <c r="E6" s="301">
        <v>64.405903225806441</v>
      </c>
      <c r="F6" s="448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  <c r="AI6" s="449"/>
      <c r="AJ6" s="449"/>
      <c r="AK6" s="449"/>
      <c r="AL6" s="449"/>
    </row>
    <row r="7" spans="1:38" x14ac:dyDescent="0.2">
      <c r="A7" s="306" t="s">
        <v>261</v>
      </c>
      <c r="B7" s="307">
        <v>158.86580645161291</v>
      </c>
      <c r="C7" s="301">
        <v>27.571751532924551</v>
      </c>
      <c r="D7" s="301">
        <v>61.356958144494811</v>
      </c>
      <c r="E7" s="301">
        <v>69.937096774193549</v>
      </c>
      <c r="F7" s="448"/>
      <c r="N7" s="449"/>
      <c r="O7" s="449"/>
      <c r="P7" s="449"/>
      <c r="Q7" s="449"/>
      <c r="R7" s="449"/>
      <c r="S7" s="449"/>
      <c r="T7" s="449"/>
      <c r="U7" s="449"/>
      <c r="V7" s="449"/>
      <c r="W7" s="449"/>
      <c r="X7" s="449"/>
      <c r="Y7" s="449"/>
      <c r="Z7" s="449"/>
      <c r="AA7" s="449"/>
      <c r="AB7" s="449"/>
      <c r="AC7" s="449"/>
      <c r="AD7" s="449"/>
      <c r="AE7" s="449"/>
      <c r="AF7" s="449"/>
      <c r="AG7" s="449"/>
      <c r="AH7" s="449"/>
      <c r="AI7" s="449"/>
      <c r="AJ7" s="449"/>
      <c r="AK7" s="449"/>
      <c r="AL7" s="449"/>
    </row>
    <row r="8" spans="1:38" x14ac:dyDescent="0.2">
      <c r="A8" s="306" t="s">
        <v>319</v>
      </c>
      <c r="B8" s="307">
        <v>128.75683244872985</v>
      </c>
      <c r="C8" s="301">
        <v>21.459472074788312</v>
      </c>
      <c r="D8" s="301">
        <v>36.302371111235743</v>
      </c>
      <c r="E8" s="301">
        <v>70.994989262705801</v>
      </c>
      <c r="F8" s="448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  <c r="AI8" s="449"/>
      <c r="AJ8" s="449"/>
      <c r="AK8" s="449"/>
      <c r="AL8" s="449"/>
    </row>
    <row r="9" spans="1:38" x14ac:dyDescent="0.2">
      <c r="A9" s="306" t="s">
        <v>320</v>
      </c>
      <c r="B9" s="307">
        <v>131.62014855867668</v>
      </c>
      <c r="C9" s="301">
        <v>22.843166278778597</v>
      </c>
      <c r="D9" s="301">
        <v>46.800756832195191</v>
      </c>
      <c r="E9" s="301">
        <v>61.976225447702895</v>
      </c>
      <c r="F9" s="448"/>
    </row>
    <row r="10" spans="1:38" x14ac:dyDescent="0.2">
      <c r="A10" s="306" t="s">
        <v>321</v>
      </c>
      <c r="B10" s="307">
        <v>143.27119354838712</v>
      </c>
      <c r="C10" s="301">
        <v>22.875232583355928</v>
      </c>
      <c r="D10" s="301">
        <v>48.970348061805382</v>
      </c>
      <c r="E10" s="301">
        <v>71.425612903225812</v>
      </c>
      <c r="F10" s="448"/>
    </row>
    <row r="11" spans="1:38" x14ac:dyDescent="0.2">
      <c r="A11" s="306" t="s">
        <v>322</v>
      </c>
      <c r="B11" s="307">
        <v>142.47720057196022</v>
      </c>
      <c r="C11" s="301">
        <v>28.495440114392046</v>
      </c>
      <c r="D11" s="301">
        <v>48.182002500001737</v>
      </c>
      <c r="E11" s="301">
        <v>65.799757957566442</v>
      </c>
      <c r="F11" s="448"/>
    </row>
    <row r="12" spans="1:38" x14ac:dyDescent="0.2">
      <c r="A12" s="306" t="s">
        <v>323</v>
      </c>
      <c r="B12" s="307">
        <v>167.83841373278881</v>
      </c>
      <c r="C12" s="301">
        <v>33.567682746557765</v>
      </c>
      <c r="D12" s="301">
        <v>60.127266225167517</v>
      </c>
      <c r="E12" s="301">
        <v>74.143464761063527</v>
      </c>
      <c r="F12" s="448"/>
    </row>
    <row r="13" spans="1:38" x14ac:dyDescent="0.2">
      <c r="A13" s="306" t="s">
        <v>324</v>
      </c>
      <c r="B13" s="307">
        <v>147.47096774193548</v>
      </c>
      <c r="C13" s="301">
        <v>24.578494623655917</v>
      </c>
      <c r="D13" s="301">
        <v>57.016924731182783</v>
      </c>
      <c r="E13" s="301">
        <v>65.875548387096785</v>
      </c>
      <c r="F13" s="448"/>
    </row>
    <row r="14" spans="1:38" x14ac:dyDescent="0.2">
      <c r="A14" s="306" t="s">
        <v>325</v>
      </c>
      <c r="B14" s="307">
        <v>148.21935483870968</v>
      </c>
      <c r="C14" s="301">
        <v>26.728080380750924</v>
      </c>
      <c r="D14" s="301">
        <v>56.307855103120033</v>
      </c>
      <c r="E14" s="301">
        <v>65.183419354838719</v>
      </c>
      <c r="F14" s="448"/>
    </row>
    <row r="15" spans="1:38" x14ac:dyDescent="0.2">
      <c r="A15" s="306" t="s">
        <v>220</v>
      </c>
      <c r="B15" s="307">
        <v>129.7258064516129</v>
      </c>
      <c r="C15" s="301">
        <v>21.620967741935484</v>
      </c>
      <c r="D15" s="301">
        <v>42.277193548387075</v>
      </c>
      <c r="E15" s="301">
        <v>65.827645161290334</v>
      </c>
      <c r="F15" s="448"/>
    </row>
    <row r="16" spans="1:38" x14ac:dyDescent="0.2">
      <c r="A16" s="306" t="s">
        <v>326</v>
      </c>
      <c r="B16" s="308">
        <v>162.2516129032258</v>
      </c>
      <c r="C16" s="290">
        <v>31.403537981269512</v>
      </c>
      <c r="D16" s="290">
        <v>62.370203954214347</v>
      </c>
      <c r="E16" s="290">
        <v>68.47787096774195</v>
      </c>
      <c r="F16" s="448"/>
    </row>
    <row r="17" spans="1:13" x14ac:dyDescent="0.2">
      <c r="A17" s="306" t="s">
        <v>262</v>
      </c>
      <c r="B17" s="307">
        <v>152.02383870967742</v>
      </c>
      <c r="C17" s="301">
        <v>25.337306451612907</v>
      </c>
      <c r="D17" s="301">
        <v>61.330016129032259</v>
      </c>
      <c r="E17" s="301">
        <v>65.356516129032258</v>
      </c>
      <c r="F17" s="448"/>
    </row>
    <row r="18" spans="1:13" x14ac:dyDescent="0.2">
      <c r="A18" s="306" t="s">
        <v>263</v>
      </c>
      <c r="B18" s="307">
        <v>167.83870967741936</v>
      </c>
      <c r="C18" s="301">
        <v>31.384474167322324</v>
      </c>
      <c r="D18" s="301">
        <v>68.349880671387368</v>
      </c>
      <c r="E18" s="301">
        <v>68.104354838709668</v>
      </c>
      <c r="F18" s="448"/>
    </row>
    <row r="19" spans="1:13" x14ac:dyDescent="0.2">
      <c r="A19" s="58" t="s">
        <v>264</v>
      </c>
      <c r="B19" s="307">
        <v>173.2516129032258</v>
      </c>
      <c r="C19" s="301">
        <v>30.068461743535053</v>
      </c>
      <c r="D19" s="301">
        <v>76.72418341775527</v>
      </c>
      <c r="E19" s="301">
        <v>66.458967741935481</v>
      </c>
      <c r="F19" s="448"/>
    </row>
    <row r="20" spans="1:13" x14ac:dyDescent="0.2">
      <c r="A20" s="58" t="s">
        <v>327</v>
      </c>
      <c r="B20" s="307">
        <v>135.76528884772705</v>
      </c>
      <c r="C20" s="301">
        <v>28.863486605422288</v>
      </c>
      <c r="D20" s="301">
        <v>40.341884049524175</v>
      </c>
      <c r="E20" s="301">
        <v>66.559918192780586</v>
      </c>
      <c r="F20" s="448"/>
    </row>
    <row r="21" spans="1:13" x14ac:dyDescent="0.2">
      <c r="A21" s="58" t="s">
        <v>328</v>
      </c>
      <c r="B21" s="307">
        <v>153.11790322580646</v>
      </c>
      <c r="C21" s="301">
        <v>28.631803042223975</v>
      </c>
      <c r="D21" s="301">
        <v>60.772132441646988</v>
      </c>
      <c r="E21" s="301">
        <v>63.713967741935491</v>
      </c>
      <c r="F21" s="448"/>
    </row>
    <row r="22" spans="1:13" x14ac:dyDescent="0.2">
      <c r="A22" s="58" t="s">
        <v>221</v>
      </c>
      <c r="B22" s="307">
        <v>173.73448387096775</v>
      </c>
      <c r="C22" s="301">
        <v>31.329169222633531</v>
      </c>
      <c r="D22" s="301">
        <v>73.080056583818077</v>
      </c>
      <c r="E22" s="301">
        <v>69.325258064516134</v>
      </c>
      <c r="F22" s="448"/>
    </row>
    <row r="23" spans="1:13" x14ac:dyDescent="0.2">
      <c r="A23" s="309" t="s">
        <v>329</v>
      </c>
      <c r="B23" s="310">
        <v>132.71693548387097</v>
      </c>
      <c r="C23" s="311">
        <v>23.033517728605705</v>
      </c>
      <c r="D23" s="311">
        <v>43.366127432684621</v>
      </c>
      <c r="E23" s="311">
        <v>66.317290322580646</v>
      </c>
      <c r="F23" s="448"/>
    </row>
    <row r="24" spans="1:13" x14ac:dyDescent="0.2">
      <c r="A24" s="309" t="s">
        <v>330</v>
      </c>
      <c r="B24" s="310">
        <v>133.456409384436</v>
      </c>
      <c r="C24" s="311">
        <v>23.161856174158313</v>
      </c>
      <c r="D24" s="311">
        <v>43.443031116941569</v>
      </c>
      <c r="E24" s="311">
        <v>66.851522093336115</v>
      </c>
      <c r="F24" s="448"/>
    </row>
    <row r="25" spans="1:13" x14ac:dyDescent="0.2">
      <c r="A25" s="289" t="s">
        <v>331</v>
      </c>
      <c r="B25" s="310">
        <v>133.07996774193546</v>
      </c>
      <c r="C25" s="311">
        <v>17.358256661991582</v>
      </c>
      <c r="D25" s="311">
        <v>46.209162692847109</v>
      </c>
      <c r="E25" s="311">
        <v>69.512548387096771</v>
      </c>
      <c r="F25" s="448"/>
    </row>
    <row r="26" spans="1:13" x14ac:dyDescent="0.2">
      <c r="A26" s="289" t="s">
        <v>332</v>
      </c>
      <c r="B26" s="310">
        <v>144.25806451612902</v>
      </c>
      <c r="C26" s="311">
        <v>22.005467468562056</v>
      </c>
      <c r="D26" s="311">
        <v>50.937887370147592</v>
      </c>
      <c r="E26" s="311">
        <v>71.314709677419373</v>
      </c>
      <c r="F26" s="448"/>
    </row>
    <row r="27" spans="1:13" x14ac:dyDescent="0.2">
      <c r="A27" s="289" t="s">
        <v>333</v>
      </c>
      <c r="B27" s="310">
        <v>127.93071316491327</v>
      </c>
      <c r="C27" s="311">
        <v>23.922003274739883</v>
      </c>
      <c r="D27" s="311">
        <v>39.866583868307529</v>
      </c>
      <c r="E27" s="311">
        <v>64.142126021865863</v>
      </c>
      <c r="F27" s="448"/>
    </row>
    <row r="28" spans="1:13" x14ac:dyDescent="0.2">
      <c r="A28" s="58" t="s">
        <v>265</v>
      </c>
      <c r="B28" s="307">
        <v>156.92903225806452</v>
      </c>
      <c r="C28" s="301">
        <v>29.344453186467351</v>
      </c>
      <c r="D28" s="301">
        <v>58.595062942564923</v>
      </c>
      <c r="E28" s="301">
        <v>68.989516129032253</v>
      </c>
      <c r="F28" s="448"/>
    </row>
    <row r="29" spans="1:13" x14ac:dyDescent="0.2">
      <c r="A29" s="289" t="s">
        <v>224</v>
      </c>
      <c r="B29" s="310">
        <v>158.41173971307484</v>
      </c>
      <c r="C29" s="311">
        <v>26.401956618845809</v>
      </c>
      <c r="D29" s="311">
        <v>70.954204877195792</v>
      </c>
      <c r="E29" s="311">
        <v>61.055578217033236</v>
      </c>
      <c r="F29" s="448"/>
    </row>
    <row r="30" spans="1:13" x14ac:dyDescent="0.2">
      <c r="A30" s="58" t="s">
        <v>334</v>
      </c>
      <c r="B30" s="307">
        <v>139.3977825529266</v>
      </c>
      <c r="C30" s="301">
        <v>26.98021597798579</v>
      </c>
      <c r="D30" s="301">
        <v>45.932483470026966</v>
      </c>
      <c r="E30" s="301">
        <v>66.485083104913841</v>
      </c>
      <c r="F30" s="448"/>
    </row>
    <row r="31" spans="1:13" x14ac:dyDescent="0.2">
      <c r="A31" s="312" t="s">
        <v>266</v>
      </c>
      <c r="B31" s="313">
        <v>161.25068467357946</v>
      </c>
      <c r="C31" s="279">
        <v>32.25013693471589</v>
      </c>
      <c r="D31" s="279">
        <v>62.23197712127547</v>
      </c>
      <c r="E31" s="279">
        <v>66.768570617588097</v>
      </c>
      <c r="F31" s="448"/>
    </row>
    <row r="32" spans="1:13" x14ac:dyDescent="0.2">
      <c r="A32" s="314" t="s">
        <v>335</v>
      </c>
      <c r="B32" s="315">
        <v>155.60364409129957</v>
      </c>
      <c r="C32" s="315">
        <v>27.120984012095253</v>
      </c>
      <c r="D32" s="315">
        <v>62.365119779508433</v>
      </c>
      <c r="E32" s="315">
        <v>66.117540299695889</v>
      </c>
      <c r="F32" s="448"/>
      <c r="M32" s="449"/>
    </row>
    <row r="33" spans="1:13" x14ac:dyDescent="0.2">
      <c r="A33" s="316" t="s">
        <v>336</v>
      </c>
      <c r="B33" s="317">
        <v>158.74701717641784</v>
      </c>
      <c r="C33" s="317">
        <v>27.189316535189338</v>
      </c>
      <c r="D33" s="317">
        <v>64.080620764815862</v>
      </c>
      <c r="E33" s="317">
        <v>67.477079876412645</v>
      </c>
      <c r="F33" s="448"/>
      <c r="M33" s="449"/>
    </row>
    <row r="34" spans="1:13" x14ac:dyDescent="0.2">
      <c r="A34" s="316" t="s">
        <v>337</v>
      </c>
      <c r="B34" s="318">
        <v>16.576113950611386</v>
      </c>
      <c r="C34" s="318">
        <v>2.5150275455865625</v>
      </c>
      <c r="D34" s="318">
        <v>17.572942012483139</v>
      </c>
      <c r="E34" s="318">
        <v>-3.5118556074583154</v>
      </c>
      <c r="F34" s="448"/>
    </row>
    <row r="35" spans="1:13" x14ac:dyDescent="0.2">
      <c r="A35" s="94"/>
      <c r="B35" s="65"/>
      <c r="C35" s="58"/>
      <c r="D35" s="8"/>
      <c r="E35" s="71" t="s">
        <v>305</v>
      </c>
    </row>
    <row r="36" spans="1:13" x14ac:dyDescent="0.2">
      <c r="B36" s="448"/>
      <c r="C36" s="448"/>
      <c r="D36" s="448"/>
      <c r="E36" s="448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sqref="A1:C2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27" t="s">
        <v>338</v>
      </c>
      <c r="B1" s="827"/>
      <c r="C1" s="827"/>
      <c r="D1" s="58"/>
      <c r="E1" s="58"/>
    </row>
    <row r="2" spans="1:36" x14ac:dyDescent="0.2">
      <c r="A2" s="828"/>
      <c r="B2" s="827"/>
      <c r="C2" s="827"/>
      <c r="D2" s="8"/>
      <c r="E2" s="62" t="s">
        <v>306</v>
      </c>
    </row>
    <row r="3" spans="1:36" x14ac:dyDescent="0.2">
      <c r="A3" s="64"/>
      <c r="B3" s="302" t="s">
        <v>312</v>
      </c>
      <c r="C3" s="302" t="s">
        <v>313</v>
      </c>
      <c r="D3" s="302" t="s">
        <v>314</v>
      </c>
      <c r="E3" s="302" t="s">
        <v>315</v>
      </c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  <c r="AD3" s="452"/>
      <c r="AE3" s="452"/>
      <c r="AF3" s="452"/>
      <c r="AG3" s="452"/>
      <c r="AH3" s="452"/>
      <c r="AI3" s="452"/>
      <c r="AJ3" s="452"/>
    </row>
    <row r="4" spans="1:36" x14ac:dyDescent="0.2">
      <c r="A4" s="303" t="s">
        <v>316</v>
      </c>
      <c r="B4" s="304">
        <v>132.27454838709701</v>
      </c>
      <c r="C4" s="305">
        <v>22.956739802719316</v>
      </c>
      <c r="D4" s="305">
        <v>37.1041634230874</v>
      </c>
      <c r="E4" s="305">
        <v>72.213645161290302</v>
      </c>
      <c r="F4" s="448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  <c r="Z4" s="451"/>
      <c r="AA4" s="451"/>
      <c r="AB4" s="451"/>
      <c r="AC4" s="451"/>
      <c r="AD4" s="451"/>
      <c r="AE4" s="451"/>
      <c r="AF4" s="451"/>
      <c r="AG4" s="451"/>
      <c r="AH4" s="451"/>
      <c r="AI4" s="451"/>
      <c r="AJ4" s="451"/>
    </row>
    <row r="5" spans="1:36" x14ac:dyDescent="0.2">
      <c r="A5" s="306" t="s">
        <v>317</v>
      </c>
      <c r="B5" s="307">
        <v>138.07096774193548</v>
      </c>
      <c r="C5" s="301">
        <v>22.044944429384657</v>
      </c>
      <c r="D5" s="301">
        <v>47.040087828679845</v>
      </c>
      <c r="E5" s="301">
        <v>68.985935483870975</v>
      </c>
      <c r="G5" s="453"/>
      <c r="H5" s="453"/>
      <c r="I5" s="453"/>
      <c r="J5" s="453"/>
      <c r="K5" s="453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51"/>
      <c r="AJ5" s="451"/>
    </row>
    <row r="6" spans="1:36" x14ac:dyDescent="0.2">
      <c r="A6" s="306" t="s">
        <v>318</v>
      </c>
      <c r="B6" s="307">
        <v>131.3516129032258</v>
      </c>
      <c r="C6" s="301">
        <v>21.891935483870967</v>
      </c>
      <c r="D6" s="301">
        <v>40.963806451612896</v>
      </c>
      <c r="E6" s="301">
        <v>68.495870967741936</v>
      </c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4"/>
      <c r="AJ6" s="454"/>
    </row>
    <row r="7" spans="1:36" x14ac:dyDescent="0.2">
      <c r="A7" s="306" t="s">
        <v>261</v>
      </c>
      <c r="B7" s="307">
        <v>138.59774193548387</v>
      </c>
      <c r="C7" s="301">
        <v>24.054153559050917</v>
      </c>
      <c r="D7" s="301">
        <v>42.769104505465208</v>
      </c>
      <c r="E7" s="301">
        <v>71.774483870967742</v>
      </c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53"/>
      <c r="AI7" s="453"/>
      <c r="AJ7" s="453"/>
    </row>
    <row r="8" spans="1:36" x14ac:dyDescent="0.2">
      <c r="A8" s="306" t="s">
        <v>319</v>
      </c>
      <c r="B8" s="307">
        <v>130.79965627463724</v>
      </c>
      <c r="C8" s="301">
        <v>21.799942712439542</v>
      </c>
      <c r="D8" s="301">
        <v>32.978878923125819</v>
      </c>
      <c r="E8" s="301">
        <v>76.020834639071879</v>
      </c>
    </row>
    <row r="9" spans="1:36" x14ac:dyDescent="0.2">
      <c r="A9" s="306" t="s">
        <v>320</v>
      </c>
      <c r="B9" s="307">
        <v>132.16810131842658</v>
      </c>
      <c r="C9" s="301">
        <v>22.938265518074033</v>
      </c>
      <c r="D9" s="301">
        <v>39.911858292102963</v>
      </c>
      <c r="E9" s="301">
        <v>69.317977508249584</v>
      </c>
    </row>
    <row r="10" spans="1:36" x14ac:dyDescent="0.2">
      <c r="A10" s="306" t="s">
        <v>321</v>
      </c>
      <c r="B10" s="307">
        <v>142.89054838709677</v>
      </c>
      <c r="C10" s="301">
        <v>22.814457305502845</v>
      </c>
      <c r="D10" s="301">
        <v>46.06980075901329</v>
      </c>
      <c r="E10" s="301">
        <v>74.006290322580639</v>
      </c>
    </row>
    <row r="11" spans="1:36" x14ac:dyDescent="0.2">
      <c r="A11" s="306" t="s">
        <v>322</v>
      </c>
      <c r="B11" s="307">
        <v>132.40868452120912</v>
      </c>
      <c r="C11" s="301">
        <v>26.481736904241824</v>
      </c>
      <c r="D11" s="301">
        <v>37.650417254099708</v>
      </c>
      <c r="E11" s="301">
        <v>68.276530362867589</v>
      </c>
    </row>
    <row r="12" spans="1:36" x14ac:dyDescent="0.2">
      <c r="A12" s="306" t="s">
        <v>323</v>
      </c>
      <c r="B12" s="307">
        <v>146.99041116967263</v>
      </c>
      <c r="C12" s="301">
        <v>29.398082233934524</v>
      </c>
      <c r="D12" s="301">
        <v>41.143234085893418</v>
      </c>
      <c r="E12" s="301">
        <v>76.449094849844684</v>
      </c>
    </row>
    <row r="13" spans="1:36" x14ac:dyDescent="0.2">
      <c r="A13" s="306" t="s">
        <v>324</v>
      </c>
      <c r="B13" s="307">
        <v>135.05483870967743</v>
      </c>
      <c r="C13" s="301">
        <v>22.509139784946242</v>
      </c>
      <c r="D13" s="301">
        <v>40.60521505376343</v>
      </c>
      <c r="E13" s="301">
        <v>71.940483870967753</v>
      </c>
    </row>
    <row r="14" spans="1:36" x14ac:dyDescent="0.2">
      <c r="A14" s="306" t="s">
        <v>325</v>
      </c>
      <c r="B14" s="307">
        <v>137.01612903225808</v>
      </c>
      <c r="C14" s="301">
        <v>24.707826546800639</v>
      </c>
      <c r="D14" s="301">
        <v>46.221076679005826</v>
      </c>
      <c r="E14" s="301">
        <v>66.087225806451613</v>
      </c>
    </row>
    <row r="15" spans="1:36" x14ac:dyDescent="0.2">
      <c r="A15" s="306" t="s">
        <v>220</v>
      </c>
      <c r="B15" s="307">
        <v>127.74516129032259</v>
      </c>
      <c r="C15" s="301">
        <v>21.290860215053765</v>
      </c>
      <c r="D15" s="301">
        <v>39.291817204301069</v>
      </c>
      <c r="E15" s="301">
        <v>67.162483870967748</v>
      </c>
    </row>
    <row r="16" spans="1:36" x14ac:dyDescent="0.2">
      <c r="A16" s="306" t="s">
        <v>326</v>
      </c>
      <c r="B16" s="308">
        <v>150.59677419354838</v>
      </c>
      <c r="C16" s="290">
        <v>29.147762747138398</v>
      </c>
      <c r="D16" s="290">
        <v>46.280172736732553</v>
      </c>
      <c r="E16" s="290">
        <v>75.168838709677431</v>
      </c>
    </row>
    <row r="17" spans="1:11" x14ac:dyDescent="0.2">
      <c r="A17" s="306" t="s">
        <v>262</v>
      </c>
      <c r="B17" s="307">
        <v>130.73461290322581</v>
      </c>
      <c r="C17" s="301">
        <v>21.789102150537637</v>
      </c>
      <c r="D17" s="301">
        <v>44.090220430107529</v>
      </c>
      <c r="E17" s="301">
        <v>64.855290322580643</v>
      </c>
    </row>
    <row r="18" spans="1:11" x14ac:dyDescent="0.2">
      <c r="A18" s="306" t="s">
        <v>263</v>
      </c>
      <c r="B18" s="307">
        <v>136.05161290322582</v>
      </c>
      <c r="C18" s="301">
        <v>25.44054550222922</v>
      </c>
      <c r="D18" s="301">
        <v>34.2866480461579</v>
      </c>
      <c r="E18" s="301">
        <v>76.324419354838696</v>
      </c>
    </row>
    <row r="19" spans="1:11" x14ac:dyDescent="0.2">
      <c r="A19" s="58" t="s">
        <v>264</v>
      </c>
      <c r="B19" s="307">
        <v>142.69677419354838</v>
      </c>
      <c r="C19" s="301">
        <v>24.765555851772859</v>
      </c>
      <c r="D19" s="301">
        <v>48.575895761130354</v>
      </c>
      <c r="E19" s="301">
        <v>69.355322580645165</v>
      </c>
    </row>
    <row r="20" spans="1:11" x14ac:dyDescent="0.2">
      <c r="A20" s="58" t="s">
        <v>327</v>
      </c>
      <c r="B20" s="307">
        <v>137.67933187296686</v>
      </c>
      <c r="C20" s="301">
        <v>29.270409138347286</v>
      </c>
      <c r="D20" s="301">
        <v>37.153468026154854</v>
      </c>
      <c r="E20" s="301">
        <v>71.255454708464711</v>
      </c>
    </row>
    <row r="21" spans="1:11" x14ac:dyDescent="0.2">
      <c r="A21" s="58" t="s">
        <v>328</v>
      </c>
      <c r="B21" s="307">
        <v>147.21516129032256</v>
      </c>
      <c r="C21" s="301">
        <v>27.528038290060316</v>
      </c>
      <c r="D21" s="301">
        <v>49.900381064778365</v>
      </c>
      <c r="E21" s="301">
        <v>69.786741935483874</v>
      </c>
    </row>
    <row r="22" spans="1:11" x14ac:dyDescent="0.2">
      <c r="A22" s="58" t="s">
        <v>221</v>
      </c>
      <c r="B22" s="307">
        <v>163.05667741935483</v>
      </c>
      <c r="C22" s="301">
        <v>29.403663141195132</v>
      </c>
      <c r="D22" s="301">
        <v>61.980078794288723</v>
      </c>
      <c r="E22" s="301">
        <v>71.672935483870972</v>
      </c>
    </row>
    <row r="23" spans="1:11" x14ac:dyDescent="0.2">
      <c r="A23" s="309" t="s">
        <v>329</v>
      </c>
      <c r="B23" s="310">
        <v>127.6241935483871</v>
      </c>
      <c r="C23" s="311">
        <v>22.149653425753133</v>
      </c>
      <c r="D23" s="311">
        <v>35.094088509730739</v>
      </c>
      <c r="E23" s="311">
        <v>70.380451612903229</v>
      </c>
    </row>
    <row r="24" spans="1:11" x14ac:dyDescent="0.2">
      <c r="A24" s="309" t="s">
        <v>330</v>
      </c>
      <c r="B24" s="310">
        <v>129.76207248348231</v>
      </c>
      <c r="C24" s="311">
        <v>22.520690265728334</v>
      </c>
      <c r="D24" s="311">
        <v>33.016657637049022</v>
      </c>
      <c r="E24" s="311">
        <v>74.224724580704958</v>
      </c>
    </row>
    <row r="25" spans="1:11" x14ac:dyDescent="0.2">
      <c r="A25" s="289" t="s">
        <v>331</v>
      </c>
      <c r="B25" s="310">
        <v>118.67787096774194</v>
      </c>
      <c r="C25" s="311">
        <v>15.479722300140255</v>
      </c>
      <c r="D25" s="311">
        <v>33.500116409537156</v>
      </c>
      <c r="E25" s="311">
        <v>69.698032258064529</v>
      </c>
    </row>
    <row r="26" spans="1:11" x14ac:dyDescent="0.2">
      <c r="A26" s="289" t="s">
        <v>332</v>
      </c>
      <c r="B26" s="310">
        <v>136</v>
      </c>
      <c r="C26" s="311">
        <v>20.745762711864408</v>
      </c>
      <c r="D26" s="311">
        <v>42.240237288135596</v>
      </c>
      <c r="E26" s="311">
        <v>73.013999999999996</v>
      </c>
    </row>
    <row r="27" spans="1:11" x14ac:dyDescent="0.2">
      <c r="A27" s="289" t="s">
        <v>333</v>
      </c>
      <c r="B27" s="310">
        <v>126.52131746116882</v>
      </c>
      <c r="C27" s="311">
        <v>23.658457736641324</v>
      </c>
      <c r="D27" s="311">
        <v>34.834757162241246</v>
      </c>
      <c r="E27" s="311">
        <v>68.02810256228625</v>
      </c>
    </row>
    <row r="28" spans="1:11" x14ac:dyDescent="0.2">
      <c r="A28" s="58" t="s">
        <v>265</v>
      </c>
      <c r="B28" s="307">
        <v>133.3516129032258</v>
      </c>
      <c r="C28" s="301">
        <v>24.935667453448726</v>
      </c>
      <c r="D28" s="301">
        <v>36.941042223970612</v>
      </c>
      <c r="E28" s="301">
        <v>71.474903225806457</v>
      </c>
    </row>
    <row r="29" spans="1:11" x14ac:dyDescent="0.2">
      <c r="A29" s="289" t="s">
        <v>224</v>
      </c>
      <c r="B29" s="310">
        <v>166.78560590957588</v>
      </c>
      <c r="C29" s="311">
        <v>27.797600984929314</v>
      </c>
      <c r="D29" s="311">
        <v>70.954156635468721</v>
      </c>
      <c r="E29" s="311">
        <v>68.03384828917784</v>
      </c>
    </row>
    <row r="30" spans="1:11" x14ac:dyDescent="0.2">
      <c r="A30" s="58" t="s">
        <v>334</v>
      </c>
      <c r="B30" s="307">
        <v>140.95954480789069</v>
      </c>
      <c r="C30" s="301">
        <v>27.282492543462713</v>
      </c>
      <c r="D30" s="301">
        <v>42.811089342878503</v>
      </c>
      <c r="E30" s="301">
        <v>70.865962921549482</v>
      </c>
    </row>
    <row r="31" spans="1:11" x14ac:dyDescent="0.2">
      <c r="A31" s="312" t="s">
        <v>266</v>
      </c>
      <c r="B31" s="313">
        <v>156.01967929407979</v>
      </c>
      <c r="C31" s="279">
        <v>31.20393585881596</v>
      </c>
      <c r="D31" s="279">
        <v>53.576979237446203</v>
      </c>
      <c r="E31" s="279">
        <v>71.23876419781763</v>
      </c>
    </row>
    <row r="32" spans="1:11" x14ac:dyDescent="0.2">
      <c r="A32" s="314" t="s">
        <v>335</v>
      </c>
      <c r="B32" s="315">
        <v>141.42976987460733</v>
      </c>
      <c r="C32" s="315">
        <v>24.485913987864652</v>
      </c>
      <c r="D32" s="315">
        <v>47.508378116765527</v>
      </c>
      <c r="E32" s="315">
        <v>69.435477769977155</v>
      </c>
      <c r="G32" s="454"/>
      <c r="H32" s="454"/>
      <c r="I32" s="454"/>
      <c r="J32" s="454"/>
      <c r="K32" s="454"/>
    </row>
    <row r="33" spans="1:11" x14ac:dyDescent="0.2">
      <c r="A33" s="316" t="s">
        <v>336</v>
      </c>
      <c r="B33" s="317">
        <v>139.08404838923551</v>
      </c>
      <c r="C33" s="317">
        <v>23.665679904716576</v>
      </c>
      <c r="D33" s="317">
        <v>46.019687894942585</v>
      </c>
      <c r="E33" s="317">
        <v>69.398680589576344</v>
      </c>
      <c r="G33" s="451"/>
      <c r="H33" s="451"/>
      <c r="I33" s="451"/>
      <c r="J33" s="451"/>
      <c r="K33" s="451"/>
    </row>
    <row r="34" spans="1:11" x14ac:dyDescent="0.2">
      <c r="A34" s="316" t="s">
        <v>337</v>
      </c>
      <c r="B34" s="318">
        <v>6.8095000021384919</v>
      </c>
      <c r="C34" s="318">
        <v>0.70894010199726054</v>
      </c>
      <c r="D34" s="318">
        <v>8.9155244718551856</v>
      </c>
      <c r="E34" s="318">
        <v>-2.8149645717139578</v>
      </c>
    </row>
    <row r="35" spans="1:11" x14ac:dyDescent="0.2">
      <c r="A35" s="94"/>
      <c r="B35" s="65"/>
      <c r="C35" s="58"/>
      <c r="D35" s="8"/>
      <c r="E35" s="71" t="s">
        <v>305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sqref="A1:C2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27" t="s">
        <v>35</v>
      </c>
      <c r="B1" s="827"/>
      <c r="C1" s="827"/>
    </row>
    <row r="2" spans="1:4" x14ac:dyDescent="0.2">
      <c r="A2" s="827"/>
      <c r="B2" s="827"/>
      <c r="C2" s="827"/>
    </row>
    <row r="3" spans="1:4" x14ac:dyDescent="0.2">
      <c r="A3" s="61"/>
      <c r="B3" s="8"/>
      <c r="C3" s="62" t="s">
        <v>306</v>
      </c>
    </row>
    <row r="4" spans="1:4" x14ac:dyDescent="0.2">
      <c r="A4" s="64"/>
      <c r="B4" s="302" t="s">
        <v>312</v>
      </c>
      <c r="C4" s="302" t="s">
        <v>315</v>
      </c>
    </row>
    <row r="5" spans="1:4" x14ac:dyDescent="0.2">
      <c r="A5" s="303" t="s">
        <v>316</v>
      </c>
      <c r="B5" s="809">
        <v>72.770499999999998</v>
      </c>
      <c r="C5" s="810">
        <v>65.639499999999998</v>
      </c>
    </row>
    <row r="6" spans="1:4" x14ac:dyDescent="0.2">
      <c r="A6" s="306" t="s">
        <v>317</v>
      </c>
      <c r="B6" s="811">
        <v>69.022799999999989</v>
      </c>
      <c r="C6" s="812">
        <v>65.739499999999992</v>
      </c>
    </row>
    <row r="7" spans="1:4" x14ac:dyDescent="0.2">
      <c r="A7" s="306" t="s">
        <v>318</v>
      </c>
      <c r="B7" s="811">
        <v>75.731099999999998</v>
      </c>
      <c r="C7" s="812">
        <v>67.112433333333342</v>
      </c>
    </row>
    <row r="8" spans="1:4" x14ac:dyDescent="0.2">
      <c r="A8" s="306" t="s">
        <v>261</v>
      </c>
      <c r="B8" s="811">
        <v>67.257333333333335</v>
      </c>
      <c r="C8" s="812">
        <v>67.196700000000007</v>
      </c>
    </row>
    <row r="9" spans="1:4" x14ac:dyDescent="0.2">
      <c r="A9" s="306" t="s">
        <v>319</v>
      </c>
      <c r="B9" s="811">
        <v>67.133653747826983</v>
      </c>
      <c r="C9" s="812">
        <v>66.729695940280195</v>
      </c>
    </row>
    <row r="10" spans="1:4" x14ac:dyDescent="0.2">
      <c r="A10" s="306" t="s">
        <v>320</v>
      </c>
      <c r="B10" s="811">
        <v>72.337930070802429</v>
      </c>
      <c r="C10" s="812">
        <v>65.227821557179993</v>
      </c>
    </row>
    <row r="11" spans="1:4" x14ac:dyDescent="0.2">
      <c r="A11" s="306" t="s">
        <v>322</v>
      </c>
      <c r="B11" s="811">
        <v>83.893499999999989</v>
      </c>
      <c r="C11" s="812">
        <v>73.422066666666666</v>
      </c>
      <c r="D11" s="301"/>
    </row>
    <row r="12" spans="1:4" x14ac:dyDescent="0.2">
      <c r="A12" s="306" t="s">
        <v>321</v>
      </c>
      <c r="B12" s="811">
        <v>71.719521965955039</v>
      </c>
      <c r="C12" s="812">
        <v>66.510328724220599</v>
      </c>
    </row>
    <row r="13" spans="1:4" x14ac:dyDescent="0.2">
      <c r="A13" s="306" t="s">
        <v>323</v>
      </c>
      <c r="B13" s="811">
        <v>127.58853523152406</v>
      </c>
      <c r="C13" s="812">
        <v>83.872936857293809</v>
      </c>
    </row>
    <row r="14" spans="1:4" x14ac:dyDescent="0.2">
      <c r="A14" s="306" t="s">
        <v>324</v>
      </c>
      <c r="B14" s="813">
        <v>0</v>
      </c>
      <c r="C14" s="814">
        <v>0</v>
      </c>
    </row>
    <row r="15" spans="1:4" x14ac:dyDescent="0.2">
      <c r="A15" s="306" t="s">
        <v>325</v>
      </c>
      <c r="B15" s="811">
        <v>84.4</v>
      </c>
      <c r="C15" s="812">
        <v>64.248199999999997</v>
      </c>
    </row>
    <row r="16" spans="1:4" x14ac:dyDescent="0.2">
      <c r="A16" s="306" t="s">
        <v>220</v>
      </c>
      <c r="B16" s="811">
        <v>79.38666666666667</v>
      </c>
      <c r="C16" s="812">
        <v>70.507133333333329</v>
      </c>
    </row>
    <row r="17" spans="1:3" x14ac:dyDescent="0.2">
      <c r="A17" s="306" t="s">
        <v>326</v>
      </c>
      <c r="B17" s="811">
        <v>87.88</v>
      </c>
      <c r="C17" s="812">
        <v>71.366699999999994</v>
      </c>
    </row>
    <row r="18" spans="1:3" x14ac:dyDescent="0.2">
      <c r="A18" s="306" t="s">
        <v>262</v>
      </c>
      <c r="B18" s="811">
        <v>73.271600000000007</v>
      </c>
      <c r="C18" s="812">
        <v>69.879600000000011</v>
      </c>
    </row>
    <row r="19" spans="1:3" x14ac:dyDescent="0.2">
      <c r="A19" s="306" t="s">
        <v>263</v>
      </c>
      <c r="B19" s="811">
        <v>104.21130000000001</v>
      </c>
      <c r="C19" s="812">
        <v>69.87566666666666</v>
      </c>
    </row>
    <row r="20" spans="1:3" x14ac:dyDescent="0.2">
      <c r="A20" s="306" t="s">
        <v>264</v>
      </c>
      <c r="B20" s="811">
        <v>85.75</v>
      </c>
      <c r="C20" s="812">
        <v>37.680499999999995</v>
      </c>
    </row>
    <row r="21" spans="1:3" x14ac:dyDescent="0.2">
      <c r="A21" s="306" t="s">
        <v>327</v>
      </c>
      <c r="B21" s="811">
        <v>114.5520977030445</v>
      </c>
      <c r="C21" s="812">
        <v>73.630658694117372</v>
      </c>
    </row>
    <row r="22" spans="1:3" x14ac:dyDescent="0.2">
      <c r="A22" s="306" t="s">
        <v>328</v>
      </c>
      <c r="B22" s="811">
        <v>86.575666666666663</v>
      </c>
      <c r="C22" s="812">
        <v>83.493700000000004</v>
      </c>
    </row>
    <row r="23" spans="1:3" x14ac:dyDescent="0.2">
      <c r="A23" s="306" t="s">
        <v>221</v>
      </c>
      <c r="B23" s="811">
        <v>116.05223333333333</v>
      </c>
      <c r="C23" s="812">
        <v>76.547600000000003</v>
      </c>
    </row>
    <row r="24" spans="1:3" x14ac:dyDescent="0.2">
      <c r="A24" s="306" t="s">
        <v>329</v>
      </c>
      <c r="B24" s="811">
        <v>73.133333333333326</v>
      </c>
      <c r="C24" s="812">
        <v>72.726333333333343</v>
      </c>
    </row>
    <row r="25" spans="1:3" x14ac:dyDescent="0.2">
      <c r="A25" s="306" t="s">
        <v>330</v>
      </c>
      <c r="B25" s="811">
        <v>63.783982082174852</v>
      </c>
      <c r="C25" s="812">
        <v>63.253422350942245</v>
      </c>
    </row>
    <row r="26" spans="1:3" x14ac:dyDescent="0.2">
      <c r="A26" s="306" t="s">
        <v>331</v>
      </c>
      <c r="B26" s="811">
        <v>62.105266666666672</v>
      </c>
      <c r="C26" s="812">
        <v>67.837433333333337</v>
      </c>
    </row>
    <row r="27" spans="1:3" x14ac:dyDescent="0.2">
      <c r="A27" s="306" t="s">
        <v>332</v>
      </c>
      <c r="B27" s="811">
        <v>87.5</v>
      </c>
      <c r="C27" s="812">
        <v>73.133133333333348</v>
      </c>
    </row>
    <row r="28" spans="1:3" x14ac:dyDescent="0.2">
      <c r="A28" s="306" t="s">
        <v>333</v>
      </c>
      <c r="B28" s="811">
        <v>73.552097119290053</v>
      </c>
      <c r="C28" s="812">
        <v>68.579467098149578</v>
      </c>
    </row>
    <row r="29" spans="1:3" x14ac:dyDescent="0.2">
      <c r="A29" s="306" t="s">
        <v>265</v>
      </c>
      <c r="B29" s="811">
        <v>105.52000000000001</v>
      </c>
      <c r="C29" s="812">
        <v>72.338999999999999</v>
      </c>
    </row>
    <row r="30" spans="1:3" x14ac:dyDescent="0.2">
      <c r="A30" s="306" t="s">
        <v>224</v>
      </c>
      <c r="B30" s="811">
        <v>65.504048961220988</v>
      </c>
      <c r="C30" s="812">
        <v>63.424288903828725</v>
      </c>
    </row>
    <row r="31" spans="1:3" x14ac:dyDescent="0.2">
      <c r="A31" s="306" t="s">
        <v>334</v>
      </c>
      <c r="B31" s="811">
        <v>99.280279881515938</v>
      </c>
      <c r="C31" s="812">
        <v>54.748414979001737</v>
      </c>
    </row>
    <row r="32" spans="1:3" x14ac:dyDescent="0.2">
      <c r="A32" s="306" t="s">
        <v>266</v>
      </c>
      <c r="B32" s="811">
        <v>110.14061359080597</v>
      </c>
      <c r="C32" s="812">
        <v>64.971784618762996</v>
      </c>
    </row>
    <row r="33" spans="1:3" x14ac:dyDescent="0.2">
      <c r="A33" s="314" t="s">
        <v>335</v>
      </c>
      <c r="B33" s="815">
        <v>75.695095186488146</v>
      </c>
      <c r="C33" s="815">
        <v>68.058563232857637</v>
      </c>
    </row>
    <row r="34" spans="1:3" x14ac:dyDescent="0.2">
      <c r="A34" s="316" t="s">
        <v>336</v>
      </c>
      <c r="B34" s="816">
        <v>74.881325769583754</v>
      </c>
      <c r="C34" s="816">
        <v>67.944770970061626</v>
      </c>
    </row>
    <row r="35" spans="1:3" x14ac:dyDescent="0.2">
      <c r="A35" s="316" t="s">
        <v>337</v>
      </c>
      <c r="B35" s="817">
        <v>2.1108257695837551</v>
      </c>
      <c r="C35" s="817">
        <v>2.3052709700616276</v>
      </c>
    </row>
    <row r="36" spans="1:3" x14ac:dyDescent="0.2">
      <c r="A36" s="94"/>
      <c r="B36" s="8"/>
      <c r="C36" s="71" t="s">
        <v>660</v>
      </c>
    </row>
    <row r="37" spans="1:3" x14ac:dyDescent="0.2">
      <c r="A37" s="94" t="s">
        <v>599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/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31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31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6" t="s">
        <v>339</v>
      </c>
    </row>
    <row r="3" spans="1:13" x14ac:dyDescent="0.2">
      <c r="A3" s="233"/>
      <c r="B3" s="790">
        <v>2013</v>
      </c>
      <c r="C3" s="790" t="s">
        <v>644</v>
      </c>
      <c r="D3" s="790" t="s">
        <v>644</v>
      </c>
      <c r="E3" s="790" t="s">
        <v>644</v>
      </c>
      <c r="F3" s="790" t="s">
        <v>644</v>
      </c>
      <c r="G3" s="790" t="s">
        <v>644</v>
      </c>
      <c r="H3" s="790" t="s">
        <v>644</v>
      </c>
      <c r="I3" s="790">
        <v>2014</v>
      </c>
      <c r="J3" s="790" t="s">
        <v>644</v>
      </c>
      <c r="K3" s="790" t="s">
        <v>644</v>
      </c>
      <c r="L3" s="790" t="s">
        <v>644</v>
      </c>
      <c r="M3" s="790" t="s">
        <v>644</v>
      </c>
    </row>
    <row r="4" spans="1:13" x14ac:dyDescent="0.2">
      <c r="A4" s="319"/>
      <c r="B4" s="719">
        <v>41426</v>
      </c>
      <c r="C4" s="719">
        <v>41456</v>
      </c>
      <c r="D4" s="719">
        <v>41487</v>
      </c>
      <c r="E4" s="719">
        <v>41518</v>
      </c>
      <c r="F4" s="719">
        <v>41548</v>
      </c>
      <c r="G4" s="719">
        <v>41579</v>
      </c>
      <c r="H4" s="719">
        <v>41609</v>
      </c>
      <c r="I4" s="719">
        <v>41640</v>
      </c>
      <c r="J4" s="719">
        <v>41671</v>
      </c>
      <c r="K4" s="719">
        <v>41699</v>
      </c>
      <c r="L4" s="719">
        <v>41730</v>
      </c>
      <c r="M4" s="719">
        <v>41760</v>
      </c>
    </row>
    <row r="5" spans="1:13" x14ac:dyDescent="0.2">
      <c r="A5" s="320" t="s">
        <v>340</v>
      </c>
      <c r="B5" s="321">
        <v>102.95800000000001</v>
      </c>
      <c r="C5" s="322">
        <v>107.98521739130432</v>
      </c>
      <c r="D5" s="322">
        <v>111.36476190476192</v>
      </c>
      <c r="E5" s="322">
        <v>111.65523809523809</v>
      </c>
      <c r="F5" s="322">
        <v>109.17782608695651</v>
      </c>
      <c r="G5" s="322">
        <v>107.99714285714288</v>
      </c>
      <c r="H5" s="322">
        <v>110.72099999999998</v>
      </c>
      <c r="I5" s="322">
        <v>108.10181818181819</v>
      </c>
      <c r="J5" s="322">
        <v>109.12199999999999</v>
      </c>
      <c r="K5" s="322">
        <v>107.42809523809522</v>
      </c>
      <c r="L5" s="322">
        <v>107.74749999999999</v>
      </c>
      <c r="M5" s="322">
        <v>109.5188888888889</v>
      </c>
    </row>
    <row r="6" spans="1:13" x14ac:dyDescent="0.2">
      <c r="A6" s="323" t="s">
        <v>341</v>
      </c>
      <c r="B6" s="321">
        <v>95.772499999999994</v>
      </c>
      <c r="C6" s="322">
        <v>104.67090909090908</v>
      </c>
      <c r="D6" s="322">
        <v>106.57272727272729</v>
      </c>
      <c r="E6" s="322">
        <v>106.2895</v>
      </c>
      <c r="F6" s="322">
        <v>100.53826086956522</v>
      </c>
      <c r="G6" s="322">
        <v>93.863999999999976</v>
      </c>
      <c r="H6" s="322">
        <v>97.625238095238103</v>
      </c>
      <c r="I6" s="322">
        <v>94.617142857142852</v>
      </c>
      <c r="J6" s="322">
        <v>100.81736842105265</v>
      </c>
      <c r="K6" s="322">
        <v>100.80380952380953</v>
      </c>
      <c r="L6" s="322">
        <v>102.06904761904761</v>
      </c>
      <c r="M6" s="322">
        <v>102.05105263157894</v>
      </c>
    </row>
    <row r="7" spans="1:13" x14ac:dyDescent="0.2">
      <c r="A7" s="324" t="s">
        <v>342</v>
      </c>
      <c r="B7" s="325">
        <v>1.3188749999999998</v>
      </c>
      <c r="C7" s="326">
        <v>1.3080130434782611</v>
      </c>
      <c r="D7" s="326">
        <v>1.3309500000000003</v>
      </c>
      <c r="E7" s="326">
        <v>1.3347904761904765</v>
      </c>
      <c r="F7" s="326">
        <v>1.3634956521739132</v>
      </c>
      <c r="G7" s="326">
        <v>1.3492904761904765</v>
      </c>
      <c r="H7" s="326">
        <v>1.3703600000000002</v>
      </c>
      <c r="I7" s="326">
        <v>1.3610227272727273</v>
      </c>
      <c r="J7" s="326">
        <v>1.3658499999999998</v>
      </c>
      <c r="K7" s="326">
        <v>1.3822523809523812</v>
      </c>
      <c r="L7" s="326">
        <v>1.3812499999999999</v>
      </c>
      <c r="M7" s="326">
        <v>1.3745052631578949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55" t="s">
        <v>343</v>
      </c>
    </row>
    <row r="9" spans="1:13" x14ac:dyDescent="0.2">
      <c r="A9" s="16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/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31" t="s">
        <v>21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 x14ac:dyDescent="0.2">
      <c r="A2" s="234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6" t="s">
        <v>339</v>
      </c>
    </row>
    <row r="3" spans="1:13" x14ac:dyDescent="0.2">
      <c r="A3" s="327"/>
      <c r="B3" s="790">
        <v>2013</v>
      </c>
      <c r="C3" s="790" t="s">
        <v>644</v>
      </c>
      <c r="D3" s="790" t="s">
        <v>644</v>
      </c>
      <c r="E3" s="790" t="s">
        <v>644</v>
      </c>
      <c r="F3" s="790" t="s">
        <v>644</v>
      </c>
      <c r="G3" s="790" t="s">
        <v>644</v>
      </c>
      <c r="H3" s="790" t="s">
        <v>644</v>
      </c>
      <c r="I3" s="790">
        <v>2014</v>
      </c>
      <c r="J3" s="790" t="s">
        <v>644</v>
      </c>
      <c r="K3" s="790" t="s">
        <v>644</v>
      </c>
      <c r="L3" s="790" t="s">
        <v>644</v>
      </c>
      <c r="M3" s="790" t="s">
        <v>644</v>
      </c>
    </row>
    <row r="4" spans="1:13" x14ac:dyDescent="0.2">
      <c r="A4" s="328"/>
      <c r="B4" s="719">
        <v>41426</v>
      </c>
      <c r="C4" s="719">
        <v>41456</v>
      </c>
      <c r="D4" s="719">
        <v>41487</v>
      </c>
      <c r="E4" s="719">
        <v>41518</v>
      </c>
      <c r="F4" s="719">
        <v>41548</v>
      </c>
      <c r="G4" s="719">
        <v>41579</v>
      </c>
      <c r="H4" s="719">
        <v>41609</v>
      </c>
      <c r="I4" s="719">
        <v>41640</v>
      </c>
      <c r="J4" s="719">
        <v>41671</v>
      </c>
      <c r="K4" s="719">
        <v>41699</v>
      </c>
      <c r="L4" s="719">
        <v>41730</v>
      </c>
      <c r="M4" s="719">
        <v>41760</v>
      </c>
    </row>
    <row r="5" spans="1:13" x14ac:dyDescent="0.2">
      <c r="A5" s="329" t="s">
        <v>344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</row>
    <row r="6" spans="1:13" x14ac:dyDescent="0.2">
      <c r="A6" s="331" t="s">
        <v>345</v>
      </c>
      <c r="B6" s="244">
        <v>101.58399999999999</v>
      </c>
      <c r="C6" s="244">
        <v>105.92913043478261</v>
      </c>
      <c r="D6" s="244">
        <v>109.52045454545454</v>
      </c>
      <c r="E6" s="244">
        <v>111.07857142857141</v>
      </c>
      <c r="F6" s="244">
        <v>108.54695652173913</v>
      </c>
      <c r="G6" s="244">
        <v>105.91571428571429</v>
      </c>
      <c r="H6" s="244">
        <v>108.47476190476189</v>
      </c>
      <c r="I6" s="244">
        <v>105.71454545454544</v>
      </c>
      <c r="J6" s="244">
        <v>106.2865</v>
      </c>
      <c r="K6" s="244">
        <v>105.54571428571428</v>
      </c>
      <c r="L6" s="244">
        <v>106.3009090909091</v>
      </c>
      <c r="M6" s="244">
        <v>106.79714285714287</v>
      </c>
    </row>
    <row r="7" spans="1:13" x14ac:dyDescent="0.2">
      <c r="A7" s="331" t="s">
        <v>346</v>
      </c>
      <c r="B7" s="244">
        <v>100.3145</v>
      </c>
      <c r="C7" s="244">
        <v>103.92478260869564</v>
      </c>
      <c r="D7" s="244">
        <v>107.24227272727272</v>
      </c>
      <c r="E7" s="244">
        <v>107.90476190476193</v>
      </c>
      <c r="F7" s="244">
        <v>106.78565217391305</v>
      </c>
      <c r="G7" s="244">
        <v>106.1495238095238</v>
      </c>
      <c r="H7" s="244">
        <v>108.03545454545453</v>
      </c>
      <c r="I7" s="244">
        <v>103.97739130434783</v>
      </c>
      <c r="J7" s="244">
        <v>105.20950000000001</v>
      </c>
      <c r="K7" s="244">
        <v>104.29333333333332</v>
      </c>
      <c r="L7" s="244">
        <v>104.65818181818182</v>
      </c>
      <c r="M7" s="244">
        <v>105.67714285714285</v>
      </c>
    </row>
    <row r="8" spans="1:13" x14ac:dyDescent="0.2">
      <c r="A8" s="331" t="s">
        <v>347</v>
      </c>
      <c r="B8" s="244">
        <v>100.66400000000002</v>
      </c>
      <c r="C8" s="244">
        <v>105.42913043478261</v>
      </c>
      <c r="D8" s="244">
        <v>109.07045454545455</v>
      </c>
      <c r="E8" s="244">
        <v>110.68095238095239</v>
      </c>
      <c r="F8" s="244">
        <v>108.19695652173912</v>
      </c>
      <c r="G8" s="244">
        <v>105.71571428571427</v>
      </c>
      <c r="H8" s="244">
        <v>108.3747619047619</v>
      </c>
      <c r="I8" s="244">
        <v>105.66454545454545</v>
      </c>
      <c r="J8" s="244">
        <v>106.2865</v>
      </c>
      <c r="K8" s="244">
        <v>105.4957142857143</v>
      </c>
      <c r="L8" s="244">
        <v>106.08727272727273</v>
      </c>
      <c r="M8" s="244">
        <v>107.3661904761905</v>
      </c>
    </row>
    <row r="9" spans="1:13" x14ac:dyDescent="0.2">
      <c r="A9" s="331" t="s">
        <v>348</v>
      </c>
      <c r="B9" s="332">
        <v>99.453999999999979</v>
      </c>
      <c r="C9" s="332">
        <v>104.0791304347826</v>
      </c>
      <c r="D9" s="332">
        <v>107.62045454545455</v>
      </c>
      <c r="E9" s="332">
        <v>109.01428571428571</v>
      </c>
      <c r="F9" s="332">
        <v>106.19695652173912</v>
      </c>
      <c r="G9" s="332">
        <v>103.96571428571427</v>
      </c>
      <c r="H9" s="332">
        <v>106.3747619047619</v>
      </c>
      <c r="I9" s="332">
        <v>103.56454545454544</v>
      </c>
      <c r="J9" s="332">
        <v>104.0865</v>
      </c>
      <c r="K9" s="332">
        <v>103.69571428571429</v>
      </c>
      <c r="L9" s="332">
        <v>104.34636363636365</v>
      </c>
      <c r="M9" s="332">
        <v>105.66619047619049</v>
      </c>
    </row>
    <row r="10" spans="1:13" x14ac:dyDescent="0.2">
      <c r="A10" s="333" t="s">
        <v>349</v>
      </c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</row>
    <row r="11" spans="1:13" x14ac:dyDescent="0.2">
      <c r="A11" s="331" t="s">
        <v>350</v>
      </c>
      <c r="B11" s="244">
        <v>101.06550000000001</v>
      </c>
      <c r="C11" s="244">
        <v>106.41826086956522</v>
      </c>
      <c r="D11" s="244">
        <v>109.90190476190476</v>
      </c>
      <c r="E11" s="244">
        <v>110.53142857142856</v>
      </c>
      <c r="F11" s="244">
        <v>106.93086956521741</v>
      </c>
      <c r="G11" s="244">
        <v>105.48666666666668</v>
      </c>
      <c r="H11" s="244">
        <v>108.26199999999999</v>
      </c>
      <c r="I11" s="244">
        <v>105.66772727272728</v>
      </c>
      <c r="J11" s="244">
        <v>106.458</v>
      </c>
      <c r="K11" s="244">
        <v>104.79190476190476</v>
      </c>
      <c r="L11" s="244">
        <v>104.95849999999999</v>
      </c>
      <c r="M11" s="244">
        <v>106.80578947368423</v>
      </c>
    </row>
    <row r="12" spans="1:13" x14ac:dyDescent="0.2">
      <c r="A12" s="331" t="s">
        <v>351</v>
      </c>
      <c r="B12" s="244">
        <v>101.8105</v>
      </c>
      <c r="C12" s="244">
        <v>108.13782608695651</v>
      </c>
      <c r="D12" s="244">
        <v>112.01142857142857</v>
      </c>
      <c r="E12" s="244">
        <v>113.5290476190476</v>
      </c>
      <c r="F12" s="244">
        <v>110.0395652173913</v>
      </c>
      <c r="G12" s="244">
        <v>109.52000000000001</v>
      </c>
      <c r="H12" s="244">
        <v>112.14950000000002</v>
      </c>
      <c r="I12" s="244">
        <v>109.51318181818182</v>
      </c>
      <c r="J12" s="244">
        <v>110.18800000000002</v>
      </c>
      <c r="K12" s="244">
        <v>108.21095238095238</v>
      </c>
      <c r="L12" s="244">
        <v>108.06599999999999</v>
      </c>
      <c r="M12" s="244">
        <v>110.49526315789475</v>
      </c>
    </row>
    <row r="13" spans="1:13" x14ac:dyDescent="0.2">
      <c r="A13" s="331" t="s">
        <v>352</v>
      </c>
      <c r="B13" s="244">
        <v>102.99300000000001</v>
      </c>
      <c r="C13" s="244">
        <v>107.84608695652176</v>
      </c>
      <c r="D13" s="244">
        <v>111.21454545454544</v>
      </c>
      <c r="E13" s="244">
        <v>111.39333333333332</v>
      </c>
      <c r="F13" s="244">
        <v>108.86347826086956</v>
      </c>
      <c r="G13" s="244">
        <v>107.49619047619048</v>
      </c>
      <c r="H13" s="244">
        <v>110.41363636363636</v>
      </c>
      <c r="I13" s="244">
        <v>107.73391304347827</v>
      </c>
      <c r="J13" s="244">
        <v>108.56900000000003</v>
      </c>
      <c r="K13" s="244">
        <v>107.1590476190476</v>
      </c>
      <c r="L13" s="244">
        <v>107.62090909090907</v>
      </c>
      <c r="M13" s="244">
        <v>109.21523809523809</v>
      </c>
    </row>
    <row r="14" spans="1:13" x14ac:dyDescent="0.2">
      <c r="A14" s="331" t="s">
        <v>353</v>
      </c>
      <c r="B14" s="244">
        <v>104.94800000000001</v>
      </c>
      <c r="C14" s="244">
        <v>109.76826086956524</v>
      </c>
      <c r="D14" s="244">
        <v>113.3685714285714</v>
      </c>
      <c r="E14" s="244">
        <v>114.72666666666667</v>
      </c>
      <c r="F14" s="244">
        <v>112.15913043478257</v>
      </c>
      <c r="G14" s="244">
        <v>109.77714285714286</v>
      </c>
      <c r="H14" s="244">
        <v>112.42699999999998</v>
      </c>
      <c r="I14" s="244">
        <v>109.99954545454544</v>
      </c>
      <c r="J14" s="244">
        <v>111.15299999999999</v>
      </c>
      <c r="K14" s="244">
        <v>110.33714285714288</v>
      </c>
      <c r="L14" s="244">
        <v>110.15599999999999</v>
      </c>
      <c r="M14" s="244">
        <v>112.36894736842106</v>
      </c>
    </row>
    <row r="15" spans="1:13" x14ac:dyDescent="0.2">
      <c r="A15" s="333" t="s">
        <v>225</v>
      </c>
      <c r="B15" s="334"/>
      <c r="C15" s="334"/>
      <c r="D15" s="334"/>
      <c r="E15" s="334"/>
      <c r="F15" s="334"/>
      <c r="G15" s="334"/>
      <c r="H15" s="334"/>
      <c r="I15" s="334"/>
      <c r="J15" s="334"/>
      <c r="K15" s="334"/>
      <c r="L15" s="334"/>
      <c r="M15" s="334"/>
    </row>
    <row r="16" spans="1:13" x14ac:dyDescent="0.2">
      <c r="A16" s="331" t="s">
        <v>354</v>
      </c>
      <c r="B16" s="244">
        <v>102.6855</v>
      </c>
      <c r="C16" s="244">
        <v>108.62043478260867</v>
      </c>
      <c r="D16" s="244">
        <v>111.81380952380952</v>
      </c>
      <c r="E16" s="244">
        <v>111.39333333333332</v>
      </c>
      <c r="F16" s="244">
        <v>108.16130434782609</v>
      </c>
      <c r="G16" s="244">
        <v>107.91761904761904</v>
      </c>
      <c r="H16" s="244">
        <v>110.622</v>
      </c>
      <c r="I16" s="244">
        <v>107.19909090909091</v>
      </c>
      <c r="J16" s="244">
        <v>107.98799999999999</v>
      </c>
      <c r="K16" s="244">
        <v>106.87761904761906</v>
      </c>
      <c r="L16" s="244">
        <v>107.07599999999999</v>
      </c>
      <c r="M16" s="244">
        <v>107.7742105263158</v>
      </c>
    </row>
    <row r="17" spans="1:13" x14ac:dyDescent="0.2">
      <c r="A17" s="333" t="s">
        <v>355</v>
      </c>
      <c r="B17" s="335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</row>
    <row r="18" spans="1:13" x14ac:dyDescent="0.2">
      <c r="A18" s="331" t="s">
        <v>356</v>
      </c>
      <c r="B18" s="244">
        <v>95.772499999999994</v>
      </c>
      <c r="C18" s="244">
        <v>104.67090909090908</v>
      </c>
      <c r="D18" s="244">
        <v>106.57272727272729</v>
      </c>
      <c r="E18" s="244">
        <v>106.2895</v>
      </c>
      <c r="F18" s="244">
        <v>100.53826086956522</v>
      </c>
      <c r="G18" s="244">
        <v>93.863999999999976</v>
      </c>
      <c r="H18" s="244">
        <v>97.625238095238103</v>
      </c>
      <c r="I18" s="244">
        <v>94.617142857142852</v>
      </c>
      <c r="J18" s="244">
        <v>100.81736842105265</v>
      </c>
      <c r="K18" s="244">
        <v>100.80380952380953</v>
      </c>
      <c r="L18" s="244">
        <v>102.06904761904761</v>
      </c>
      <c r="M18" s="244">
        <v>102.08750000000001</v>
      </c>
    </row>
    <row r="19" spans="1:13" x14ac:dyDescent="0.2">
      <c r="A19" s="336" t="s">
        <v>357</v>
      </c>
      <c r="B19" s="332">
        <v>94.655499999999989</v>
      </c>
      <c r="C19" s="332">
        <v>99.626956521739132</v>
      </c>
      <c r="D19" s="332">
        <v>100.26090909090908</v>
      </c>
      <c r="E19" s="332">
        <v>100.22142857142858</v>
      </c>
      <c r="F19" s="332">
        <v>99.239130434782609</v>
      </c>
      <c r="G19" s="332">
        <v>96.415714285714287</v>
      </c>
      <c r="H19" s="332">
        <v>96.435909090909078</v>
      </c>
      <c r="I19" s="332">
        <v>93.936521739130427</v>
      </c>
      <c r="J19" s="332">
        <v>95.365999999999985</v>
      </c>
      <c r="K19" s="332">
        <v>93.629523809523818</v>
      </c>
      <c r="L19" s="332">
        <v>95.278181818181835</v>
      </c>
      <c r="M19" s="332">
        <v>96.426190476190484</v>
      </c>
    </row>
    <row r="20" spans="1:13" x14ac:dyDescent="0.2">
      <c r="A20" s="333" t="s">
        <v>358</v>
      </c>
      <c r="B20" s="335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</row>
    <row r="21" spans="1:13" x14ac:dyDescent="0.2">
      <c r="A21" s="331" t="s">
        <v>359</v>
      </c>
      <c r="B21" s="244">
        <v>103.73800000000003</v>
      </c>
      <c r="C21" s="244">
        <v>109.27913043478263</v>
      </c>
      <c r="D21" s="244">
        <v>113.47809523809522</v>
      </c>
      <c r="E21" s="244">
        <v>114.00999999999998</v>
      </c>
      <c r="F21" s="244">
        <v>110.35043478260872</v>
      </c>
      <c r="G21" s="244">
        <v>109.03428571428573</v>
      </c>
      <c r="H21" s="244">
        <v>112.11950000000002</v>
      </c>
      <c r="I21" s="244">
        <v>109.74727272727273</v>
      </c>
      <c r="J21" s="244">
        <v>110.63549999999998</v>
      </c>
      <c r="K21" s="244">
        <v>108.80857142857141</v>
      </c>
      <c r="L21" s="244">
        <v>108.81599999999999</v>
      </c>
      <c r="M21" s="244">
        <v>111.05578947368421</v>
      </c>
    </row>
    <row r="22" spans="1:13" x14ac:dyDescent="0.2">
      <c r="A22" s="331" t="s">
        <v>360</v>
      </c>
      <c r="B22" s="253">
        <v>102.8625</v>
      </c>
      <c r="C22" s="253">
        <v>108.43347826086958</v>
      </c>
      <c r="D22" s="253">
        <v>112.1257142857143</v>
      </c>
      <c r="E22" s="253">
        <v>112.25809523809522</v>
      </c>
      <c r="F22" s="253">
        <v>109.09608695652172</v>
      </c>
      <c r="G22" s="253">
        <v>108.03761904761907</v>
      </c>
      <c r="H22" s="253">
        <v>110.96649999999997</v>
      </c>
      <c r="I22" s="253">
        <v>109.09727272727274</v>
      </c>
      <c r="J22" s="253">
        <v>109.45550000000003</v>
      </c>
      <c r="K22" s="253">
        <v>107.7347619047619</v>
      </c>
      <c r="L22" s="253">
        <v>107.77849999999998</v>
      </c>
      <c r="M22" s="253">
        <v>109.71263157894737</v>
      </c>
    </row>
    <row r="23" spans="1:13" x14ac:dyDescent="0.2">
      <c r="A23" s="336" t="s">
        <v>361</v>
      </c>
      <c r="B23" s="332">
        <v>103.1605</v>
      </c>
      <c r="C23" s="332">
        <v>108.59652173913042</v>
      </c>
      <c r="D23" s="332">
        <v>112.88523809523811</v>
      </c>
      <c r="E23" s="332">
        <v>113.6290476190476</v>
      </c>
      <c r="F23" s="332">
        <v>109.87652173913041</v>
      </c>
      <c r="G23" s="332">
        <v>108.19142857142855</v>
      </c>
      <c r="H23" s="332">
        <v>111.32200000000003</v>
      </c>
      <c r="I23" s="332">
        <v>109.14045454545457</v>
      </c>
      <c r="J23" s="332">
        <v>110.00550000000001</v>
      </c>
      <c r="K23" s="332">
        <v>108.28476190476192</v>
      </c>
      <c r="L23" s="332">
        <v>108.12349999999999</v>
      </c>
      <c r="M23" s="332">
        <v>110.25842105263159</v>
      </c>
    </row>
    <row r="24" spans="1:13" s="266" customFormat="1" ht="15" x14ac:dyDescent="0.25">
      <c r="A24" s="720" t="s">
        <v>362</v>
      </c>
      <c r="B24" s="721">
        <v>101.02999999999999</v>
      </c>
      <c r="C24" s="721">
        <v>104.45217391304348</v>
      </c>
      <c r="D24" s="721">
        <v>107.51909090909091</v>
      </c>
      <c r="E24" s="721">
        <v>108.73047619047618</v>
      </c>
      <c r="F24" s="721">
        <v>106.68652173913043</v>
      </c>
      <c r="G24" s="721">
        <v>104.96809523809523</v>
      </c>
      <c r="H24" s="721">
        <v>107.67250000000001</v>
      </c>
      <c r="I24" s="721">
        <v>104.70818181818184</v>
      </c>
      <c r="J24" s="721">
        <v>105.38149999999999</v>
      </c>
      <c r="K24" s="721">
        <v>104.14714285714284</v>
      </c>
      <c r="L24" s="721">
        <v>104.31571428571426</v>
      </c>
      <c r="M24" s="721">
        <v>105.38750000000002</v>
      </c>
    </row>
    <row r="25" spans="1:13" x14ac:dyDescent="0.2">
      <c r="A25" s="337"/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55" t="s">
        <v>343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/>
  </sheetViews>
  <sheetFormatPr baseColWidth="10" defaultColWidth="10.5" defaultRowHeight="13.5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33"/>
    <col min="16" max="16384" width="10.5" style="13"/>
  </cols>
  <sheetData>
    <row r="1" spans="1:15" ht="13.5" customHeight="1" x14ac:dyDescent="0.2">
      <c r="A1" s="231" t="s">
        <v>22</v>
      </c>
      <c r="B1" s="231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5" ht="13.5" customHeight="1" x14ac:dyDescent="0.2">
      <c r="A2" s="231"/>
      <c r="B2" s="231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6" t="s">
        <v>363</v>
      </c>
    </row>
    <row r="3" spans="1:15" ht="13.5" customHeight="1" x14ac:dyDescent="0.2">
      <c r="B3" s="242"/>
      <c r="C3" s="790">
        <v>2013</v>
      </c>
      <c r="D3" s="790" t="s">
        <v>644</v>
      </c>
      <c r="E3" s="790" t="s">
        <v>644</v>
      </c>
      <c r="F3" s="790" t="s">
        <v>644</v>
      </c>
      <c r="G3" s="790" t="s">
        <v>644</v>
      </c>
      <c r="H3" s="790" t="s">
        <v>644</v>
      </c>
      <c r="I3" s="790" t="s">
        <v>644</v>
      </c>
      <c r="J3" s="790">
        <v>2014</v>
      </c>
      <c r="K3" s="790" t="s">
        <v>644</v>
      </c>
      <c r="L3" s="790" t="s">
        <v>644</v>
      </c>
      <c r="M3" s="790" t="s">
        <v>644</v>
      </c>
      <c r="N3" s="790" t="s">
        <v>644</v>
      </c>
    </row>
    <row r="4" spans="1:15" ht="13.5" customHeight="1" x14ac:dyDescent="0.2">
      <c r="B4" s="242"/>
      <c r="C4" s="719">
        <v>41426</v>
      </c>
      <c r="D4" s="719">
        <v>41456</v>
      </c>
      <c r="E4" s="719">
        <v>41487</v>
      </c>
      <c r="F4" s="719">
        <v>41518</v>
      </c>
      <c r="G4" s="719">
        <v>41548</v>
      </c>
      <c r="H4" s="719">
        <v>41579</v>
      </c>
      <c r="I4" s="719">
        <v>41609</v>
      </c>
      <c r="J4" s="719">
        <v>41640</v>
      </c>
      <c r="K4" s="719">
        <v>41671</v>
      </c>
      <c r="L4" s="719">
        <v>41699</v>
      </c>
      <c r="M4" s="719">
        <v>41730</v>
      </c>
      <c r="N4" s="719">
        <v>41760</v>
      </c>
    </row>
    <row r="5" spans="1:15" ht="13.5" customHeight="1" x14ac:dyDescent="0.2">
      <c r="A5" s="863" t="s">
        <v>600</v>
      </c>
      <c r="B5" s="338" t="s">
        <v>364</v>
      </c>
      <c r="C5" s="797">
        <v>950.71249999999998</v>
      </c>
      <c r="D5" s="798">
        <v>985.14130434782612</v>
      </c>
      <c r="E5" s="798">
        <v>1013.7380952380952</v>
      </c>
      <c r="F5" s="798">
        <v>979.98809523809518</v>
      </c>
      <c r="G5" s="798">
        <v>965.0978260869565</v>
      </c>
      <c r="H5" s="798">
        <v>905.89285714285711</v>
      </c>
      <c r="I5" s="798">
        <v>921.76250000000005</v>
      </c>
      <c r="J5" s="798">
        <v>916.2045454545455</v>
      </c>
      <c r="K5" s="798">
        <v>924.83749999999998</v>
      </c>
      <c r="L5" s="798">
        <v>975.72619047619048</v>
      </c>
      <c r="M5" s="798">
        <v>1012.9473684210526</v>
      </c>
      <c r="N5" s="798">
        <v>983.80555555555554</v>
      </c>
    </row>
    <row r="6" spans="1:15" ht="13.5" customHeight="1" x14ac:dyDescent="0.2">
      <c r="A6" s="864"/>
      <c r="B6" s="339" t="s">
        <v>365</v>
      </c>
      <c r="C6" s="799">
        <v>933.54250000000013</v>
      </c>
      <c r="D6" s="800">
        <v>972.50869565217397</v>
      </c>
      <c r="E6" s="800">
        <v>1010.1333333333334</v>
      </c>
      <c r="F6" s="800">
        <v>970.7</v>
      </c>
      <c r="G6" s="800">
        <v>938.39565217391328</v>
      </c>
      <c r="H6" s="800">
        <v>918.53809523809537</v>
      </c>
      <c r="I6" s="800">
        <v>934.98500000000024</v>
      </c>
      <c r="J6" s="800">
        <v>926.33863636363651</v>
      </c>
      <c r="K6" s="800">
        <v>957.2025000000001</v>
      </c>
      <c r="L6" s="800">
        <v>953.91190476190479</v>
      </c>
      <c r="M6" s="800">
        <v>1007.8684210526316</v>
      </c>
      <c r="N6" s="800">
        <v>990.52777777777783</v>
      </c>
    </row>
    <row r="7" spans="1:15" ht="13.5" customHeight="1" x14ac:dyDescent="0.2">
      <c r="A7" s="865" t="s">
        <v>601</v>
      </c>
      <c r="B7" s="338" t="s">
        <v>364</v>
      </c>
      <c r="C7" s="801">
        <v>0</v>
      </c>
      <c r="D7" s="802">
        <v>958.07692307692309</v>
      </c>
      <c r="E7" s="802">
        <v>978.48809523809518</v>
      </c>
      <c r="F7" s="802">
        <v>978.95238095238096</v>
      </c>
      <c r="G7" s="802">
        <v>973.75</v>
      </c>
      <c r="H7" s="802">
        <v>962.51190476190482</v>
      </c>
      <c r="I7" s="802">
        <v>986.07500000000005</v>
      </c>
      <c r="J7" s="802">
        <v>955.09090909090912</v>
      </c>
      <c r="K7" s="802">
        <v>963.3125</v>
      </c>
      <c r="L7" s="802">
        <v>932.19047619047615</v>
      </c>
      <c r="M7" s="802">
        <v>943.85</v>
      </c>
      <c r="N7" s="802">
        <v>951.80555555555554</v>
      </c>
    </row>
    <row r="8" spans="1:15" ht="13.5" customHeight="1" x14ac:dyDescent="0.2">
      <c r="A8" s="866"/>
      <c r="B8" s="339" t="s">
        <v>365</v>
      </c>
      <c r="C8" s="799">
        <v>929.22500000000002</v>
      </c>
      <c r="D8" s="800">
        <v>964.93478260869563</v>
      </c>
      <c r="E8" s="800">
        <v>989.08333333333337</v>
      </c>
      <c r="F8" s="800">
        <v>989.76190476190482</v>
      </c>
      <c r="G8" s="800">
        <v>988.16304347826087</v>
      </c>
      <c r="H8" s="800">
        <v>973.84523809523807</v>
      </c>
      <c r="I8" s="800">
        <v>994.9</v>
      </c>
      <c r="J8" s="800">
        <v>970.72727272727275</v>
      </c>
      <c r="K8" s="800">
        <v>974.7</v>
      </c>
      <c r="L8" s="800">
        <v>946.63095238095241</v>
      </c>
      <c r="M8" s="800">
        <v>951.98749999999995</v>
      </c>
      <c r="N8" s="800">
        <v>958.0526315789474</v>
      </c>
    </row>
    <row r="9" spans="1:15" ht="13.5" customHeight="1" x14ac:dyDescent="0.2">
      <c r="A9" s="865" t="s">
        <v>602</v>
      </c>
      <c r="B9" s="338" t="s">
        <v>364</v>
      </c>
      <c r="C9" s="797">
        <v>893.1875</v>
      </c>
      <c r="D9" s="798">
        <v>924.63043478260875</v>
      </c>
      <c r="E9" s="798">
        <v>951.21428571428567</v>
      </c>
      <c r="F9" s="798">
        <v>955.48809523809518</v>
      </c>
      <c r="G9" s="798">
        <v>942.8478260869565</v>
      </c>
      <c r="H9" s="798">
        <v>924.11904761904759</v>
      </c>
      <c r="I9" s="798">
        <v>944.03750000000002</v>
      </c>
      <c r="J9" s="798">
        <v>921.36363636363637</v>
      </c>
      <c r="K9" s="798">
        <v>928.22500000000002</v>
      </c>
      <c r="L9" s="798">
        <v>916.25</v>
      </c>
      <c r="M9" s="798">
        <v>921.75</v>
      </c>
      <c r="N9" s="798">
        <v>916.77631578947364</v>
      </c>
    </row>
    <row r="10" spans="1:15" ht="13.5" customHeight="1" x14ac:dyDescent="0.2">
      <c r="A10" s="866"/>
      <c r="B10" s="339" t="s">
        <v>365</v>
      </c>
      <c r="C10" s="799">
        <v>903.0625</v>
      </c>
      <c r="D10" s="800">
        <v>936.77173913043475</v>
      </c>
      <c r="E10" s="800">
        <v>961.63095238095241</v>
      </c>
      <c r="F10" s="800">
        <v>967.61904761904759</v>
      </c>
      <c r="G10" s="800">
        <v>954.4021739130435</v>
      </c>
      <c r="H10" s="800">
        <v>939.64285714285711</v>
      </c>
      <c r="I10" s="800">
        <v>962.05</v>
      </c>
      <c r="J10" s="800">
        <v>937.5454545454545</v>
      </c>
      <c r="K10" s="800">
        <v>949.95</v>
      </c>
      <c r="L10" s="800">
        <v>928.36904761904759</v>
      </c>
      <c r="M10" s="800">
        <v>941.41666666666663</v>
      </c>
      <c r="N10" s="800">
        <v>935.02777777777783</v>
      </c>
    </row>
    <row r="11" spans="1:15" ht="13.5" customHeight="1" x14ac:dyDescent="0.2">
      <c r="A11" s="863" t="s">
        <v>366</v>
      </c>
      <c r="B11" s="338" t="s">
        <v>364</v>
      </c>
      <c r="C11" s="797">
        <v>594.07500000000005</v>
      </c>
      <c r="D11" s="798">
        <v>594.95652173913038</v>
      </c>
      <c r="E11" s="798">
        <v>608.70238095238096</v>
      </c>
      <c r="F11" s="798">
        <v>616.75</v>
      </c>
      <c r="G11" s="798">
        <v>601.695652173913</v>
      </c>
      <c r="H11" s="798">
        <v>599.0538095238096</v>
      </c>
      <c r="I11" s="798">
        <v>614.23749999999995</v>
      </c>
      <c r="J11" s="798">
        <v>593.93181818181813</v>
      </c>
      <c r="K11" s="798">
        <v>633.02499999999998</v>
      </c>
      <c r="L11" s="798">
        <v>645.07142857142856</v>
      </c>
      <c r="M11" s="798">
        <v>632.02499999999998</v>
      </c>
      <c r="N11" s="798">
        <v>637.22368421052636</v>
      </c>
    </row>
    <row r="12" spans="1:15" ht="13.5" customHeight="1" x14ac:dyDescent="0.2">
      <c r="A12" s="864"/>
      <c r="B12" s="339" t="s">
        <v>365</v>
      </c>
      <c r="C12" s="799">
        <v>598.57500000000005</v>
      </c>
      <c r="D12" s="800">
        <v>594.39130434782612</v>
      </c>
      <c r="E12" s="800">
        <v>608.60714285714289</v>
      </c>
      <c r="F12" s="800">
        <v>610.14285714285711</v>
      </c>
      <c r="G12" s="800">
        <v>594.81521739130437</v>
      </c>
      <c r="H12" s="800">
        <v>591.98809523809518</v>
      </c>
      <c r="I12" s="800">
        <v>608.76250000000005</v>
      </c>
      <c r="J12" s="800">
        <v>584.27272727272725</v>
      </c>
      <c r="K12" s="800">
        <v>619.22500000000002</v>
      </c>
      <c r="L12" s="800">
        <v>629.61904761904759</v>
      </c>
      <c r="M12" s="800">
        <v>621.1875</v>
      </c>
      <c r="N12" s="800">
        <v>622.02631578947364</v>
      </c>
    </row>
    <row r="13" spans="1:15" ht="13.5" customHeight="1" x14ac:dyDescent="0.2">
      <c r="B13" s="337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55" t="s">
        <v>343</v>
      </c>
    </row>
    <row r="14" spans="1:15" ht="13.5" customHeight="1" x14ac:dyDescent="0.2">
      <c r="A14" s="337" t="s">
        <v>603</v>
      </c>
      <c r="N14" s="233"/>
      <c r="O14" s="13"/>
    </row>
    <row r="15" spans="1:15" ht="13.5" customHeight="1" x14ac:dyDescent="0.2">
      <c r="A15" s="337"/>
      <c r="N15" s="233"/>
      <c r="O15" s="13"/>
    </row>
    <row r="18" spans="13:15" ht="13.5" customHeight="1" x14ac:dyDescent="0.2">
      <c r="N18" s="233"/>
      <c r="O18" s="13"/>
    </row>
    <row r="19" spans="13:15" ht="13.5" customHeight="1" x14ac:dyDescent="0.2">
      <c r="M19" s="233"/>
      <c r="O19" s="13"/>
    </row>
    <row r="20" spans="13:15" ht="13.5" customHeight="1" x14ac:dyDescent="0.2">
      <c r="M20" s="233"/>
      <c r="O20" s="13"/>
    </row>
    <row r="21" spans="13:15" ht="13.5" customHeight="1" x14ac:dyDescent="0.2">
      <c r="M21" s="233"/>
      <c r="O21" s="13"/>
    </row>
    <row r="22" spans="13:15" ht="13.5" customHeight="1" x14ac:dyDescent="0.2">
      <c r="M22" s="233"/>
      <c r="O22" s="13"/>
    </row>
    <row r="23" spans="13:15" ht="13.5" customHeight="1" x14ac:dyDescent="0.2">
      <c r="M23" s="233"/>
      <c r="O23" s="13"/>
    </row>
    <row r="24" spans="13:15" ht="13.5" customHeight="1" x14ac:dyDescent="0.2">
      <c r="M24" s="233"/>
      <c r="O24" s="13"/>
    </row>
    <row r="25" spans="13:15" ht="13.5" customHeight="1" x14ac:dyDescent="0.2">
      <c r="M25" s="233"/>
      <c r="O25" s="13"/>
    </row>
    <row r="26" spans="13:15" ht="13.5" customHeight="1" x14ac:dyDescent="0.2">
      <c r="M26" s="233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/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367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577</v>
      </c>
    </row>
    <row r="3" spans="1:8" x14ac:dyDescent="0.2">
      <c r="A3" s="63"/>
      <c r="B3" s="841">
        <f>INDICE!A3</f>
        <v>41760</v>
      </c>
      <c r="C3" s="859">
        <v>41671</v>
      </c>
      <c r="D3" s="859" t="s">
        <v>121</v>
      </c>
      <c r="E3" s="859"/>
      <c r="F3" s="859" t="s">
        <v>122</v>
      </c>
      <c r="G3" s="859"/>
      <c r="H3" s="859"/>
    </row>
    <row r="4" spans="1:8" ht="25.5" x14ac:dyDescent="0.2">
      <c r="A4" s="75"/>
      <c r="B4" s="268" t="s">
        <v>55</v>
      </c>
      <c r="C4" s="269" t="s">
        <v>555</v>
      </c>
      <c r="D4" s="268" t="s">
        <v>55</v>
      </c>
      <c r="E4" s="269" t="s">
        <v>555</v>
      </c>
      <c r="F4" s="268" t="s">
        <v>55</v>
      </c>
      <c r="G4" s="270" t="s">
        <v>555</v>
      </c>
      <c r="H4" s="269" t="s">
        <v>111</v>
      </c>
    </row>
    <row r="5" spans="1:8" x14ac:dyDescent="0.2">
      <c r="A5" s="65" t="s">
        <v>368</v>
      </c>
      <c r="B5" s="272">
        <v>17875.666000000001</v>
      </c>
      <c r="C5" s="271">
        <v>-15.712945254827407</v>
      </c>
      <c r="D5" s="272">
        <v>111794.986</v>
      </c>
      <c r="E5" s="271">
        <v>-11.530478440494422</v>
      </c>
      <c r="F5" s="272">
        <v>253408.26699999999</v>
      </c>
      <c r="G5" s="271">
        <v>-5.1126316010041286</v>
      </c>
      <c r="H5" s="271">
        <v>79.843769870690522</v>
      </c>
    </row>
    <row r="6" spans="1:8" x14ac:dyDescent="0.2">
      <c r="A6" s="65" t="s">
        <v>369</v>
      </c>
      <c r="B6" s="66">
        <v>3434.335</v>
      </c>
      <c r="C6" s="274">
        <v>-10.962958085117746</v>
      </c>
      <c r="D6" s="66">
        <v>17150.224999999999</v>
      </c>
      <c r="E6" s="67">
        <v>-17.751059558673802</v>
      </c>
      <c r="F6" s="66">
        <v>52439.406000000003</v>
      </c>
      <c r="G6" s="67">
        <v>-25.046944813687233</v>
      </c>
      <c r="H6" s="67">
        <v>16.522585921870135</v>
      </c>
    </row>
    <row r="7" spans="1:8" x14ac:dyDescent="0.2">
      <c r="A7" s="65" t="s">
        <v>370</v>
      </c>
      <c r="B7" s="273">
        <v>904.67600000000004</v>
      </c>
      <c r="C7" s="274">
        <v>-12.504110394559193</v>
      </c>
      <c r="D7" s="273">
        <v>4703.0519999999997</v>
      </c>
      <c r="E7" s="274">
        <v>-5.2012360186975037</v>
      </c>
      <c r="F7" s="273">
        <v>11532.465</v>
      </c>
      <c r="G7" s="274">
        <v>-10.464285913926203</v>
      </c>
      <c r="H7" s="274">
        <v>3.6336442074393451</v>
      </c>
    </row>
    <row r="8" spans="1:8" x14ac:dyDescent="0.2">
      <c r="A8" s="343" t="s">
        <v>198</v>
      </c>
      <c r="B8" s="344">
        <v>22214.677</v>
      </c>
      <c r="C8" s="345">
        <v>-14.883823062754084</v>
      </c>
      <c r="D8" s="344">
        <v>133648.26300000001</v>
      </c>
      <c r="E8" s="345">
        <v>-12.176491758844382</v>
      </c>
      <c r="F8" s="344">
        <v>317380.13799999998</v>
      </c>
      <c r="G8" s="346">
        <v>-9.2954620531966086</v>
      </c>
      <c r="H8" s="347">
        <v>100</v>
      </c>
    </row>
    <row r="9" spans="1:8" x14ac:dyDescent="0.2">
      <c r="A9" s="348" t="s">
        <v>631</v>
      </c>
      <c r="B9" s="647">
        <v>8067.4809999999998</v>
      </c>
      <c r="C9" s="280">
        <v>-19.293908318864393</v>
      </c>
      <c r="D9" s="647">
        <v>42402.718999999997</v>
      </c>
      <c r="E9" s="280">
        <v>-14.972132499734004</v>
      </c>
      <c r="F9" s="647">
        <v>105605.69</v>
      </c>
      <c r="G9" s="281">
        <v>-9.5736473924804049</v>
      </c>
      <c r="H9" s="281">
        <v>33.274196257360003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247</v>
      </c>
    </row>
    <row r="11" spans="1:8" x14ac:dyDescent="0.2">
      <c r="A11" s="282" t="s">
        <v>591</v>
      </c>
      <c r="B11" s="94"/>
      <c r="C11" s="296"/>
      <c r="D11" s="296"/>
      <c r="E11" s="296"/>
      <c r="F11" s="94"/>
      <c r="G11" s="94"/>
      <c r="H11" s="94"/>
    </row>
    <row r="12" spans="1:8" x14ac:dyDescent="0.2">
      <c r="A12" s="282" t="s">
        <v>632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16" t="s">
        <v>248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/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371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577</v>
      </c>
    </row>
    <row r="3" spans="1:8" ht="14.1" customHeight="1" x14ac:dyDescent="0.2">
      <c r="A3" s="63"/>
      <c r="B3" s="841">
        <f>INDICE!A3</f>
        <v>41760</v>
      </c>
      <c r="C3" s="841">
        <v>41671</v>
      </c>
      <c r="D3" s="859" t="s">
        <v>121</v>
      </c>
      <c r="E3" s="859"/>
      <c r="F3" s="859" t="s">
        <v>122</v>
      </c>
      <c r="G3" s="859"/>
      <c r="H3" s="267"/>
    </row>
    <row r="4" spans="1:8" ht="25.5" x14ac:dyDescent="0.2">
      <c r="A4" s="75"/>
      <c r="B4" s="268" t="s">
        <v>55</v>
      </c>
      <c r="C4" s="269" t="s">
        <v>555</v>
      </c>
      <c r="D4" s="268" t="s">
        <v>55</v>
      </c>
      <c r="E4" s="269" t="s">
        <v>555</v>
      </c>
      <c r="F4" s="268" t="s">
        <v>55</v>
      </c>
      <c r="G4" s="270" t="s">
        <v>555</v>
      </c>
      <c r="H4" s="269" t="s">
        <v>111</v>
      </c>
    </row>
    <row r="5" spans="1:8" x14ac:dyDescent="0.2">
      <c r="A5" s="65" t="s">
        <v>607</v>
      </c>
      <c r="B5" s="272">
        <v>8400.2929999999997</v>
      </c>
      <c r="C5" s="271">
        <v>-6.4038481829776606</v>
      </c>
      <c r="D5" s="272">
        <v>42721.631999999998</v>
      </c>
      <c r="E5" s="271">
        <v>-8.1768862583125816</v>
      </c>
      <c r="F5" s="272">
        <v>113071.265</v>
      </c>
      <c r="G5" s="271">
        <v>-10.44015837063394</v>
      </c>
      <c r="H5" s="271">
        <v>35.626446479142942</v>
      </c>
    </row>
    <row r="6" spans="1:8" x14ac:dyDescent="0.2">
      <c r="A6" s="65" t="s">
        <v>606</v>
      </c>
      <c r="B6" s="66">
        <v>9848.134</v>
      </c>
      <c r="C6" s="274">
        <v>-18.272156819721435</v>
      </c>
      <c r="D6" s="66">
        <v>50294.243000000002</v>
      </c>
      <c r="E6" s="67">
        <v>-16.996995376384973</v>
      </c>
      <c r="F6" s="66">
        <v>126376.50599999999</v>
      </c>
      <c r="G6" s="67">
        <v>-12.128339725597407</v>
      </c>
      <c r="H6" s="67">
        <v>39.81865620084897</v>
      </c>
    </row>
    <row r="7" spans="1:8" x14ac:dyDescent="0.2">
      <c r="A7" s="65" t="s">
        <v>605</v>
      </c>
      <c r="B7" s="273">
        <v>3061.5740000000001</v>
      </c>
      <c r="C7" s="274">
        <v>-24.224542388184712</v>
      </c>
      <c r="D7" s="273">
        <v>35929.336000000003</v>
      </c>
      <c r="E7" s="274">
        <v>-10.395858611079715</v>
      </c>
      <c r="F7" s="273">
        <v>66399.902000000002</v>
      </c>
      <c r="G7" s="274">
        <v>-0.82693580244756204</v>
      </c>
      <c r="H7" s="274">
        <v>20.921253112568756</v>
      </c>
    </row>
    <row r="8" spans="1:8" x14ac:dyDescent="0.2">
      <c r="A8" s="722" t="s">
        <v>372</v>
      </c>
      <c r="B8" s="273">
        <v>904.67600000000004</v>
      </c>
      <c r="C8" s="274">
        <v>-12.504110394559193</v>
      </c>
      <c r="D8" s="273">
        <v>4703.0519999999997</v>
      </c>
      <c r="E8" s="274">
        <v>-5.2012360186975037</v>
      </c>
      <c r="F8" s="273">
        <v>11532.465</v>
      </c>
      <c r="G8" s="274">
        <v>-10.464285913926203</v>
      </c>
      <c r="H8" s="274">
        <v>3.6336442074393451</v>
      </c>
    </row>
    <row r="9" spans="1:8" x14ac:dyDescent="0.2">
      <c r="A9" s="343" t="s">
        <v>198</v>
      </c>
      <c r="B9" s="344">
        <v>22214.677</v>
      </c>
      <c r="C9" s="345">
        <v>-14.883823062754084</v>
      </c>
      <c r="D9" s="344">
        <v>133648.26300000001</v>
      </c>
      <c r="E9" s="345">
        <v>-12.176491758844382</v>
      </c>
      <c r="F9" s="344">
        <v>317380.13799999998</v>
      </c>
      <c r="G9" s="346">
        <v>-9.2954620531966086</v>
      </c>
      <c r="H9" s="347">
        <v>100</v>
      </c>
    </row>
    <row r="10" spans="1:8" x14ac:dyDescent="0.2">
      <c r="A10" s="282"/>
      <c r="B10" s="65"/>
      <c r="C10" s="65"/>
      <c r="D10" s="65"/>
      <c r="E10" s="65"/>
      <c r="F10" s="65"/>
      <c r="G10" s="134"/>
      <c r="H10" s="71" t="s">
        <v>247</v>
      </c>
    </row>
    <row r="11" spans="1:8" x14ac:dyDescent="0.2">
      <c r="A11" s="282" t="s">
        <v>591</v>
      </c>
      <c r="B11" s="94"/>
      <c r="C11" s="296"/>
      <c r="D11" s="296"/>
      <c r="E11" s="296"/>
      <c r="F11" s="94"/>
      <c r="G11" s="94"/>
      <c r="H11" s="94"/>
    </row>
    <row r="12" spans="1:8" x14ac:dyDescent="0.2">
      <c r="A12" s="282" t="s">
        <v>604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16" t="s">
        <v>248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371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/>
  </sheetViews>
  <sheetFormatPr baseColWidth="10" defaultRowHeight="14.25" x14ac:dyDescent="0.2"/>
  <sheetData>
    <row r="1" spans="1:4" x14ac:dyDescent="0.2">
      <c r="A1" s="231" t="s">
        <v>608</v>
      </c>
      <c r="B1" s="231"/>
      <c r="C1" s="231"/>
      <c r="D1" s="231"/>
    </row>
    <row r="2" spans="1:4" x14ac:dyDescent="0.2">
      <c r="A2" s="234"/>
      <c r="B2" s="234"/>
      <c r="C2" s="234"/>
      <c r="D2" s="234"/>
    </row>
    <row r="3" spans="1:4" x14ac:dyDescent="0.2">
      <c r="A3" s="237"/>
      <c r="B3" s="867">
        <v>2012</v>
      </c>
      <c r="C3" s="867">
        <v>2013</v>
      </c>
      <c r="D3" s="867">
        <v>2014</v>
      </c>
    </row>
    <row r="4" spans="1:4" x14ac:dyDescent="0.2">
      <c r="A4" s="242"/>
      <c r="B4" s="868"/>
      <c r="C4" s="868"/>
      <c r="D4" s="868"/>
    </row>
    <row r="5" spans="1:4" x14ac:dyDescent="0.2">
      <c r="A5" s="283" t="s">
        <v>373</v>
      </c>
      <c r="B5" s="334">
        <v>-6.9251044206772763</v>
      </c>
      <c r="C5" s="334">
        <v>-4.0493221804041655</v>
      </c>
      <c r="D5" s="334">
        <v>-7.9474464417569006</v>
      </c>
    </row>
    <row r="6" spans="1:4" x14ac:dyDescent="0.2">
      <c r="A6" s="242" t="s">
        <v>136</v>
      </c>
      <c r="B6" s="244">
        <v>-5.6504062325559579</v>
      </c>
      <c r="C6" s="244">
        <v>-7.0798620224949431</v>
      </c>
      <c r="D6" s="244">
        <v>-6.9117843368217358</v>
      </c>
    </row>
    <row r="7" spans="1:4" x14ac:dyDescent="0.2">
      <c r="A7" s="242" t="s">
        <v>137</v>
      </c>
      <c r="B7" s="244">
        <v>-6.4205223550192647</v>
      </c>
      <c r="C7" s="244">
        <v>-6.8189780126795458</v>
      </c>
      <c r="D7" s="244">
        <v>-7.6462817605887246</v>
      </c>
    </row>
    <row r="8" spans="1:4" x14ac:dyDescent="0.2">
      <c r="A8" s="242" t="s">
        <v>138</v>
      </c>
      <c r="B8" s="244">
        <v>-4.841127680834008</v>
      </c>
      <c r="C8" s="244">
        <v>-7.5589754205174016</v>
      </c>
      <c r="D8" s="244">
        <v>-8.4895718235455249</v>
      </c>
    </row>
    <row r="9" spans="1:4" x14ac:dyDescent="0.2">
      <c r="A9" s="242" t="s">
        <v>139</v>
      </c>
      <c r="B9" s="244">
        <v>-5.4840702716372469</v>
      </c>
      <c r="C9" s="244">
        <v>-7.2341243964907234</v>
      </c>
      <c r="D9" s="244">
        <v>-9.2954620531966086</v>
      </c>
    </row>
    <row r="10" spans="1:4" x14ac:dyDescent="0.2">
      <c r="A10" s="242" t="s">
        <v>140</v>
      </c>
      <c r="B10" s="244">
        <v>-6.5682802506647615</v>
      </c>
      <c r="C10" s="244">
        <v>-7.0416086486930691</v>
      </c>
      <c r="D10" s="244"/>
    </row>
    <row r="11" spans="1:4" x14ac:dyDescent="0.2">
      <c r="A11" s="242" t="s">
        <v>141</v>
      </c>
      <c r="B11" s="244">
        <v>-5.8367776785102023</v>
      </c>
      <c r="C11" s="244">
        <v>-7.2005573750755589</v>
      </c>
      <c r="D11" s="244"/>
    </row>
    <row r="12" spans="1:4" x14ac:dyDescent="0.2">
      <c r="A12" s="242" t="s">
        <v>142</v>
      </c>
      <c r="B12" s="244">
        <v>-6.2318461871644333</v>
      </c>
      <c r="C12" s="244">
        <v>-7.5262262199121359</v>
      </c>
      <c r="D12" s="244"/>
    </row>
    <row r="13" spans="1:4" x14ac:dyDescent="0.2">
      <c r="A13" s="242" t="s">
        <v>143</v>
      </c>
      <c r="B13" s="244">
        <v>-6.4406796532616664</v>
      </c>
      <c r="C13" s="244">
        <v>-6.9667180422567814</v>
      </c>
      <c r="D13" s="244"/>
    </row>
    <row r="14" spans="1:4" x14ac:dyDescent="0.2">
      <c r="A14" s="242" t="s">
        <v>144</v>
      </c>
      <c r="B14" s="244">
        <v>-5.7323584410582624</v>
      </c>
      <c r="C14" s="244">
        <v>-7.8331439870434085</v>
      </c>
      <c r="D14" s="244"/>
    </row>
    <row r="15" spans="1:4" x14ac:dyDescent="0.2">
      <c r="A15" s="242" t="s">
        <v>145</v>
      </c>
      <c r="B15" s="244">
        <v>-4.1239260340233921</v>
      </c>
      <c r="C15" s="244">
        <v>-8.5069247224482414</v>
      </c>
      <c r="D15" s="244"/>
    </row>
    <row r="16" spans="1:4" x14ac:dyDescent="0.2">
      <c r="A16" s="328" t="s">
        <v>146</v>
      </c>
      <c r="B16" s="332">
        <v>-3.2931691582979918</v>
      </c>
      <c r="C16" s="332">
        <v>-8.0582423517550481</v>
      </c>
      <c r="D16" s="332"/>
    </row>
    <row r="17" spans="4:4" x14ac:dyDescent="0.2">
      <c r="D17" s="71" t="s">
        <v>247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34" t="s">
        <v>653</v>
      </c>
      <c r="C3" s="831" t="s">
        <v>518</v>
      </c>
      <c r="D3" s="834" t="s">
        <v>110</v>
      </c>
      <c r="E3" s="831" t="s">
        <v>518</v>
      </c>
      <c r="F3" s="836" t="s">
        <v>656</v>
      </c>
    </row>
    <row r="4" spans="1:6" x14ac:dyDescent="0.2">
      <c r="A4" s="75"/>
      <c r="B4" s="835"/>
      <c r="C4" s="832"/>
      <c r="D4" s="835"/>
      <c r="E4" s="832"/>
      <c r="F4" s="837"/>
    </row>
    <row r="5" spans="1:6" x14ac:dyDescent="0.2">
      <c r="A5" s="65" t="s">
        <v>113</v>
      </c>
      <c r="B5" s="66">
        <v>1632.5006328878349</v>
      </c>
      <c r="C5" s="67">
        <v>1.9107737575728811</v>
      </c>
      <c r="D5" s="66">
        <v>1506.9125351999996</v>
      </c>
      <c r="E5" s="67">
        <v>1.6937089510583501</v>
      </c>
      <c r="F5" s="67">
        <v>8.3341331865135082</v>
      </c>
    </row>
    <row r="6" spans="1:6" x14ac:dyDescent="0.2">
      <c r="A6" s="65" t="s">
        <v>125</v>
      </c>
      <c r="B6" s="66">
        <v>43418.690979673083</v>
      </c>
      <c r="C6" s="67">
        <v>50.819763031495199</v>
      </c>
      <c r="D6" s="66">
        <v>45542.694239999997</v>
      </c>
      <c r="E6" s="67">
        <v>51.18815265503379</v>
      </c>
      <c r="F6" s="67">
        <v>-4.6637628620166449</v>
      </c>
    </row>
    <row r="7" spans="1:6" x14ac:dyDescent="0.2">
      <c r="A7" s="65" t="s">
        <v>126</v>
      </c>
      <c r="B7" s="66">
        <v>15103.996134895793</v>
      </c>
      <c r="C7" s="67">
        <v>17.67859617793118</v>
      </c>
      <c r="D7" s="66">
        <v>14987.209787999998</v>
      </c>
      <c r="E7" s="67">
        <v>16.845019718384595</v>
      </c>
      <c r="F7" s="67">
        <v>0.77924008903447572</v>
      </c>
    </row>
    <row r="8" spans="1:6" x14ac:dyDescent="0.2">
      <c r="A8" s="65" t="s">
        <v>127</v>
      </c>
      <c r="B8" s="66">
        <v>19952.049172050887</v>
      </c>
      <c r="C8" s="67">
        <v>23.353039625055978</v>
      </c>
      <c r="D8" s="66">
        <v>20661.327999999998</v>
      </c>
      <c r="E8" s="67">
        <v>23.222499884313475</v>
      </c>
      <c r="F8" s="67">
        <v>-3.4328811194958555</v>
      </c>
    </row>
    <row r="9" spans="1:6" x14ac:dyDescent="0.2">
      <c r="A9" s="65" t="s">
        <v>128</v>
      </c>
      <c r="B9" s="66">
        <v>5329.3892858618419</v>
      </c>
      <c r="C9" s="67">
        <v>6.2378274079447493</v>
      </c>
      <c r="D9" s="66">
        <v>6273.0174689999994</v>
      </c>
      <c r="E9" s="67">
        <v>7.0506187912097866</v>
      </c>
      <c r="F9" s="67">
        <v>-15.042651926307867</v>
      </c>
    </row>
    <row r="10" spans="1:6" x14ac:dyDescent="0.2">
      <c r="A10" s="68" t="s">
        <v>120</v>
      </c>
      <c r="B10" s="69">
        <v>85436.626205369452</v>
      </c>
      <c r="C10" s="70">
        <v>100</v>
      </c>
      <c r="D10" s="69">
        <v>88971.162032199994</v>
      </c>
      <c r="E10" s="70">
        <v>100</v>
      </c>
      <c r="F10" s="70">
        <v>-3.9726758042694121</v>
      </c>
    </row>
    <row r="11" spans="1:6" x14ac:dyDescent="0.2">
      <c r="A11" s="58"/>
      <c r="B11" s="65"/>
      <c r="C11" s="65"/>
      <c r="D11" s="65"/>
      <c r="E11" s="65"/>
      <c r="F11" s="71" t="s">
        <v>654</v>
      </c>
    </row>
    <row r="12" spans="1:6" x14ac:dyDescent="0.2">
      <c r="A12" s="409"/>
      <c r="B12" s="409"/>
      <c r="C12" s="409"/>
      <c r="D12" s="409"/>
      <c r="E12" s="409"/>
      <c r="F12" s="409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sqref="A1:F2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69" t="s">
        <v>610</v>
      </c>
      <c r="B1" s="869"/>
      <c r="C1" s="869"/>
      <c r="D1" s="869"/>
      <c r="E1" s="869"/>
      <c r="F1" s="869"/>
      <c r="G1" s="233"/>
      <c r="H1" s="233"/>
      <c r="I1" s="233"/>
      <c r="J1" s="233"/>
      <c r="K1" s="233"/>
      <c r="L1" s="1"/>
    </row>
    <row r="2" spans="1:12" x14ac:dyDescent="0.2">
      <c r="A2" s="870"/>
      <c r="B2" s="870"/>
      <c r="C2" s="870"/>
      <c r="D2" s="870"/>
      <c r="E2" s="870"/>
      <c r="F2" s="870"/>
      <c r="G2" s="233"/>
      <c r="H2" s="233"/>
      <c r="I2" s="233"/>
      <c r="J2" s="233"/>
      <c r="K2" s="62"/>
      <c r="L2" s="62" t="s">
        <v>577</v>
      </c>
    </row>
    <row r="3" spans="1:12" x14ac:dyDescent="0.2">
      <c r="A3" s="349"/>
      <c r="B3" s="871">
        <f>INDICE!A3</f>
        <v>41760</v>
      </c>
      <c r="C3" s="872">
        <v>41671</v>
      </c>
      <c r="D3" s="872">
        <v>41671</v>
      </c>
      <c r="E3" s="872">
        <v>41671</v>
      </c>
      <c r="F3" s="873">
        <v>41671</v>
      </c>
      <c r="G3" s="874" t="s">
        <v>122</v>
      </c>
      <c r="H3" s="872"/>
      <c r="I3" s="872"/>
      <c r="J3" s="872"/>
      <c r="K3" s="872"/>
      <c r="L3" s="875" t="s">
        <v>111</v>
      </c>
    </row>
    <row r="4" spans="1:12" x14ac:dyDescent="0.2">
      <c r="A4" s="350"/>
      <c r="B4" s="351" t="s">
        <v>374</v>
      </c>
      <c r="C4" s="351" t="s">
        <v>375</v>
      </c>
      <c r="D4" s="352" t="s">
        <v>376</v>
      </c>
      <c r="E4" s="352" t="s">
        <v>377</v>
      </c>
      <c r="F4" s="353" t="s">
        <v>198</v>
      </c>
      <c r="G4" s="354" t="s">
        <v>374</v>
      </c>
      <c r="H4" s="239" t="s">
        <v>375</v>
      </c>
      <c r="I4" s="355" t="s">
        <v>376</v>
      </c>
      <c r="J4" s="355" t="s">
        <v>377</v>
      </c>
      <c r="K4" s="355" t="s">
        <v>198</v>
      </c>
      <c r="L4" s="876"/>
    </row>
    <row r="5" spans="1:12" x14ac:dyDescent="0.2">
      <c r="A5" s="356" t="s">
        <v>162</v>
      </c>
      <c r="B5" s="459">
        <v>2736.6219999999998</v>
      </c>
      <c r="C5" s="459">
        <v>535.39300000000003</v>
      </c>
      <c r="D5" s="459">
        <v>125.822</v>
      </c>
      <c r="E5" s="459">
        <v>197.41200000000001</v>
      </c>
      <c r="F5" s="357">
        <v>3595.2489999999998</v>
      </c>
      <c r="G5" s="459">
        <v>34256.315999999999</v>
      </c>
      <c r="H5" s="459">
        <v>6939.0119999999997</v>
      </c>
      <c r="I5" s="459">
        <v>2497.9879999999998</v>
      </c>
      <c r="J5" s="459">
        <v>2753.694</v>
      </c>
      <c r="K5" s="358">
        <v>46447.01</v>
      </c>
      <c r="L5" s="723">
        <v>14.634771856915446</v>
      </c>
    </row>
    <row r="6" spans="1:12" x14ac:dyDescent="0.2">
      <c r="A6" s="359" t="s">
        <v>163</v>
      </c>
      <c r="B6" s="459">
        <v>359.125</v>
      </c>
      <c r="C6" s="459">
        <v>582.66</v>
      </c>
      <c r="D6" s="459">
        <v>121.008</v>
      </c>
      <c r="E6" s="459">
        <v>47.613</v>
      </c>
      <c r="F6" s="360">
        <v>1110.4059999999999</v>
      </c>
      <c r="G6" s="459">
        <v>4798.9570000000003</v>
      </c>
      <c r="H6" s="459">
        <v>7817.799</v>
      </c>
      <c r="I6" s="459">
        <v>2898.4009999999998</v>
      </c>
      <c r="J6" s="459">
        <v>570.15</v>
      </c>
      <c r="K6" s="284">
        <v>16085.307000000001</v>
      </c>
      <c r="L6" s="724">
        <v>5.0682443970762607</v>
      </c>
    </row>
    <row r="7" spans="1:12" x14ac:dyDescent="0.2">
      <c r="A7" s="359" t="s">
        <v>164</v>
      </c>
      <c r="B7" s="459">
        <v>10.397</v>
      </c>
      <c r="C7" s="459">
        <v>332.49799999999999</v>
      </c>
      <c r="D7" s="459">
        <v>92.956000000000003</v>
      </c>
      <c r="E7" s="459">
        <v>111.413</v>
      </c>
      <c r="F7" s="360">
        <v>547.26400000000001</v>
      </c>
      <c r="G7" s="459">
        <v>548.77800000000002</v>
      </c>
      <c r="H7" s="459">
        <v>3689.0292330000002</v>
      </c>
      <c r="I7" s="459">
        <v>2256.2689999999998</v>
      </c>
      <c r="J7" s="459">
        <v>1090.3689999999999</v>
      </c>
      <c r="K7" s="284">
        <v>7584.4452329999995</v>
      </c>
      <c r="L7" s="724">
        <v>2.3897474917378947</v>
      </c>
    </row>
    <row r="8" spans="1:12" x14ac:dyDescent="0.2">
      <c r="A8" s="359" t="s">
        <v>165</v>
      </c>
      <c r="B8" s="459">
        <v>293.685</v>
      </c>
      <c r="C8" s="459">
        <v>0.502</v>
      </c>
      <c r="D8" s="459">
        <v>47.918999999999997</v>
      </c>
      <c r="E8" s="459">
        <v>0.628</v>
      </c>
      <c r="F8" s="360">
        <v>342.73399999999998</v>
      </c>
      <c r="G8" s="459">
        <v>2669.181</v>
      </c>
      <c r="H8" s="459">
        <v>5.6479999999999997</v>
      </c>
      <c r="I8" s="459">
        <v>760.82299999999998</v>
      </c>
      <c r="J8" s="459">
        <v>44.417000000000002</v>
      </c>
      <c r="K8" s="284">
        <v>3480.069</v>
      </c>
      <c r="L8" s="724">
        <v>1.0965187180256357</v>
      </c>
    </row>
    <row r="9" spans="1:12" x14ac:dyDescent="0.2">
      <c r="A9" s="359" t="s">
        <v>167</v>
      </c>
      <c r="B9" s="459">
        <v>180.41399999999999</v>
      </c>
      <c r="C9" s="459">
        <v>174.2</v>
      </c>
      <c r="D9" s="459">
        <v>55.798000000000002</v>
      </c>
      <c r="E9" s="459">
        <v>1.4830000000000001</v>
      </c>
      <c r="F9" s="360">
        <v>411.89499999999998</v>
      </c>
      <c r="G9" s="459">
        <v>2255.0067259999996</v>
      </c>
      <c r="H9" s="459">
        <v>2131.261</v>
      </c>
      <c r="I9" s="459">
        <v>1080.442</v>
      </c>
      <c r="J9" s="459">
        <v>19.966999999999999</v>
      </c>
      <c r="K9" s="284">
        <v>5486.6767259999997</v>
      </c>
      <c r="L9" s="724">
        <v>1.7287713921231478</v>
      </c>
    </row>
    <row r="10" spans="1:12" x14ac:dyDescent="0.2">
      <c r="A10" s="359" t="s">
        <v>168</v>
      </c>
      <c r="B10" s="459">
        <v>224.70500000000001</v>
      </c>
      <c r="C10" s="459">
        <v>574.99599999999998</v>
      </c>
      <c r="D10" s="459">
        <v>272.73899999999998</v>
      </c>
      <c r="E10" s="459">
        <v>55.576999999999998</v>
      </c>
      <c r="F10" s="360">
        <v>1128.0170000000001</v>
      </c>
      <c r="G10" s="459">
        <v>2261.317</v>
      </c>
      <c r="H10" s="459">
        <v>10927.1</v>
      </c>
      <c r="I10" s="459">
        <v>6129.8069999999998</v>
      </c>
      <c r="J10" s="459">
        <v>601.76599999999996</v>
      </c>
      <c r="K10" s="284">
        <v>19919.990000000002</v>
      </c>
      <c r="L10" s="724">
        <v>6.2764967872428636</v>
      </c>
    </row>
    <row r="11" spans="1:12" x14ac:dyDescent="0.2">
      <c r="A11" s="359" t="s">
        <v>658</v>
      </c>
      <c r="B11" s="459">
        <v>897.09799999999996</v>
      </c>
      <c r="C11" s="459">
        <v>278.18400000000003</v>
      </c>
      <c r="D11" s="459">
        <v>91.346000000000004</v>
      </c>
      <c r="E11" s="459">
        <v>31.573</v>
      </c>
      <c r="F11" s="360">
        <v>1298.201</v>
      </c>
      <c r="G11" s="459">
        <v>11287.017</v>
      </c>
      <c r="H11" s="459">
        <v>3890.558</v>
      </c>
      <c r="I11" s="459">
        <v>2400.8739999999998</v>
      </c>
      <c r="J11" s="459">
        <v>448.56799999999998</v>
      </c>
      <c r="K11" s="284">
        <v>18027.017</v>
      </c>
      <c r="L11" s="724">
        <v>5.6800487492248974</v>
      </c>
    </row>
    <row r="12" spans="1:12" x14ac:dyDescent="0.2">
      <c r="A12" s="359" t="s">
        <v>169</v>
      </c>
      <c r="B12" s="459">
        <v>825.85500000000002</v>
      </c>
      <c r="C12" s="459">
        <v>2922.1390000000001</v>
      </c>
      <c r="D12" s="459">
        <v>761.70799999999997</v>
      </c>
      <c r="E12" s="459">
        <v>114.27200000000001</v>
      </c>
      <c r="F12" s="360">
        <v>4623.9740000000002</v>
      </c>
      <c r="G12" s="459">
        <v>11888.191000000001</v>
      </c>
      <c r="H12" s="459">
        <v>36102.764999999999</v>
      </c>
      <c r="I12" s="459">
        <v>15615.897000000001</v>
      </c>
      <c r="J12" s="459">
        <v>2326.6570000000002</v>
      </c>
      <c r="K12" s="284">
        <v>65933.510000000009</v>
      </c>
      <c r="L12" s="724">
        <v>20.774682300876918</v>
      </c>
    </row>
    <row r="13" spans="1:12" x14ac:dyDescent="0.2">
      <c r="A13" s="359" t="s">
        <v>378</v>
      </c>
      <c r="B13" s="459">
        <v>866.40899999999999</v>
      </c>
      <c r="C13" s="459">
        <v>1766.193</v>
      </c>
      <c r="D13" s="459">
        <v>149.673</v>
      </c>
      <c r="E13" s="459">
        <v>43.271999999999998</v>
      </c>
      <c r="F13" s="360">
        <v>2825.5469999999996</v>
      </c>
      <c r="G13" s="459">
        <v>11854.343000000001</v>
      </c>
      <c r="H13" s="459">
        <v>19074.005000000001</v>
      </c>
      <c r="I13" s="459">
        <v>3015.35</v>
      </c>
      <c r="J13" s="459">
        <v>593.529</v>
      </c>
      <c r="K13" s="284">
        <v>34537.227000000006</v>
      </c>
      <c r="L13" s="724">
        <v>10.882173851782932</v>
      </c>
    </row>
    <row r="14" spans="1:12" x14ac:dyDescent="0.2">
      <c r="A14" s="359" t="s">
        <v>172</v>
      </c>
      <c r="B14" s="459" t="s">
        <v>151</v>
      </c>
      <c r="C14" s="459">
        <v>80.242999999999995</v>
      </c>
      <c r="D14" s="459">
        <v>25.763000000000002</v>
      </c>
      <c r="E14" s="459">
        <v>27.402000000000001</v>
      </c>
      <c r="F14" s="360">
        <v>133.40800000000002</v>
      </c>
      <c r="G14" s="459" t="s">
        <v>151</v>
      </c>
      <c r="H14" s="459">
        <v>1057.607</v>
      </c>
      <c r="I14" s="459">
        <v>576.06200000000001</v>
      </c>
      <c r="J14" s="459">
        <v>745.42700000000002</v>
      </c>
      <c r="K14" s="284">
        <v>2379.096</v>
      </c>
      <c r="L14" s="724">
        <v>0.74961826790788277</v>
      </c>
    </row>
    <row r="15" spans="1:12" x14ac:dyDescent="0.2">
      <c r="A15" s="359" t="s">
        <v>173</v>
      </c>
      <c r="B15" s="459">
        <v>63.252000000000002</v>
      </c>
      <c r="C15" s="459">
        <v>548.88099999999997</v>
      </c>
      <c r="D15" s="459">
        <v>99.051000000000002</v>
      </c>
      <c r="E15" s="459">
        <v>199.19399999999999</v>
      </c>
      <c r="F15" s="360">
        <v>910.37799999999993</v>
      </c>
      <c r="G15" s="459">
        <v>2373.4960000000001</v>
      </c>
      <c r="H15" s="459">
        <v>6984.1369999999997</v>
      </c>
      <c r="I15" s="459">
        <v>1761.441</v>
      </c>
      <c r="J15" s="459">
        <v>1092.3969999999999</v>
      </c>
      <c r="K15" s="284">
        <v>12211.471000000001</v>
      </c>
      <c r="L15" s="724">
        <v>3.8476554706608486</v>
      </c>
    </row>
    <row r="16" spans="1:12" x14ac:dyDescent="0.2">
      <c r="A16" s="359" t="s">
        <v>174</v>
      </c>
      <c r="B16" s="459">
        <v>17.870999999999999</v>
      </c>
      <c r="C16" s="459">
        <v>49.658000000000001</v>
      </c>
      <c r="D16" s="459">
        <v>44.578000000000003</v>
      </c>
      <c r="E16" s="459">
        <v>2.8039999999999998</v>
      </c>
      <c r="F16" s="360">
        <v>114.911</v>
      </c>
      <c r="G16" s="459">
        <v>596.65800000000002</v>
      </c>
      <c r="H16" s="459">
        <v>682.63199999999995</v>
      </c>
      <c r="I16" s="459">
        <v>980.71900000000005</v>
      </c>
      <c r="J16" s="459">
        <v>30.684000000000001</v>
      </c>
      <c r="K16" s="284">
        <v>2290.6930000000002</v>
      </c>
      <c r="L16" s="724">
        <v>0.72176377874987463</v>
      </c>
    </row>
    <row r="17" spans="1:12" x14ac:dyDescent="0.2">
      <c r="A17" s="359" t="s">
        <v>175</v>
      </c>
      <c r="B17" s="459">
        <v>131.374</v>
      </c>
      <c r="C17" s="459">
        <v>208.863</v>
      </c>
      <c r="D17" s="459">
        <v>793.20799999999997</v>
      </c>
      <c r="E17" s="459">
        <v>8.6969999999999992</v>
      </c>
      <c r="F17" s="360">
        <v>1142.1419999999998</v>
      </c>
      <c r="G17" s="459">
        <v>2039.655</v>
      </c>
      <c r="H17" s="459">
        <v>3217.0479999999998</v>
      </c>
      <c r="I17" s="459">
        <v>18354.064999999999</v>
      </c>
      <c r="J17" s="459">
        <v>406.08499999999998</v>
      </c>
      <c r="K17" s="284">
        <v>24016.852999999996</v>
      </c>
      <c r="L17" s="724">
        <v>7.5673582513939044</v>
      </c>
    </row>
    <row r="18" spans="1:12" x14ac:dyDescent="0.2">
      <c r="A18" s="359" t="s">
        <v>177</v>
      </c>
      <c r="B18" s="459">
        <v>1218.546</v>
      </c>
      <c r="C18" s="459">
        <v>75.888999999999996</v>
      </c>
      <c r="D18" s="459">
        <v>32.551000000000002</v>
      </c>
      <c r="E18" s="459">
        <v>42.737000000000002</v>
      </c>
      <c r="F18" s="360">
        <v>1369.723</v>
      </c>
      <c r="G18" s="459">
        <v>19090.107</v>
      </c>
      <c r="H18" s="459">
        <v>1798.1469999999999</v>
      </c>
      <c r="I18" s="459">
        <v>594.27599999999995</v>
      </c>
      <c r="J18" s="459">
        <v>553.33699999999999</v>
      </c>
      <c r="K18" s="284">
        <v>22035.867000000002</v>
      </c>
      <c r="L18" s="724">
        <v>6.9431786074998545</v>
      </c>
    </row>
    <row r="19" spans="1:12" x14ac:dyDescent="0.2">
      <c r="A19" s="359" t="s">
        <v>178</v>
      </c>
      <c r="B19" s="459">
        <v>11.03</v>
      </c>
      <c r="C19" s="459">
        <v>368.69099999999997</v>
      </c>
      <c r="D19" s="459">
        <v>102.473</v>
      </c>
      <c r="E19" s="459">
        <v>11.601000000000001</v>
      </c>
      <c r="F19" s="360">
        <v>493.79499999999996</v>
      </c>
      <c r="G19" s="459">
        <v>674.82100000000003</v>
      </c>
      <c r="H19" s="459">
        <v>5055.51</v>
      </c>
      <c r="I19" s="459">
        <v>2131.2310000000002</v>
      </c>
      <c r="J19" s="459">
        <v>152.77199999999999</v>
      </c>
      <c r="K19" s="284">
        <v>8014.3339999999998</v>
      </c>
      <c r="L19" s="724">
        <v>2.5251991393013369</v>
      </c>
    </row>
    <row r="20" spans="1:12" x14ac:dyDescent="0.2">
      <c r="A20" s="359" t="s">
        <v>179</v>
      </c>
      <c r="B20" s="459">
        <v>563.91499999999996</v>
      </c>
      <c r="C20" s="459">
        <v>1349.3630000000001</v>
      </c>
      <c r="D20" s="459">
        <v>244.74799999999999</v>
      </c>
      <c r="E20" s="459">
        <v>8.9969999999999999</v>
      </c>
      <c r="F20" s="360">
        <v>2167.0229999999997</v>
      </c>
      <c r="G20" s="459">
        <v>6477.4840000000004</v>
      </c>
      <c r="H20" s="459">
        <v>17004.472000000002</v>
      </c>
      <c r="I20" s="459">
        <v>5346.0050000000001</v>
      </c>
      <c r="J20" s="459">
        <v>96.808999999999997</v>
      </c>
      <c r="K20" s="284">
        <v>28924.770000000004</v>
      </c>
      <c r="L20" s="724">
        <v>9.1137709394803288</v>
      </c>
    </row>
    <row r="21" spans="1:12" ht="15" x14ac:dyDescent="0.25">
      <c r="A21" s="361" t="s">
        <v>120</v>
      </c>
      <c r="B21" s="726">
        <v>8400.2979999999989</v>
      </c>
      <c r="C21" s="726">
        <v>9848.353000000001</v>
      </c>
      <c r="D21" s="726">
        <v>3061.3409999999994</v>
      </c>
      <c r="E21" s="726">
        <v>904.67499999999995</v>
      </c>
      <c r="F21" s="727">
        <v>22214.666999999998</v>
      </c>
      <c r="G21" s="728">
        <v>113071.32772599999</v>
      </c>
      <c r="H21" s="726">
        <v>126376.73023299998</v>
      </c>
      <c r="I21" s="726">
        <v>66399.649999999994</v>
      </c>
      <c r="J21" s="726">
        <v>11526.627999999997</v>
      </c>
      <c r="K21" s="726">
        <v>317374.33595899993</v>
      </c>
      <c r="L21" s="725">
        <v>100</v>
      </c>
    </row>
    <row r="22" spans="1:12" x14ac:dyDescent="0.2">
      <c r="A22" s="242"/>
      <c r="B22" s="242"/>
      <c r="C22" s="242"/>
      <c r="D22" s="242"/>
      <c r="E22" s="242"/>
      <c r="F22" s="242"/>
      <c r="G22" s="242"/>
      <c r="H22" s="242"/>
      <c r="I22" s="242"/>
      <c r="J22" s="242"/>
      <c r="L22" s="255" t="s">
        <v>247</v>
      </c>
    </row>
    <row r="23" spans="1:12" x14ac:dyDescent="0.2">
      <c r="A23" s="337" t="s">
        <v>609</v>
      </c>
      <c r="B23" s="337"/>
      <c r="C23" s="362"/>
      <c r="D23" s="362"/>
      <c r="E23" s="362"/>
      <c r="F23" s="362"/>
      <c r="G23" s="233"/>
      <c r="H23" s="233"/>
      <c r="I23" s="233"/>
      <c r="J23" s="233"/>
      <c r="K23" s="233"/>
      <c r="L23" s="1"/>
    </row>
    <row r="24" spans="1:12" x14ac:dyDescent="0.2">
      <c r="A24" s="337" t="s">
        <v>248</v>
      </c>
      <c r="B24" s="337"/>
      <c r="C24" s="337"/>
      <c r="D24" s="337"/>
      <c r="E24" s="337"/>
      <c r="F24" s="363"/>
      <c r="G24" s="233"/>
      <c r="H24" s="233"/>
      <c r="I24" s="233"/>
      <c r="J24" s="233"/>
      <c r="K24" s="233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9"/>
  <sheetViews>
    <sheetView workbookViewId="0"/>
  </sheetViews>
  <sheetFormatPr baseColWidth="10" defaultRowHeight="14.25" x14ac:dyDescent="0.2"/>
  <cols>
    <col min="1" max="1" width="5.625" customWidth="1"/>
    <col min="2" max="2" width="15" customWidth="1"/>
    <col min="3" max="3" width="16.25" customWidth="1"/>
    <col min="4" max="4" width="12.625" customWidth="1"/>
    <col min="5" max="5" width="7.125" customWidth="1"/>
    <col min="6" max="6" width="12.5" customWidth="1"/>
    <col min="7" max="7" width="6.625" bestFit="1" customWidth="1"/>
    <col min="8" max="8" width="12.75" customWidth="1"/>
    <col min="9" max="9" width="8.125" bestFit="1" customWidth="1"/>
  </cols>
  <sheetData>
    <row r="1" spans="1:10" x14ac:dyDescent="0.2">
      <c r="A1" s="231" t="s">
        <v>611</v>
      </c>
      <c r="B1" s="231"/>
      <c r="C1" s="231"/>
      <c r="D1" s="231"/>
      <c r="E1" s="231"/>
      <c r="F1" s="231"/>
      <c r="G1" s="231"/>
      <c r="H1" s="1"/>
      <c r="I1" s="1"/>
    </row>
    <row r="2" spans="1:10" x14ac:dyDescent="0.2">
      <c r="A2" s="234"/>
      <c r="B2" s="234"/>
      <c r="C2" s="234"/>
      <c r="D2" s="234"/>
      <c r="E2" s="234"/>
      <c r="F2" s="234"/>
      <c r="G2" s="234"/>
      <c r="H2" s="1"/>
      <c r="I2" s="62" t="s">
        <v>577</v>
      </c>
      <c r="J2" s="62"/>
    </row>
    <row r="3" spans="1:10" x14ac:dyDescent="0.2">
      <c r="A3" s="855" t="s">
        <v>557</v>
      </c>
      <c r="B3" s="855" t="s">
        <v>558</v>
      </c>
      <c r="C3" s="841">
        <f>INDICE!A3</f>
        <v>41760</v>
      </c>
      <c r="D3" s="841">
        <v>41671</v>
      </c>
      <c r="E3" s="859" t="s">
        <v>121</v>
      </c>
      <c r="F3" s="859"/>
      <c r="G3" s="859" t="s">
        <v>122</v>
      </c>
      <c r="H3" s="859"/>
      <c r="I3" s="859"/>
      <c r="J3" s="255"/>
    </row>
    <row r="4" spans="1:10" ht="25.5" x14ac:dyDescent="0.2">
      <c r="A4" s="856"/>
      <c r="B4" s="856"/>
      <c r="C4" s="268" t="s">
        <v>55</v>
      </c>
      <c r="D4" s="269" t="s">
        <v>519</v>
      </c>
      <c r="E4" s="268" t="s">
        <v>55</v>
      </c>
      <c r="F4" s="269" t="s">
        <v>519</v>
      </c>
      <c r="G4" s="268" t="s">
        <v>55</v>
      </c>
      <c r="H4" s="270" t="s">
        <v>519</v>
      </c>
      <c r="I4" s="269" t="s">
        <v>581</v>
      </c>
      <c r="J4" s="11"/>
    </row>
    <row r="5" spans="1:10" x14ac:dyDescent="0.2">
      <c r="A5" s="1"/>
      <c r="B5" s="675" t="s">
        <v>379</v>
      </c>
      <c r="C5" s="784">
        <v>837.32339999999999</v>
      </c>
      <c r="D5" s="191">
        <v>-21.804633987694672</v>
      </c>
      <c r="E5" s="787">
        <v>5843.3523000000005</v>
      </c>
      <c r="F5" s="191">
        <v>165.87918543023684</v>
      </c>
      <c r="G5" s="787">
        <v>20543.668730000005</v>
      </c>
      <c r="H5" s="191">
        <v>-8.3856433478762771</v>
      </c>
      <c r="I5" s="661">
        <v>5.3682974996909865</v>
      </c>
      <c r="J5" s="1"/>
    </row>
    <row r="6" spans="1:10" x14ac:dyDescent="0.2">
      <c r="A6" s="1"/>
      <c r="B6" s="204" t="s">
        <v>580</v>
      </c>
      <c r="C6" s="784">
        <v>1717.3220700000002</v>
      </c>
      <c r="D6" s="191">
        <v>-50.416727855780394</v>
      </c>
      <c r="E6" s="787">
        <v>8763.6219899999996</v>
      </c>
      <c r="F6" s="191">
        <v>-22.476796087074128</v>
      </c>
      <c r="G6" s="787">
        <v>20786.389470000002</v>
      </c>
      <c r="H6" s="191">
        <v>-26.049870613730075</v>
      </c>
      <c r="I6" s="653">
        <v>5.4317232275290896</v>
      </c>
      <c r="J6" s="1"/>
    </row>
    <row r="7" spans="1:10" x14ac:dyDescent="0.2">
      <c r="A7" s="654" t="s">
        <v>564</v>
      </c>
      <c r="B7" s="195"/>
      <c r="C7" s="785">
        <v>2554.6454700000004</v>
      </c>
      <c r="D7" s="200">
        <v>-43.659794393976284</v>
      </c>
      <c r="E7" s="785">
        <v>14606.97429</v>
      </c>
      <c r="F7" s="200">
        <v>8.1816839948732643</v>
      </c>
      <c r="G7" s="785">
        <v>41330.058199999999</v>
      </c>
      <c r="H7" s="368">
        <v>-18.211309496344409</v>
      </c>
      <c r="I7" s="200">
        <v>10.800020727220074</v>
      </c>
      <c r="J7" s="1"/>
    </row>
    <row r="8" spans="1:10" x14ac:dyDescent="0.2">
      <c r="A8" s="1"/>
      <c r="B8" s="204" t="s">
        <v>261</v>
      </c>
      <c r="C8" s="784">
        <v>0</v>
      </c>
      <c r="D8" s="191" t="s">
        <v>151</v>
      </c>
      <c r="E8" s="787">
        <v>830.62244999999996</v>
      </c>
      <c r="F8" s="191">
        <v>-61.789945465660722</v>
      </c>
      <c r="G8" s="787">
        <v>830.62244999999996</v>
      </c>
      <c r="H8" s="191">
        <v>-89.026044765923999</v>
      </c>
      <c r="I8" s="661">
        <v>0.21705122294007123</v>
      </c>
      <c r="J8" s="1"/>
    </row>
    <row r="9" spans="1:10" x14ac:dyDescent="0.2">
      <c r="A9" s="1"/>
      <c r="B9" s="204" t="s">
        <v>262</v>
      </c>
      <c r="C9" s="784">
        <v>1327.0492600000002</v>
      </c>
      <c r="D9" s="191">
        <v>19.482701424307884</v>
      </c>
      <c r="E9" s="787">
        <v>5062.8628900000003</v>
      </c>
      <c r="F9" s="191">
        <v>28.964209440175459</v>
      </c>
      <c r="G9" s="787">
        <v>16363.524559999998</v>
      </c>
      <c r="H9" s="191">
        <v>66.055166377229185</v>
      </c>
      <c r="I9" s="661">
        <v>4.2759776326270629</v>
      </c>
      <c r="J9" s="1"/>
    </row>
    <row r="10" spans="1:10" s="736" customFormat="1" x14ac:dyDescent="0.2">
      <c r="A10" s="732"/>
      <c r="B10" s="733" t="s">
        <v>380</v>
      </c>
      <c r="C10" s="786">
        <v>1327.0492600000002</v>
      </c>
      <c r="D10" s="688">
        <v>19.482701424307884</v>
      </c>
      <c r="E10" s="788">
        <v>5062.8628900000003</v>
      </c>
      <c r="F10" s="688">
        <v>56.102662637187009</v>
      </c>
      <c r="G10" s="788">
        <v>15696.228799999997</v>
      </c>
      <c r="H10" s="688">
        <v>71.136282669056826</v>
      </c>
      <c r="I10" s="735">
        <v>4.1016055568774554</v>
      </c>
      <c r="J10" s="732"/>
    </row>
    <row r="11" spans="1:10" s="736" customFormat="1" x14ac:dyDescent="0.2">
      <c r="A11" s="732"/>
      <c r="B11" s="733" t="s">
        <v>377</v>
      </c>
      <c r="C11" s="786">
        <v>0</v>
      </c>
      <c r="D11" s="688" t="s">
        <v>151</v>
      </c>
      <c r="E11" s="788">
        <v>0</v>
      </c>
      <c r="F11" s="737">
        <v>-100</v>
      </c>
      <c r="G11" s="788">
        <v>667.29575999999997</v>
      </c>
      <c r="H11" s="737">
        <v>-2.2275226159081831</v>
      </c>
      <c r="I11" s="735">
        <v>0.17437207574960714</v>
      </c>
      <c r="J11" s="732"/>
    </row>
    <row r="12" spans="1:10" x14ac:dyDescent="0.2">
      <c r="A12" s="1"/>
      <c r="B12" s="673" t="s">
        <v>264</v>
      </c>
      <c r="C12" s="784">
        <v>0</v>
      </c>
      <c r="D12" s="191" t="s">
        <v>151</v>
      </c>
      <c r="E12" s="787">
        <v>605.49878000000001</v>
      </c>
      <c r="F12" s="369" t="s">
        <v>151</v>
      </c>
      <c r="G12" s="787">
        <v>605.49878000000001</v>
      </c>
      <c r="H12" s="369" t="s">
        <v>151</v>
      </c>
      <c r="I12" s="661">
        <v>0.15822381238036748</v>
      </c>
      <c r="J12" s="1"/>
    </row>
    <row r="13" spans="1:10" x14ac:dyDescent="0.2">
      <c r="A13" s="1"/>
      <c r="B13" s="204" t="s">
        <v>223</v>
      </c>
      <c r="C13" s="784">
        <v>3127.3877300000004</v>
      </c>
      <c r="D13" s="191">
        <v>19.516821106987305</v>
      </c>
      <c r="E13" s="787">
        <v>15669.902259999999</v>
      </c>
      <c r="F13" s="191">
        <v>36.176742008951216</v>
      </c>
      <c r="G13" s="787">
        <v>47954.861830000002</v>
      </c>
      <c r="H13" s="191">
        <v>17.128935206041568</v>
      </c>
      <c r="I13" s="661">
        <v>12.531158297158527</v>
      </c>
      <c r="J13" s="1"/>
    </row>
    <row r="14" spans="1:10" s="736" customFormat="1" x14ac:dyDescent="0.2">
      <c r="A14" s="732"/>
      <c r="B14" s="733" t="s">
        <v>380</v>
      </c>
      <c r="C14" s="786">
        <v>2160.1581100000003</v>
      </c>
      <c r="D14" s="688">
        <v>-11.21144529270674</v>
      </c>
      <c r="E14" s="788">
        <v>9962.0484800000013</v>
      </c>
      <c r="F14" s="688">
        <v>7.9427596309007216</v>
      </c>
      <c r="G14" s="788">
        <v>31158.951229999999</v>
      </c>
      <c r="H14" s="688">
        <v>16.988736968406641</v>
      </c>
      <c r="I14" s="735">
        <v>8.1421932070359251</v>
      </c>
      <c r="J14" s="732"/>
    </row>
    <row r="15" spans="1:10" s="736" customFormat="1" x14ac:dyDescent="0.2">
      <c r="A15" s="732"/>
      <c r="B15" s="733" t="s">
        <v>377</v>
      </c>
      <c r="C15" s="786">
        <v>967.22961999999995</v>
      </c>
      <c r="D15" s="688">
        <v>426.33056149403654</v>
      </c>
      <c r="E15" s="788">
        <v>5707.8537800000004</v>
      </c>
      <c r="F15" s="688">
        <v>150.56179892177096</v>
      </c>
      <c r="G15" s="788">
        <v>16795.910600000003</v>
      </c>
      <c r="H15" s="688">
        <v>17.389916013875499</v>
      </c>
      <c r="I15" s="735">
        <v>4.3889650901226016</v>
      </c>
      <c r="J15" s="732"/>
    </row>
    <row r="16" spans="1:10" x14ac:dyDescent="0.2">
      <c r="A16" s="1"/>
      <c r="B16" s="204" t="s">
        <v>265</v>
      </c>
      <c r="C16" s="784">
        <v>0</v>
      </c>
      <c r="D16" s="191">
        <v>-100</v>
      </c>
      <c r="E16" s="787">
        <v>157.34804</v>
      </c>
      <c r="F16" s="191">
        <v>-57.646163269277793</v>
      </c>
      <c r="G16" s="787">
        <v>1022.80728</v>
      </c>
      <c r="H16" s="191">
        <v>175.31205691608281</v>
      </c>
      <c r="I16" s="661">
        <v>0.26727133483571014</v>
      </c>
      <c r="J16" s="1"/>
    </row>
    <row r="17" spans="1:10" x14ac:dyDescent="0.2">
      <c r="A17" s="654" t="s">
        <v>548</v>
      </c>
      <c r="B17" s="195"/>
      <c r="C17" s="785">
        <v>4454.4369900000002</v>
      </c>
      <c r="D17" s="200">
        <v>13.995296197595941</v>
      </c>
      <c r="E17" s="785">
        <v>22326.234420000001</v>
      </c>
      <c r="F17" s="200">
        <v>24.185297752843262</v>
      </c>
      <c r="G17" s="785">
        <v>66777.314899999998</v>
      </c>
      <c r="H17" s="368">
        <v>13.689144029980632</v>
      </c>
      <c r="I17" s="200">
        <v>17.449682299941738</v>
      </c>
      <c r="J17" s="1"/>
    </row>
    <row r="18" spans="1:10" x14ac:dyDescent="0.2">
      <c r="A18" s="1"/>
      <c r="B18" s="204" t="s">
        <v>229</v>
      </c>
      <c r="C18" s="784">
        <v>0</v>
      </c>
      <c r="D18" s="205">
        <v>-100</v>
      </c>
      <c r="E18" s="787">
        <v>0</v>
      </c>
      <c r="F18" s="205">
        <v>-100</v>
      </c>
      <c r="G18" s="787">
        <v>424.92662000000001</v>
      </c>
      <c r="H18" s="369">
        <v>-71.528286918515008</v>
      </c>
      <c r="I18" s="662">
        <v>0.11103822504531505</v>
      </c>
      <c r="J18" s="1"/>
    </row>
    <row r="19" spans="1:10" x14ac:dyDescent="0.2">
      <c r="A19" s="1"/>
      <c r="B19" s="204" t="s">
        <v>381</v>
      </c>
      <c r="C19" s="784">
        <v>2715.8817899999999</v>
      </c>
      <c r="D19" s="191">
        <v>49.555870767266271</v>
      </c>
      <c r="E19" s="787">
        <v>11698.089030000001</v>
      </c>
      <c r="F19" s="191">
        <v>0.5230464404621934</v>
      </c>
      <c r="G19" s="787">
        <v>40669.692820000004</v>
      </c>
      <c r="H19" s="191">
        <v>1.1129216132078861</v>
      </c>
      <c r="I19" s="662">
        <v>10.627459639669064</v>
      </c>
      <c r="J19" s="1"/>
    </row>
    <row r="20" spans="1:10" x14ac:dyDescent="0.2">
      <c r="A20" s="654" t="s">
        <v>406</v>
      </c>
      <c r="B20" s="195"/>
      <c r="C20" s="785">
        <v>2715.8817899999999</v>
      </c>
      <c r="D20" s="200">
        <v>16.094716568787078</v>
      </c>
      <c r="E20" s="785">
        <v>11698.089030000001</v>
      </c>
      <c r="F20" s="200">
        <v>-10.903423385754811</v>
      </c>
      <c r="G20" s="785">
        <v>41094.619439999995</v>
      </c>
      <c r="H20" s="368">
        <v>-1.4860187196770847</v>
      </c>
      <c r="I20" s="200">
        <v>10.738497864714377</v>
      </c>
      <c r="J20" s="1"/>
    </row>
    <row r="21" spans="1:10" x14ac:dyDescent="0.2">
      <c r="A21" s="1"/>
      <c r="B21" s="204" t="s">
        <v>231</v>
      </c>
      <c r="C21" s="784">
        <v>19663.347900000001</v>
      </c>
      <c r="D21" s="191">
        <v>8.013532544959002</v>
      </c>
      <c r="E21" s="787">
        <v>77465.939809999996</v>
      </c>
      <c r="F21" s="191">
        <v>9.8238963819394751</v>
      </c>
      <c r="G21" s="787">
        <v>200634.42381000001</v>
      </c>
      <c r="H21" s="191">
        <v>14.647971358980575</v>
      </c>
      <c r="I21" s="663">
        <v>52.42808817873518</v>
      </c>
      <c r="J21" s="1"/>
    </row>
    <row r="22" spans="1:10" s="736" customFormat="1" x14ac:dyDescent="0.2">
      <c r="A22" s="732"/>
      <c r="B22" s="733" t="s">
        <v>380</v>
      </c>
      <c r="C22" s="786">
        <v>12126.63306</v>
      </c>
      <c r="D22" s="688">
        <v>-17.030704513571006</v>
      </c>
      <c r="E22" s="788">
        <v>55402.207860000002</v>
      </c>
      <c r="F22" s="688">
        <v>-2.3744320252963802</v>
      </c>
      <c r="G22" s="788">
        <v>154695.96190999995</v>
      </c>
      <c r="H22" s="688">
        <v>15.841412238190633</v>
      </c>
      <c r="I22" s="738">
        <v>40.423838431595691</v>
      </c>
      <c r="J22" s="732"/>
    </row>
    <row r="23" spans="1:10" s="736" customFormat="1" x14ac:dyDescent="0.2">
      <c r="A23" s="732"/>
      <c r="B23" s="733" t="s">
        <v>377</v>
      </c>
      <c r="C23" s="786">
        <v>7536.7148400000015</v>
      </c>
      <c r="D23" s="688">
        <v>110.01155288367339</v>
      </c>
      <c r="E23" s="788">
        <v>22063.731950000001</v>
      </c>
      <c r="F23" s="688">
        <v>60.035009200576262</v>
      </c>
      <c r="G23" s="788">
        <v>45938.461900000002</v>
      </c>
      <c r="H23" s="688">
        <v>10.803872633450014</v>
      </c>
      <c r="I23" s="738">
        <v>12.004249747139472</v>
      </c>
      <c r="J23" s="732"/>
    </row>
    <row r="24" spans="1:10" x14ac:dyDescent="0.2">
      <c r="A24" s="1"/>
      <c r="B24" s="204" t="s">
        <v>234</v>
      </c>
      <c r="C24" s="784">
        <v>0</v>
      </c>
      <c r="D24" s="191" t="s">
        <v>151</v>
      </c>
      <c r="E24" s="787">
        <v>0</v>
      </c>
      <c r="F24" s="191">
        <v>-100</v>
      </c>
      <c r="G24" s="787">
        <v>0</v>
      </c>
      <c r="H24" s="191">
        <v>-100</v>
      </c>
      <c r="I24" s="656">
        <v>0</v>
      </c>
      <c r="J24" s="1"/>
    </row>
    <row r="25" spans="1:10" x14ac:dyDescent="0.2">
      <c r="A25" s="1"/>
      <c r="B25" s="419" t="s">
        <v>238</v>
      </c>
      <c r="C25" s="784">
        <v>3643.7028</v>
      </c>
      <c r="D25" s="205">
        <v>28.047169396445685</v>
      </c>
      <c r="E25" s="787">
        <v>10743.740460000001</v>
      </c>
      <c r="F25" s="205">
        <v>-23.645192730219339</v>
      </c>
      <c r="G25" s="787">
        <v>32848.573279999997</v>
      </c>
      <c r="H25" s="191">
        <v>-41.381976725710331</v>
      </c>
      <c r="I25" s="663">
        <v>8.583710929388614</v>
      </c>
      <c r="J25" s="1"/>
    </row>
    <row r="26" spans="1:10" x14ac:dyDescent="0.2">
      <c r="A26" s="195" t="s">
        <v>549</v>
      </c>
      <c r="B26" s="195"/>
      <c r="C26" s="259">
        <v>23307.050700000003</v>
      </c>
      <c r="D26" s="200">
        <v>10.721717071104495</v>
      </c>
      <c r="E26" s="785">
        <v>88209.680270000012</v>
      </c>
      <c r="F26" s="200">
        <v>3.6892638990238193</v>
      </c>
      <c r="G26" s="785">
        <v>233482.99708999999</v>
      </c>
      <c r="H26" s="200">
        <v>0.47064683601674706</v>
      </c>
      <c r="I26" s="200">
        <v>61.011799108123789</v>
      </c>
      <c r="J26" s="1"/>
    </row>
    <row r="27" spans="1:10" x14ac:dyDescent="0.2">
      <c r="A27" s="209" t="s">
        <v>120</v>
      </c>
      <c r="B27" s="209"/>
      <c r="C27" s="262">
        <v>33032.014950000004</v>
      </c>
      <c r="D27" s="211">
        <v>3.7719033763029501</v>
      </c>
      <c r="E27" s="262">
        <v>136840.97800999999</v>
      </c>
      <c r="F27" s="211">
        <v>5.5209982235507296</v>
      </c>
      <c r="G27" s="262">
        <v>382684.98963000008</v>
      </c>
      <c r="H27" s="664">
        <v>-0.17952879888453827</v>
      </c>
      <c r="I27" s="664">
        <v>100</v>
      </c>
      <c r="J27" s="1"/>
    </row>
    <row r="28" spans="1:10" x14ac:dyDescent="0.2">
      <c r="A28" s="371" t="s">
        <v>382</v>
      </c>
      <c r="B28" s="371"/>
      <c r="C28" s="263">
        <v>15613.84043</v>
      </c>
      <c r="D28" s="223">
        <v>-14.862707441588347</v>
      </c>
      <c r="E28" s="263">
        <v>70584.467269999994</v>
      </c>
      <c r="F28" s="223">
        <v>1.423936604297781</v>
      </c>
      <c r="G28" s="263">
        <v>202573.94922000001</v>
      </c>
      <c r="H28" s="223">
        <v>19.35873248406596</v>
      </c>
      <c r="I28" s="223">
        <v>52.934908530344792</v>
      </c>
      <c r="J28" s="1"/>
    </row>
    <row r="29" spans="1:10" x14ac:dyDescent="0.2">
      <c r="A29" s="371" t="s">
        <v>383</v>
      </c>
      <c r="B29" s="371"/>
      <c r="C29" s="263">
        <v>17418.174520000004</v>
      </c>
      <c r="D29" s="223">
        <v>29.102269546906751</v>
      </c>
      <c r="E29" s="263">
        <v>66256.510740000012</v>
      </c>
      <c r="F29" s="223">
        <v>10.266203846816108</v>
      </c>
      <c r="G29" s="263">
        <v>180111.04040999999</v>
      </c>
      <c r="H29" s="223">
        <v>-15.699928988161879</v>
      </c>
      <c r="I29" s="223">
        <v>47.065091469655179</v>
      </c>
      <c r="J29" s="1"/>
    </row>
    <row r="30" spans="1:10" x14ac:dyDescent="0.2">
      <c r="A30" s="372" t="s">
        <v>552</v>
      </c>
      <c r="B30" s="372"/>
      <c r="C30" s="665">
        <v>4454.4369900000002</v>
      </c>
      <c r="D30" s="666">
        <v>13.995296197595941</v>
      </c>
      <c r="E30" s="667">
        <v>22326.234420000001</v>
      </c>
      <c r="F30" s="668">
        <v>24.185297752843262</v>
      </c>
      <c r="G30" s="667">
        <v>66777.314899999998</v>
      </c>
      <c r="H30" s="668">
        <v>13.689144029980632</v>
      </c>
      <c r="I30" s="668">
        <v>17.449682299941738</v>
      </c>
      <c r="J30" s="1"/>
    </row>
    <row r="31" spans="1:10" x14ac:dyDescent="0.2">
      <c r="A31" s="218" t="s">
        <v>553</v>
      </c>
      <c r="B31" s="218"/>
      <c r="C31" s="665">
        <v>28577.577960000002</v>
      </c>
      <c r="D31" s="666">
        <v>2.3412766012472197</v>
      </c>
      <c r="E31" s="667">
        <v>114514.74358999998</v>
      </c>
      <c r="F31" s="668">
        <v>2.5170550687459099</v>
      </c>
      <c r="G31" s="667">
        <v>315907.67473000009</v>
      </c>
      <c r="H31" s="668">
        <v>-2.6887994790184213</v>
      </c>
      <c r="I31" s="668">
        <v>82.550317700058258</v>
      </c>
      <c r="J31" s="1"/>
    </row>
    <row r="32" spans="1:10" x14ac:dyDescent="0.2">
      <c r="A32" s="674" t="s">
        <v>554</v>
      </c>
      <c r="B32" s="674"/>
      <c r="C32" s="669">
        <v>1327.0492600000002</v>
      </c>
      <c r="D32" s="670">
        <v>2.8027378474805893</v>
      </c>
      <c r="E32" s="671">
        <v>6656.3321600000008</v>
      </c>
      <c r="F32" s="672">
        <v>2.8619817738436812</v>
      </c>
      <c r="G32" s="671">
        <v>18822.45307</v>
      </c>
      <c r="H32" s="672">
        <v>5.7749425558021459</v>
      </c>
      <c r="I32" s="672">
        <v>4.9185240027832116</v>
      </c>
      <c r="J32" s="1"/>
    </row>
    <row r="33" spans="1:10" x14ac:dyDescent="0.2">
      <c r="A33" s="379"/>
      <c r="B33" s="379"/>
      <c r="C33" s="730"/>
      <c r="D33" s="1"/>
      <c r="E33" s="1"/>
      <c r="F33" s="1"/>
      <c r="G33" s="1"/>
      <c r="H33" s="1"/>
      <c r="I33" s="255" t="s">
        <v>247</v>
      </c>
      <c r="J33" s="1"/>
    </row>
    <row r="34" spans="1:10" x14ac:dyDescent="0.2">
      <c r="A34" s="739" t="s">
        <v>582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40" t="s">
        <v>248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740" t="s">
        <v>583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409"/>
    </row>
    <row r="65" spans="3:3" x14ac:dyDescent="0.2">
      <c r="C65" t="s">
        <v>610</v>
      </c>
    </row>
    <row r="69" spans="3:3" x14ac:dyDescent="0.2">
      <c r="C69" t="s">
        <v>611</v>
      </c>
    </row>
  </sheetData>
  <mergeCells count="5">
    <mergeCell ref="A3:A4"/>
    <mergeCell ref="B3:B4"/>
    <mergeCell ref="C3:D3"/>
    <mergeCell ref="E3:F3"/>
    <mergeCell ref="G3:I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4"/>
  <sheetViews>
    <sheetView workbookViewId="0">
      <selection sqref="A1:F2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69" t="s">
        <v>18</v>
      </c>
      <c r="B1" s="869"/>
      <c r="C1" s="869"/>
      <c r="D1" s="869"/>
      <c r="E1" s="869"/>
      <c r="F1" s="869"/>
      <c r="G1" s="1"/>
      <c r="H1" s="1"/>
    </row>
    <row r="2" spans="1:9" x14ac:dyDescent="0.2">
      <c r="A2" s="870"/>
      <c r="B2" s="870"/>
      <c r="C2" s="870"/>
      <c r="D2" s="870"/>
      <c r="E2" s="870"/>
      <c r="F2" s="870"/>
      <c r="G2" s="11"/>
      <c r="H2" s="62" t="s">
        <v>577</v>
      </c>
    </row>
    <row r="3" spans="1:9" x14ac:dyDescent="0.2">
      <c r="A3" s="364"/>
      <c r="B3" s="841">
        <f>INDICE!A3</f>
        <v>41760</v>
      </c>
      <c r="C3" s="841">
        <v>41671</v>
      </c>
      <c r="D3" s="859" t="s">
        <v>121</v>
      </c>
      <c r="E3" s="859"/>
      <c r="F3" s="859" t="s">
        <v>122</v>
      </c>
      <c r="G3" s="859"/>
      <c r="H3" s="859"/>
    </row>
    <row r="4" spans="1:9" x14ac:dyDescent="0.2">
      <c r="A4" s="365"/>
      <c r="B4" s="268" t="s">
        <v>55</v>
      </c>
      <c r="C4" s="269" t="s">
        <v>519</v>
      </c>
      <c r="D4" s="268" t="s">
        <v>55</v>
      </c>
      <c r="E4" s="269" t="s">
        <v>519</v>
      </c>
      <c r="F4" s="268" t="s">
        <v>55</v>
      </c>
      <c r="G4" s="270" t="s">
        <v>519</v>
      </c>
      <c r="H4" s="269" t="s">
        <v>581</v>
      </c>
      <c r="I4" s="62"/>
    </row>
    <row r="5" spans="1:9" ht="14.1" customHeight="1" x14ac:dyDescent="0.2">
      <c r="A5" s="676" t="s">
        <v>385</v>
      </c>
      <c r="B5" s="373">
        <v>16205.742039999999</v>
      </c>
      <c r="C5" s="374">
        <v>-6.8613847367774579</v>
      </c>
      <c r="D5" s="373">
        <v>86790.209310000006</v>
      </c>
      <c r="E5" s="374">
        <v>-0.23322063622042763</v>
      </c>
      <c r="F5" s="373">
        <v>201380.09605000002</v>
      </c>
      <c r="G5" s="374">
        <v>16.554586202504602</v>
      </c>
      <c r="H5" s="374">
        <v>52.760241265963472</v>
      </c>
    </row>
    <row r="6" spans="1:9" x14ac:dyDescent="0.2">
      <c r="A6" s="652" t="s">
        <v>386</v>
      </c>
      <c r="B6" s="741">
        <v>5861.7961100000002</v>
      </c>
      <c r="C6" s="742">
        <v>-1.8018846800291193</v>
      </c>
      <c r="D6" s="741">
        <v>32309.588460000003</v>
      </c>
      <c r="E6" s="742">
        <v>9.6634528216588151</v>
      </c>
      <c r="F6" s="741">
        <v>73021.097869999998</v>
      </c>
      <c r="G6" s="742">
        <v>42.216201150423451</v>
      </c>
      <c r="H6" s="742">
        <v>19.131040339608234</v>
      </c>
    </row>
    <row r="7" spans="1:9" x14ac:dyDescent="0.2">
      <c r="A7" s="652" t="s">
        <v>387</v>
      </c>
      <c r="B7" s="743">
        <v>0</v>
      </c>
      <c r="C7" s="742">
        <v>-100</v>
      </c>
      <c r="D7" s="741">
        <v>0</v>
      </c>
      <c r="E7" s="742">
        <v>-100</v>
      </c>
      <c r="F7" s="741">
        <v>380.28352000000001</v>
      </c>
      <c r="G7" s="742">
        <v>-84.503810096741077</v>
      </c>
      <c r="H7" s="742">
        <v>9.9631744438577752E-2</v>
      </c>
    </row>
    <row r="8" spans="1:9" x14ac:dyDescent="0.2">
      <c r="A8" s="652" t="s">
        <v>388</v>
      </c>
      <c r="B8" s="743">
        <v>303.14809000000002</v>
      </c>
      <c r="C8" s="744">
        <v>65.622836481725926</v>
      </c>
      <c r="D8" s="741">
        <v>602.84878000000003</v>
      </c>
      <c r="E8" s="744">
        <v>42.95837572966186</v>
      </c>
      <c r="F8" s="741">
        <v>2037.79709</v>
      </c>
      <c r="G8" s="744">
        <v>50.910555960377103</v>
      </c>
      <c r="H8" s="744">
        <v>0.53388923845176739</v>
      </c>
    </row>
    <row r="9" spans="1:9" x14ac:dyDescent="0.2">
      <c r="A9" s="652" t="s">
        <v>389</v>
      </c>
      <c r="B9" s="741">
        <v>3699.6280700000002</v>
      </c>
      <c r="C9" s="742">
        <v>-2.3324848376134617</v>
      </c>
      <c r="D9" s="741">
        <v>18424.838749999999</v>
      </c>
      <c r="E9" s="742">
        <v>14.99982732398554</v>
      </c>
      <c r="F9" s="741">
        <v>44849.141720000007</v>
      </c>
      <c r="G9" s="742">
        <v>27.614923013339183</v>
      </c>
      <c r="H9" s="742">
        <v>11.750175832327933</v>
      </c>
    </row>
    <row r="10" spans="1:9" x14ac:dyDescent="0.2">
      <c r="A10" s="652" t="s">
        <v>390</v>
      </c>
      <c r="B10" s="743">
        <v>0</v>
      </c>
      <c r="C10" s="744" t="s">
        <v>151</v>
      </c>
      <c r="D10" s="743">
        <v>0</v>
      </c>
      <c r="E10" s="744" t="s">
        <v>151</v>
      </c>
      <c r="F10" s="743">
        <v>0</v>
      </c>
      <c r="G10" s="744" t="s">
        <v>151</v>
      </c>
      <c r="H10" s="744">
        <v>0</v>
      </c>
    </row>
    <row r="11" spans="1:9" x14ac:dyDescent="0.2">
      <c r="A11" s="652" t="s">
        <v>391</v>
      </c>
      <c r="B11" s="741">
        <v>6341.1697700000004</v>
      </c>
      <c r="C11" s="742">
        <v>-12.79340587162684</v>
      </c>
      <c r="D11" s="741">
        <v>35295.585279999999</v>
      </c>
      <c r="E11" s="742">
        <v>-11.425532905630392</v>
      </c>
      <c r="F11" s="741">
        <v>80637.039069999999</v>
      </c>
      <c r="G11" s="742">
        <v>-2.0237200591247277</v>
      </c>
      <c r="H11" s="742">
        <v>21.126366109438159</v>
      </c>
    </row>
    <row r="12" spans="1:9" x14ac:dyDescent="0.2">
      <c r="A12" s="652" t="s">
        <v>408</v>
      </c>
      <c r="B12" s="741">
        <v>0</v>
      </c>
      <c r="C12" s="742" t="s">
        <v>151</v>
      </c>
      <c r="D12" s="741">
        <v>157.34804</v>
      </c>
      <c r="E12" s="742">
        <v>-13.187302644860246</v>
      </c>
      <c r="F12" s="741">
        <v>454.73678000000001</v>
      </c>
      <c r="G12" s="742">
        <v>150.8892164045435</v>
      </c>
      <c r="H12" s="742">
        <v>0.11913800169878977</v>
      </c>
    </row>
    <row r="13" spans="1:9" x14ac:dyDescent="0.2">
      <c r="A13" s="676" t="s">
        <v>392</v>
      </c>
      <c r="B13" s="678">
        <v>12303.51065</v>
      </c>
      <c r="C13" s="374">
        <v>1.6354081671030671</v>
      </c>
      <c r="D13" s="678">
        <v>78560.021389999994</v>
      </c>
      <c r="E13" s="374">
        <v>8.8189727745557764</v>
      </c>
      <c r="F13" s="678">
        <v>180309.01533000002</v>
      </c>
      <c r="G13" s="374">
        <v>-12.699438090459649</v>
      </c>
      <c r="H13" s="374">
        <v>47.239758734036542</v>
      </c>
    </row>
    <row r="14" spans="1:9" x14ac:dyDescent="0.2">
      <c r="A14" s="652" t="s">
        <v>393</v>
      </c>
      <c r="B14" s="741">
        <v>1812.0340800000001</v>
      </c>
      <c r="C14" s="742">
        <v>-43.405546716170015</v>
      </c>
      <c r="D14" s="741">
        <v>17945.403740000002</v>
      </c>
      <c r="E14" s="742">
        <v>4.0945801113636646</v>
      </c>
      <c r="F14" s="741">
        <v>38086.212749999992</v>
      </c>
      <c r="G14" s="742">
        <v>-25.651804994424015</v>
      </c>
      <c r="H14" s="742">
        <v>9.9783335742272001</v>
      </c>
    </row>
    <row r="15" spans="1:9" x14ac:dyDescent="0.2">
      <c r="A15" s="652" t="s">
        <v>394</v>
      </c>
      <c r="B15" s="741">
        <v>854.49618000000009</v>
      </c>
      <c r="C15" s="742">
        <v>-67.919575469078069</v>
      </c>
      <c r="D15" s="741">
        <v>7433.9111299999995</v>
      </c>
      <c r="E15" s="742">
        <v>-43.401799265976976</v>
      </c>
      <c r="F15" s="741">
        <v>24564.638600000002</v>
      </c>
      <c r="G15" s="742">
        <v>-32.680420305638194</v>
      </c>
      <c r="H15" s="742">
        <v>6.4357713824181042</v>
      </c>
    </row>
    <row r="16" spans="1:9" x14ac:dyDescent="0.2">
      <c r="A16" s="652" t="s">
        <v>395</v>
      </c>
      <c r="B16" s="741">
        <v>2312.7434600000001</v>
      </c>
      <c r="C16" s="742">
        <v>151.5797255331675</v>
      </c>
      <c r="D16" s="741">
        <v>12824.57048</v>
      </c>
      <c r="E16" s="742">
        <v>62.564278293790501</v>
      </c>
      <c r="F16" s="741">
        <v>25570.349019999998</v>
      </c>
      <c r="G16" s="742">
        <v>-11.616557135249973</v>
      </c>
      <c r="H16" s="742">
        <v>6.6992608009042218</v>
      </c>
    </row>
    <row r="17" spans="1:8" x14ac:dyDescent="0.2">
      <c r="A17" s="652" t="s">
        <v>396</v>
      </c>
      <c r="B17" s="741">
        <v>3781.5564100000001</v>
      </c>
      <c r="C17" s="742">
        <v>117.28103708740353</v>
      </c>
      <c r="D17" s="741">
        <v>18228.777899999997</v>
      </c>
      <c r="E17" s="742">
        <v>20.479501356386102</v>
      </c>
      <c r="F17" s="741">
        <v>40534.100989999992</v>
      </c>
      <c r="G17" s="742">
        <v>-2.0828465434181274</v>
      </c>
      <c r="H17" s="742">
        <v>10.619663957257943</v>
      </c>
    </row>
    <row r="18" spans="1:8" x14ac:dyDescent="0.2">
      <c r="A18" s="652" t="s">
        <v>397</v>
      </c>
      <c r="B18" s="741">
        <v>859.60533999999996</v>
      </c>
      <c r="C18" s="742">
        <v>-6.9137508630674747</v>
      </c>
      <c r="D18" s="741">
        <v>8692.4303199999995</v>
      </c>
      <c r="E18" s="742">
        <v>6.4851034445686615</v>
      </c>
      <c r="F18" s="741">
        <v>18925.112450000001</v>
      </c>
      <c r="G18" s="742">
        <v>-5.435360357137438</v>
      </c>
      <c r="H18" s="742">
        <v>4.9582531661896523</v>
      </c>
    </row>
    <row r="19" spans="1:8" x14ac:dyDescent="0.2">
      <c r="A19" s="652" t="s">
        <v>398</v>
      </c>
      <c r="B19" s="741">
        <v>2683.0751800000003</v>
      </c>
      <c r="C19" s="742">
        <v>0.98120609498856903</v>
      </c>
      <c r="D19" s="741">
        <v>13434.927820000001</v>
      </c>
      <c r="E19" s="742">
        <v>26.302574283662349</v>
      </c>
      <c r="F19" s="741">
        <v>32628.60152</v>
      </c>
      <c r="G19" s="742">
        <v>14.560922994877199</v>
      </c>
      <c r="H19" s="742">
        <v>8.5484758530394096</v>
      </c>
    </row>
    <row r="20" spans="1:8" x14ac:dyDescent="0.2">
      <c r="A20" s="676" t="s">
        <v>399</v>
      </c>
      <c r="B20" s="678">
        <v>0</v>
      </c>
      <c r="C20" s="678" t="s">
        <v>151</v>
      </c>
      <c r="D20" s="678">
        <v>0</v>
      </c>
      <c r="E20" s="678" t="s">
        <v>151</v>
      </c>
      <c r="F20" s="678">
        <v>0</v>
      </c>
      <c r="G20" s="678" t="s">
        <v>151</v>
      </c>
      <c r="H20" s="679">
        <v>0</v>
      </c>
    </row>
    <row r="21" spans="1:8" x14ac:dyDescent="0.2">
      <c r="A21" s="677" t="s">
        <v>120</v>
      </c>
      <c r="B21" s="69">
        <v>28509.252689999998</v>
      </c>
      <c r="C21" s="70">
        <v>-3.3752714130473205</v>
      </c>
      <c r="D21" s="69">
        <v>165350.23069999999</v>
      </c>
      <c r="E21" s="70">
        <v>3.8720785457612936</v>
      </c>
      <c r="F21" s="69">
        <v>381689.11138000002</v>
      </c>
      <c r="G21" s="70">
        <v>0.62570777532080524</v>
      </c>
      <c r="H21" s="70">
        <v>100</v>
      </c>
    </row>
    <row r="22" spans="1:8" x14ac:dyDescent="0.2">
      <c r="A22" s="731"/>
      <c r="B22" s="1"/>
      <c r="C22" s="1"/>
      <c r="D22" s="1"/>
      <c r="E22" s="1"/>
      <c r="F22" s="1"/>
      <c r="G22" s="1"/>
      <c r="H22" s="255" t="s">
        <v>247</v>
      </c>
    </row>
    <row r="23" spans="1:8" x14ac:dyDescent="0.2">
      <c r="A23" s="739" t="s">
        <v>384</v>
      </c>
      <c r="B23" s="1"/>
      <c r="C23" s="1"/>
      <c r="D23" s="1"/>
      <c r="E23" s="1"/>
      <c r="F23" s="1"/>
      <c r="G23" s="1"/>
      <c r="H23" s="1"/>
    </row>
    <row r="24" spans="1:8" x14ac:dyDescent="0.2">
      <c r="A24" s="740" t="s">
        <v>248</v>
      </c>
      <c r="B24" s="1"/>
      <c r="C24" s="1"/>
      <c r="D24" s="1"/>
      <c r="E24" s="1"/>
      <c r="F24" s="1"/>
      <c r="G24" s="1"/>
      <c r="H24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/>
  </sheetViews>
  <sheetFormatPr baseColWidth="10" defaultRowHeight="14.25" x14ac:dyDescent="0.2"/>
  <cols>
    <col min="1" max="1" width="16.375" customWidth="1"/>
  </cols>
  <sheetData>
    <row r="1" spans="1:8" ht="15" x14ac:dyDescent="0.25">
      <c r="A1" s="447" t="s">
        <v>624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579</v>
      </c>
      <c r="H2" s="1"/>
    </row>
    <row r="3" spans="1:8" x14ac:dyDescent="0.2">
      <c r="A3" s="63"/>
      <c r="B3" s="841">
        <f>INDICE!A3</f>
        <v>41760</v>
      </c>
      <c r="C3" s="859">
        <v>41671</v>
      </c>
      <c r="D3" s="859" t="s">
        <v>121</v>
      </c>
      <c r="E3" s="859"/>
      <c r="F3" s="859" t="s">
        <v>122</v>
      </c>
      <c r="G3" s="859"/>
      <c r="H3" s="1"/>
    </row>
    <row r="4" spans="1:8" x14ac:dyDescent="0.2">
      <c r="A4" s="75"/>
      <c r="B4" s="268" t="s">
        <v>409</v>
      </c>
      <c r="C4" s="269" t="s">
        <v>519</v>
      </c>
      <c r="D4" s="268" t="s">
        <v>409</v>
      </c>
      <c r="E4" s="269" t="s">
        <v>519</v>
      </c>
      <c r="F4" s="268" t="s">
        <v>409</v>
      </c>
      <c r="G4" s="270" t="s">
        <v>519</v>
      </c>
      <c r="H4" s="1"/>
    </row>
    <row r="5" spans="1:8" x14ac:dyDescent="0.2">
      <c r="A5" s="745" t="s">
        <v>578</v>
      </c>
      <c r="B5" s="746">
        <v>23.242108710377764</v>
      </c>
      <c r="C5" s="705">
        <v>-11.626963078411547</v>
      </c>
      <c r="D5" s="747">
        <v>25.350458426102254</v>
      </c>
      <c r="E5" s="705">
        <v>-4.2520499192139294</v>
      </c>
      <c r="F5" s="747">
        <v>25.544475727755437</v>
      </c>
      <c r="G5" s="705">
        <v>-4.2035268797691573E-2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410</v>
      </c>
      <c r="H6" s="1"/>
    </row>
    <row r="7" spans="1:8" x14ac:dyDescent="0.2">
      <c r="A7" s="282" t="s">
        <v>591</v>
      </c>
      <c r="B7" s="94"/>
      <c r="C7" s="296"/>
      <c r="D7" s="296"/>
      <c r="E7" s="296"/>
      <c r="F7" s="94"/>
      <c r="G7" s="94"/>
      <c r="H7" s="1"/>
    </row>
    <row r="8" spans="1:8" x14ac:dyDescent="0.2">
      <c r="A8" s="739" t="s">
        <v>411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J47"/>
  <sheetViews>
    <sheetView workbookViewId="0">
      <selection sqref="A1:G2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54"/>
  </cols>
  <sheetData>
    <row r="1" spans="1:10" x14ac:dyDescent="0.2">
      <c r="A1" s="869" t="s">
        <v>400</v>
      </c>
      <c r="B1" s="869"/>
      <c r="C1" s="869"/>
      <c r="D1" s="869"/>
      <c r="E1" s="869"/>
      <c r="F1" s="869"/>
      <c r="G1" s="869"/>
      <c r="H1" s="1"/>
      <c r="I1" s="1"/>
    </row>
    <row r="2" spans="1:10" x14ac:dyDescent="0.2">
      <c r="A2" s="870"/>
      <c r="B2" s="870"/>
      <c r="C2" s="870"/>
      <c r="D2" s="870"/>
      <c r="E2" s="870"/>
      <c r="F2" s="870"/>
      <c r="G2" s="870"/>
      <c r="H2" s="11"/>
      <c r="I2" s="62" t="s">
        <v>577</v>
      </c>
    </row>
    <row r="3" spans="1:10" x14ac:dyDescent="0.2">
      <c r="A3" s="855" t="s">
        <v>557</v>
      </c>
      <c r="B3" s="855" t="s">
        <v>558</v>
      </c>
      <c r="C3" s="838">
        <f>INDICE!A3</f>
        <v>41760</v>
      </c>
      <c r="D3" s="839">
        <v>41671</v>
      </c>
      <c r="E3" s="839" t="s">
        <v>121</v>
      </c>
      <c r="F3" s="839"/>
      <c r="G3" s="839" t="s">
        <v>122</v>
      </c>
      <c r="H3" s="839"/>
      <c r="I3" s="839"/>
    </row>
    <row r="4" spans="1:10" x14ac:dyDescent="0.2">
      <c r="A4" s="856"/>
      <c r="B4" s="856"/>
      <c r="C4" s="97" t="s">
        <v>55</v>
      </c>
      <c r="D4" s="97" t="s">
        <v>519</v>
      </c>
      <c r="E4" s="97" t="s">
        <v>55</v>
      </c>
      <c r="F4" s="97" t="s">
        <v>519</v>
      </c>
      <c r="G4" s="97" t="s">
        <v>55</v>
      </c>
      <c r="H4" s="461" t="s">
        <v>519</v>
      </c>
      <c r="I4" s="461" t="s">
        <v>111</v>
      </c>
    </row>
    <row r="5" spans="1:10" x14ac:dyDescent="0.2">
      <c r="A5" s="648"/>
      <c r="B5" s="684" t="s">
        <v>214</v>
      </c>
      <c r="C5" s="207">
        <v>958.52187000000004</v>
      </c>
      <c r="D5" s="191" t="s">
        <v>151</v>
      </c>
      <c r="E5" s="375">
        <v>958.52187000000004</v>
      </c>
      <c r="F5" s="191" t="s">
        <v>151</v>
      </c>
      <c r="G5" s="655">
        <v>4720.9573999999993</v>
      </c>
      <c r="H5" s="191" t="s">
        <v>151</v>
      </c>
      <c r="I5" s="680">
        <v>8.620473428307097</v>
      </c>
    </row>
    <row r="6" spans="1:10" x14ac:dyDescent="0.2">
      <c r="A6" s="654" t="s">
        <v>355</v>
      </c>
      <c r="B6" s="685"/>
      <c r="C6" s="378">
        <v>958.52187000000004</v>
      </c>
      <c r="D6" s="200" t="s">
        <v>151</v>
      </c>
      <c r="E6" s="196">
        <v>958.52187000000004</v>
      </c>
      <c r="F6" s="376" t="s">
        <v>151</v>
      </c>
      <c r="G6" s="259">
        <v>4720.9573999999993</v>
      </c>
      <c r="H6" s="376" t="s">
        <v>151</v>
      </c>
      <c r="I6" s="377">
        <v>8.620473428307097</v>
      </c>
    </row>
    <row r="7" spans="1:10" x14ac:dyDescent="0.2">
      <c r="A7" s="648"/>
      <c r="B7" s="684" t="s">
        <v>259</v>
      </c>
      <c r="C7" s="207">
        <v>931.16737000000001</v>
      </c>
      <c r="D7" s="191" t="s">
        <v>151</v>
      </c>
      <c r="E7" s="375">
        <v>2329.40879</v>
      </c>
      <c r="F7" s="191" t="s">
        <v>151</v>
      </c>
      <c r="G7" s="655">
        <v>4159.7926500000003</v>
      </c>
      <c r="H7" s="191">
        <v>152.88504699528377</v>
      </c>
      <c r="I7" s="680">
        <v>7.5957859748092993</v>
      </c>
    </row>
    <row r="8" spans="1:10" x14ac:dyDescent="0.2">
      <c r="A8" s="648"/>
      <c r="B8" s="684" t="s">
        <v>215</v>
      </c>
      <c r="C8" s="207">
        <v>2030.3907999999999</v>
      </c>
      <c r="D8" s="191">
        <v>47.820887536967483</v>
      </c>
      <c r="E8" s="375">
        <v>3835.3967699999994</v>
      </c>
      <c r="F8" s="191">
        <v>-6.2855642478261542</v>
      </c>
      <c r="G8" s="655">
        <v>13375.088330000002</v>
      </c>
      <c r="H8" s="191">
        <v>128.61602440784623</v>
      </c>
      <c r="I8" s="681">
        <v>24.422926067925417</v>
      </c>
    </row>
    <row r="9" spans="1:10" x14ac:dyDescent="0.2">
      <c r="A9" s="648"/>
      <c r="B9" s="684" t="s">
        <v>580</v>
      </c>
      <c r="C9" s="207">
        <v>0</v>
      </c>
      <c r="D9" s="191" t="s">
        <v>151</v>
      </c>
      <c r="E9" s="375">
        <v>0</v>
      </c>
      <c r="F9" s="191" t="s">
        <v>151</v>
      </c>
      <c r="G9" s="655">
        <v>0</v>
      </c>
      <c r="H9" s="191">
        <v>-100</v>
      </c>
      <c r="I9" s="682">
        <v>0</v>
      </c>
    </row>
    <row r="10" spans="1:10" x14ac:dyDescent="0.2">
      <c r="A10" s="654" t="s">
        <v>564</v>
      </c>
      <c r="B10" s="685"/>
      <c r="C10" s="196">
        <v>2961.5581699999998</v>
      </c>
      <c r="D10" s="200">
        <v>115.61374154264156</v>
      </c>
      <c r="E10" s="196">
        <v>6164.8055599999998</v>
      </c>
      <c r="F10" s="200">
        <v>50.631423350044734</v>
      </c>
      <c r="G10" s="259">
        <v>17534.880980000002</v>
      </c>
      <c r="H10" s="200">
        <v>133.1658217567302</v>
      </c>
      <c r="I10" s="377">
        <v>32.018712042734712</v>
      </c>
    </row>
    <row r="11" spans="1:10" x14ac:dyDescent="0.2">
      <c r="A11" s="648"/>
      <c r="B11" s="684" t="s">
        <v>325</v>
      </c>
      <c r="C11" s="207">
        <v>0</v>
      </c>
      <c r="D11" s="191" t="s">
        <v>151</v>
      </c>
      <c r="E11" s="375">
        <v>0.29738999999999999</v>
      </c>
      <c r="F11" s="191">
        <v>-50.70366502561042</v>
      </c>
      <c r="G11" s="193">
        <v>0.29738999999999999</v>
      </c>
      <c r="H11" s="191">
        <v>-67.388229101556078</v>
      </c>
      <c r="I11" s="693">
        <v>5.430344685686527E-4</v>
      </c>
      <c r="J11" s="409"/>
    </row>
    <row r="12" spans="1:10" x14ac:dyDescent="0.2">
      <c r="A12" s="648"/>
      <c r="B12" s="684" t="s">
        <v>262</v>
      </c>
      <c r="C12" s="207">
        <v>53.027860000000004</v>
      </c>
      <c r="D12" s="191">
        <v>-93.005985195277077</v>
      </c>
      <c r="E12" s="375">
        <v>321.82675</v>
      </c>
      <c r="F12" s="191">
        <v>-59.490873314750189</v>
      </c>
      <c r="G12" s="655">
        <v>4516.5696900000003</v>
      </c>
      <c r="H12" s="191">
        <v>348.25028476579143</v>
      </c>
      <c r="I12" s="681">
        <v>8.2472612440311863</v>
      </c>
      <c r="J12" s="409"/>
    </row>
    <row r="13" spans="1:10" x14ac:dyDescent="0.2">
      <c r="A13" s="649"/>
      <c r="B13" s="692" t="s">
        <v>380</v>
      </c>
      <c r="C13" s="687">
        <v>45.688559999999995</v>
      </c>
      <c r="D13" s="688">
        <v>-93.973989049407763</v>
      </c>
      <c r="E13" s="689">
        <v>297.43837000000002</v>
      </c>
      <c r="F13" s="688">
        <v>-62.458712119271084</v>
      </c>
      <c r="G13" s="734">
        <v>4472.0553</v>
      </c>
      <c r="H13" s="688">
        <v>344.78514268902904</v>
      </c>
      <c r="I13" s="690">
        <v>8.1659779187098636</v>
      </c>
      <c r="J13" s="409"/>
    </row>
    <row r="14" spans="1:10" x14ac:dyDescent="0.2">
      <c r="A14" s="649"/>
      <c r="B14" s="692" t="s">
        <v>377</v>
      </c>
      <c r="C14" s="687">
        <v>7.3393000000000006</v>
      </c>
      <c r="D14" s="688" t="s">
        <v>151</v>
      </c>
      <c r="E14" s="689">
        <v>24.388379999999998</v>
      </c>
      <c r="F14" s="688">
        <v>1030.001946012065</v>
      </c>
      <c r="G14" s="734">
        <v>44.514390000000006</v>
      </c>
      <c r="H14" s="688">
        <v>1962.5128575797171</v>
      </c>
      <c r="I14" s="691">
        <v>8.1283325321321334E-2</v>
      </c>
      <c r="J14" s="409"/>
    </row>
    <row r="15" spans="1:10" x14ac:dyDescent="0.2">
      <c r="A15" s="648"/>
      <c r="B15" s="684" t="s">
        <v>263</v>
      </c>
      <c r="C15" s="207">
        <v>0</v>
      </c>
      <c r="D15" s="191" t="s">
        <v>151</v>
      </c>
      <c r="E15" s="375">
        <v>0</v>
      </c>
      <c r="F15" s="191" t="s">
        <v>151</v>
      </c>
      <c r="G15" s="193">
        <v>0</v>
      </c>
      <c r="H15" s="191">
        <v>-100</v>
      </c>
      <c r="I15" s="681">
        <v>0</v>
      </c>
      <c r="J15" s="409"/>
    </row>
    <row r="16" spans="1:10" x14ac:dyDescent="0.2">
      <c r="A16" s="648"/>
      <c r="B16" s="684" t="s">
        <v>221</v>
      </c>
      <c r="C16" s="207">
        <v>5.7321099999999987</v>
      </c>
      <c r="D16" s="191">
        <v>60.512948318734708</v>
      </c>
      <c r="E16" s="375">
        <v>25.662699999999997</v>
      </c>
      <c r="F16" s="191">
        <v>44.138623626586551</v>
      </c>
      <c r="G16" s="655">
        <v>2536.7107600000008</v>
      </c>
      <c r="H16" s="191">
        <v>8294.2010205229726</v>
      </c>
      <c r="I16" s="682">
        <v>4.6320366504219495</v>
      </c>
      <c r="J16" s="409"/>
    </row>
    <row r="17" spans="1:10" x14ac:dyDescent="0.2">
      <c r="A17" s="648"/>
      <c r="B17" s="684" t="s">
        <v>223</v>
      </c>
      <c r="C17" s="207">
        <v>0</v>
      </c>
      <c r="D17" s="191" t="s">
        <v>151</v>
      </c>
      <c r="E17" s="375">
        <v>0.76854</v>
      </c>
      <c r="F17" s="191" t="s">
        <v>151</v>
      </c>
      <c r="G17" s="655">
        <v>0.76854</v>
      </c>
      <c r="H17" s="191">
        <v>-96.861450779614259</v>
      </c>
      <c r="I17" s="680">
        <v>1.4033548891144703E-3</v>
      </c>
      <c r="J17" s="409"/>
    </row>
    <row r="18" spans="1:10" x14ac:dyDescent="0.2">
      <c r="A18" s="648"/>
      <c r="B18" s="684" t="s">
        <v>265</v>
      </c>
      <c r="C18" s="207">
        <v>562.99338999999998</v>
      </c>
      <c r="D18" s="191">
        <v>-32.822142015134112</v>
      </c>
      <c r="E18" s="375">
        <v>2119.5718400000001</v>
      </c>
      <c r="F18" s="191">
        <v>-0.15301579325076015</v>
      </c>
      <c r="G18" s="655">
        <v>5573.7991600000005</v>
      </c>
      <c r="H18" s="191">
        <v>-21.410780726568738</v>
      </c>
      <c r="I18" s="681">
        <v>10.177763424321608</v>
      </c>
      <c r="J18" s="409"/>
    </row>
    <row r="19" spans="1:10" x14ac:dyDescent="0.2">
      <c r="A19" s="649"/>
      <c r="B19" s="692" t="s">
        <v>380</v>
      </c>
      <c r="C19" s="687">
        <v>559.85</v>
      </c>
      <c r="D19" s="688">
        <v>-32.966563791465269</v>
      </c>
      <c r="E19" s="689">
        <v>2106.4912999999997</v>
      </c>
      <c r="F19" s="688">
        <v>-0.24469487825593081</v>
      </c>
      <c r="G19" s="734">
        <v>5537.3473599999998</v>
      </c>
      <c r="H19" s="688">
        <v>-21.608045687357045</v>
      </c>
      <c r="I19" s="690">
        <v>10.111202397248164</v>
      </c>
    </row>
    <row r="20" spans="1:10" x14ac:dyDescent="0.2">
      <c r="A20" s="649"/>
      <c r="B20" s="692" t="s">
        <v>377</v>
      </c>
      <c r="C20" s="687">
        <v>3.1433899999999997</v>
      </c>
      <c r="D20" s="688">
        <v>9.0054443943544786</v>
      </c>
      <c r="E20" s="689">
        <v>13.080539999999999</v>
      </c>
      <c r="F20" s="688">
        <v>17.191603048647746</v>
      </c>
      <c r="G20" s="734">
        <v>36.451800000000006</v>
      </c>
      <c r="H20" s="688">
        <v>27.220978383971996</v>
      </c>
      <c r="I20" s="690">
        <v>6.6561027073441664E-2</v>
      </c>
    </row>
    <row r="21" spans="1:10" x14ac:dyDescent="0.2">
      <c r="A21" s="648"/>
      <c r="B21" s="684" t="s">
        <v>401</v>
      </c>
      <c r="C21" s="207">
        <v>0.58548999999999995</v>
      </c>
      <c r="D21" s="191" t="s">
        <v>151</v>
      </c>
      <c r="E21" s="375">
        <v>1.48343</v>
      </c>
      <c r="F21" s="191" t="s">
        <v>151</v>
      </c>
      <c r="G21" s="655">
        <v>2.0844</v>
      </c>
      <c r="H21" s="191" t="s">
        <v>151</v>
      </c>
      <c r="I21" s="682">
        <v>3.8061167029304938E-3</v>
      </c>
    </row>
    <row r="22" spans="1:10" x14ac:dyDescent="0.2">
      <c r="A22" s="648"/>
      <c r="B22" s="684" t="s">
        <v>267</v>
      </c>
      <c r="C22" s="207" t="s">
        <v>151</v>
      </c>
      <c r="D22" s="191" t="s">
        <v>151</v>
      </c>
      <c r="E22" s="375" t="s">
        <v>151</v>
      </c>
      <c r="F22" s="191" t="s">
        <v>151</v>
      </c>
      <c r="G22" s="193" t="s">
        <v>151</v>
      </c>
      <c r="H22" s="191" t="s">
        <v>151</v>
      </c>
      <c r="I22" s="682" t="s">
        <v>151</v>
      </c>
    </row>
    <row r="23" spans="1:10" x14ac:dyDescent="0.2">
      <c r="A23" s="654" t="s">
        <v>548</v>
      </c>
      <c r="B23" s="685"/>
      <c r="C23" s="196">
        <v>622.33884999999998</v>
      </c>
      <c r="D23" s="200">
        <v>-61.099546958338557</v>
      </c>
      <c r="E23" s="196">
        <v>2469.6106500000001</v>
      </c>
      <c r="F23" s="200">
        <v>-15.876097512262961</v>
      </c>
      <c r="G23" s="259">
        <v>12630.229940000001</v>
      </c>
      <c r="H23" s="200">
        <v>12.377537884485427</v>
      </c>
      <c r="I23" s="377">
        <v>23.062813824835356</v>
      </c>
    </row>
    <row r="24" spans="1:10" x14ac:dyDescent="0.2">
      <c r="A24" s="648"/>
      <c r="B24" s="684" t="s">
        <v>271</v>
      </c>
      <c r="C24" s="207">
        <v>0</v>
      </c>
      <c r="D24" s="191" t="s">
        <v>151</v>
      </c>
      <c r="E24" s="375">
        <v>0</v>
      </c>
      <c r="F24" s="191">
        <v>-100</v>
      </c>
      <c r="G24" s="655">
        <v>891.58134999999993</v>
      </c>
      <c r="H24" s="191">
        <v>-50.785915036099524</v>
      </c>
      <c r="I24" s="680">
        <v>1.6280285301555932</v>
      </c>
    </row>
    <row r="25" spans="1:10" x14ac:dyDescent="0.2">
      <c r="A25" s="648"/>
      <c r="B25" s="684" t="s">
        <v>402</v>
      </c>
      <c r="C25" s="207">
        <v>299.73321000000004</v>
      </c>
      <c r="D25" s="191">
        <v>-63.280625205436344</v>
      </c>
      <c r="E25" s="375">
        <v>961.44551999999999</v>
      </c>
      <c r="F25" s="191">
        <v>17.783672998511378</v>
      </c>
      <c r="G25" s="655">
        <v>961.44551999999999</v>
      </c>
      <c r="H25" s="191">
        <v>17.783672998511378</v>
      </c>
      <c r="I25" s="680">
        <v>1.75560058176439</v>
      </c>
    </row>
    <row r="26" spans="1:10" x14ac:dyDescent="0.2">
      <c r="A26" s="654" t="s">
        <v>406</v>
      </c>
      <c r="B26" s="685"/>
      <c r="C26" s="378">
        <v>299.73321000000004</v>
      </c>
      <c r="D26" s="200">
        <v>-63.280625205436344</v>
      </c>
      <c r="E26" s="378">
        <v>961.44551999999999</v>
      </c>
      <c r="F26" s="200" t="s">
        <v>151</v>
      </c>
      <c r="G26" s="259">
        <v>1853.0268700000001</v>
      </c>
      <c r="H26" s="200">
        <v>-29.48692121031916</v>
      </c>
      <c r="I26" s="377">
        <v>3.3836291119199835</v>
      </c>
    </row>
    <row r="27" spans="1:10" x14ac:dyDescent="0.2">
      <c r="A27" s="648"/>
      <c r="B27" s="684" t="s">
        <v>238</v>
      </c>
      <c r="C27" s="207">
        <v>0</v>
      </c>
      <c r="D27" s="191" t="s">
        <v>151</v>
      </c>
      <c r="E27" s="375">
        <v>0</v>
      </c>
      <c r="F27" s="191" t="s">
        <v>151</v>
      </c>
      <c r="G27" s="193">
        <v>0</v>
      </c>
      <c r="H27" s="191">
        <v>-100</v>
      </c>
      <c r="I27" s="680">
        <v>0</v>
      </c>
    </row>
    <row r="28" spans="1:10" x14ac:dyDescent="0.2">
      <c r="A28" s="654" t="s">
        <v>549</v>
      </c>
      <c r="B28" s="685"/>
      <c r="C28" s="196">
        <v>0</v>
      </c>
      <c r="D28" s="200" t="s">
        <v>151</v>
      </c>
      <c r="E28" s="196">
        <v>0</v>
      </c>
      <c r="F28" s="200" t="s">
        <v>151</v>
      </c>
      <c r="G28" s="196">
        <v>0</v>
      </c>
      <c r="H28" s="200">
        <v>-100</v>
      </c>
      <c r="I28" s="377">
        <v>0</v>
      </c>
    </row>
    <row r="29" spans="1:10" x14ac:dyDescent="0.2">
      <c r="A29" s="648"/>
      <c r="B29" s="686" t="s">
        <v>403</v>
      </c>
      <c r="C29" s="207">
        <v>1104.7719999999999</v>
      </c>
      <c r="D29" s="202" t="s">
        <v>151</v>
      </c>
      <c r="E29" s="375">
        <v>3975.1732099999999</v>
      </c>
      <c r="F29" s="202" t="s">
        <v>151</v>
      </c>
      <c r="G29" s="655">
        <v>6820.78388</v>
      </c>
      <c r="H29" s="202">
        <v>643.20796394630884</v>
      </c>
      <c r="I29" s="680">
        <v>12.454758900761401</v>
      </c>
    </row>
    <row r="30" spans="1:10" x14ac:dyDescent="0.2">
      <c r="A30" s="648"/>
      <c r="B30" s="686" t="s">
        <v>273</v>
      </c>
      <c r="C30" s="207">
        <v>1037.0128500000001</v>
      </c>
      <c r="D30" s="202" t="s">
        <v>151</v>
      </c>
      <c r="E30" s="375">
        <v>2048.4863300000002</v>
      </c>
      <c r="F30" s="202" t="s">
        <v>151</v>
      </c>
      <c r="G30" s="193">
        <v>2048.4863300000002</v>
      </c>
      <c r="H30" s="202">
        <v>3.4254944196991648</v>
      </c>
      <c r="I30" s="680">
        <v>3.740538301831601</v>
      </c>
    </row>
    <row r="31" spans="1:10" x14ac:dyDescent="0.2">
      <c r="A31" s="648"/>
      <c r="B31" s="686" t="s">
        <v>404</v>
      </c>
      <c r="C31" s="207">
        <v>1109.00675</v>
      </c>
      <c r="D31" s="202" t="s">
        <v>151</v>
      </c>
      <c r="E31" s="375">
        <v>2649.5722000000001</v>
      </c>
      <c r="F31" s="202" t="s">
        <v>151</v>
      </c>
      <c r="G31" s="655">
        <v>5387.9464500000004</v>
      </c>
      <c r="H31" s="202">
        <v>31.938723815299518</v>
      </c>
      <c r="I31" s="680">
        <v>9.8383961705239198</v>
      </c>
    </row>
    <row r="32" spans="1:10" x14ac:dyDescent="0.2">
      <c r="A32" s="648"/>
      <c r="B32" s="686" t="s">
        <v>405</v>
      </c>
      <c r="C32" s="207">
        <v>0</v>
      </c>
      <c r="D32" s="202" t="s">
        <v>151</v>
      </c>
      <c r="E32" s="375">
        <v>0</v>
      </c>
      <c r="F32" s="202" t="s">
        <v>151</v>
      </c>
      <c r="G32" s="193">
        <v>0</v>
      </c>
      <c r="H32" s="202">
        <v>-100</v>
      </c>
      <c r="I32" s="680">
        <v>0</v>
      </c>
    </row>
    <row r="33" spans="1:10" x14ac:dyDescent="0.2">
      <c r="A33" s="648"/>
      <c r="B33" s="686" t="s">
        <v>275</v>
      </c>
      <c r="C33" s="207">
        <v>0</v>
      </c>
      <c r="D33" s="202" t="s">
        <v>151</v>
      </c>
      <c r="E33" s="375">
        <v>0</v>
      </c>
      <c r="F33" s="202" t="s">
        <v>151</v>
      </c>
      <c r="G33" s="655">
        <v>22.592680000000001</v>
      </c>
      <c r="H33" s="202" t="s">
        <v>151</v>
      </c>
      <c r="I33" s="680">
        <v>4.125425864131823E-2</v>
      </c>
    </row>
    <row r="34" spans="1:10" x14ac:dyDescent="0.2">
      <c r="A34" s="648"/>
      <c r="B34" s="684" t="s">
        <v>661</v>
      </c>
      <c r="C34" s="207">
        <v>926.50635999999997</v>
      </c>
      <c r="D34" s="191" t="s">
        <v>151</v>
      </c>
      <c r="E34" s="375">
        <v>1911.9794299999999</v>
      </c>
      <c r="F34" s="191" t="s">
        <v>151</v>
      </c>
      <c r="G34" s="655">
        <v>3689.0967300000002</v>
      </c>
      <c r="H34" s="191" t="s">
        <v>151</v>
      </c>
      <c r="I34" s="680">
        <v>6.736294704845168</v>
      </c>
    </row>
    <row r="35" spans="1:10" x14ac:dyDescent="0.2">
      <c r="A35" s="654" t="s">
        <v>565</v>
      </c>
      <c r="B35" s="200"/>
      <c r="C35" s="196">
        <v>4177.2979599999999</v>
      </c>
      <c r="D35" s="200" t="s">
        <v>151</v>
      </c>
      <c r="E35" s="196">
        <v>10585.21117</v>
      </c>
      <c r="F35" s="200" t="s">
        <v>151</v>
      </c>
      <c r="G35" s="259">
        <v>17968.906070000001</v>
      </c>
      <c r="H35" s="200">
        <v>125.38123606574383</v>
      </c>
      <c r="I35" s="377">
        <v>32.811242336603406</v>
      </c>
    </row>
    <row r="36" spans="1:10" x14ac:dyDescent="0.2">
      <c r="A36" s="654" t="s">
        <v>645</v>
      </c>
      <c r="B36" s="200"/>
      <c r="C36" s="196">
        <v>41.631860000000003</v>
      </c>
      <c r="D36" s="200" t="s">
        <v>151</v>
      </c>
      <c r="E36" s="196">
        <v>56.478199999999994</v>
      </c>
      <c r="F36" s="200" t="s">
        <v>151</v>
      </c>
      <c r="G36" s="259">
        <v>56.478199999999994</v>
      </c>
      <c r="H36" s="200" t="s">
        <v>151</v>
      </c>
      <c r="I36" s="377">
        <v>0.10312925559942862</v>
      </c>
    </row>
    <row r="37" spans="1:10" x14ac:dyDescent="0.2">
      <c r="A37" s="657" t="s">
        <v>120</v>
      </c>
      <c r="B37" s="380"/>
      <c r="C37" s="380">
        <v>9061.0819200000005</v>
      </c>
      <c r="D37" s="370">
        <v>139.10057304851622</v>
      </c>
      <c r="E37" s="210">
        <v>21196.072969999997</v>
      </c>
      <c r="F37" s="370">
        <v>143.04683028573558</v>
      </c>
      <c r="G37" s="262">
        <v>54764.47946000001</v>
      </c>
      <c r="H37" s="213">
        <v>86.094850794137528</v>
      </c>
      <c r="I37" s="381">
        <v>100</v>
      </c>
    </row>
    <row r="38" spans="1:10" x14ac:dyDescent="0.2">
      <c r="A38" s="382"/>
      <c r="B38" s="382" t="s">
        <v>380</v>
      </c>
      <c r="C38" s="694">
        <v>605.53856000000007</v>
      </c>
      <c r="D38" s="223">
        <v>-61.996346923580525</v>
      </c>
      <c r="E38" s="263">
        <v>2403.92967</v>
      </c>
      <c r="F38" s="223">
        <v>-17.218772199465292</v>
      </c>
      <c r="G38" s="263">
        <v>10009.40266</v>
      </c>
      <c r="H38" s="223">
        <v>24.045936686402648</v>
      </c>
      <c r="I38" s="695">
        <v>18.277180315958031</v>
      </c>
    </row>
    <row r="39" spans="1:10" x14ac:dyDescent="0.2">
      <c r="A39" s="382"/>
      <c r="B39" s="382" t="s">
        <v>377</v>
      </c>
      <c r="C39" s="694">
        <v>8455.5433599999997</v>
      </c>
      <c r="D39" s="223">
        <v>165.7</v>
      </c>
      <c r="E39" s="263">
        <v>18792.1433</v>
      </c>
      <c r="F39" s="223">
        <v>223.05402806544157</v>
      </c>
      <c r="G39" s="263">
        <v>44755.076799999995</v>
      </c>
      <c r="H39" s="223">
        <v>109.53583264252367</v>
      </c>
      <c r="I39" s="695">
        <v>81.722819684041951</v>
      </c>
    </row>
    <row r="40" spans="1:10" x14ac:dyDescent="0.2">
      <c r="A40" s="219"/>
      <c r="B40" s="219" t="s">
        <v>552</v>
      </c>
      <c r="C40" s="665">
        <v>3794.6394700000005</v>
      </c>
      <c r="D40" s="666">
        <v>137.19103268704839</v>
      </c>
      <c r="E40" s="665">
        <v>10052.877930000001</v>
      </c>
      <c r="F40" s="668">
        <v>163.71249014810849</v>
      </c>
      <c r="G40" s="665">
        <v>30451.499019999996</v>
      </c>
      <c r="H40" s="668">
        <v>68.686120343319473</v>
      </c>
      <c r="I40" s="668">
        <v>55.604470854583354</v>
      </c>
    </row>
    <row r="41" spans="1:10" x14ac:dyDescent="0.2">
      <c r="A41" s="219"/>
      <c r="B41" s="219" t="s">
        <v>553</v>
      </c>
      <c r="C41" s="665">
        <v>5266.4424499999996</v>
      </c>
      <c r="D41" s="666">
        <v>140.49562678594435</v>
      </c>
      <c r="E41" s="665">
        <v>11143.195039999999</v>
      </c>
      <c r="F41" s="665">
        <v>126.99876271237281</v>
      </c>
      <c r="G41" s="665">
        <v>24312.980440000014</v>
      </c>
      <c r="H41" s="668">
        <v>113.71990939836766</v>
      </c>
      <c r="I41" s="668">
        <v>44.395529145416639</v>
      </c>
    </row>
    <row r="42" spans="1:10" x14ac:dyDescent="0.2">
      <c r="A42" s="658"/>
      <c r="B42" s="658" t="s">
        <v>554</v>
      </c>
      <c r="C42" s="658">
        <v>621.75335999999993</v>
      </c>
      <c r="D42" s="659">
        <v>-61.136144105136246</v>
      </c>
      <c r="E42" s="658">
        <v>2467.3586799999998</v>
      </c>
      <c r="F42" s="658">
        <v>-15.952807784258802</v>
      </c>
      <c r="G42" s="669">
        <v>12627.377</v>
      </c>
      <c r="H42" s="660">
        <v>44.551380526580495</v>
      </c>
      <c r="I42" s="660">
        <v>23.05760435324331</v>
      </c>
    </row>
    <row r="43" spans="1:10" x14ac:dyDescent="0.2">
      <c r="A43" s="729"/>
      <c r="B43" s="1"/>
      <c r="C43" s="748"/>
      <c r="D43" s="748"/>
      <c r="E43" s="748"/>
      <c r="F43" s="748"/>
      <c r="G43" s="752"/>
      <c r="H43" s="748"/>
      <c r="I43" s="255" t="s">
        <v>247</v>
      </c>
    </row>
    <row r="44" spans="1:10" x14ac:dyDescent="0.2">
      <c r="A44" s="750" t="s">
        <v>384</v>
      </c>
      <c r="B44" s="1"/>
      <c r="C44" s="748"/>
      <c r="D44" s="748"/>
      <c r="E44" s="749"/>
      <c r="F44" s="748"/>
      <c r="G44" s="752"/>
      <c r="H44" s="748"/>
      <c r="I44" s="748"/>
      <c r="J44" s="683"/>
    </row>
    <row r="45" spans="1:10" x14ac:dyDescent="0.2">
      <c r="A45" s="750" t="s">
        <v>641</v>
      </c>
      <c r="B45" s="794"/>
      <c r="C45" s="616"/>
      <c r="D45" s="795"/>
      <c r="E45" s="795"/>
      <c r="F45" s="796"/>
      <c r="G45" s="752"/>
      <c r="H45" s="795"/>
      <c r="I45" s="795"/>
    </row>
    <row r="46" spans="1:10" x14ac:dyDescent="0.2">
      <c r="A46" s="751" t="s">
        <v>248</v>
      </c>
      <c r="B46" s="1"/>
      <c r="C46" s="1"/>
      <c r="D46" s="1"/>
      <c r="E46" s="1"/>
      <c r="F46" s="1"/>
      <c r="G46" s="753"/>
      <c r="H46" s="1"/>
      <c r="I46" s="1"/>
    </row>
    <row r="47" spans="1:10" x14ac:dyDescent="0.2">
      <c r="A47" s="740" t="s">
        <v>584</v>
      </c>
    </row>
  </sheetData>
  <mergeCells count="6">
    <mergeCell ref="A1:G2"/>
    <mergeCell ref="C3:D3"/>
    <mergeCell ref="E3:F3"/>
    <mergeCell ref="A3:A4"/>
    <mergeCell ref="B3:B4"/>
    <mergeCell ref="G3:I3"/>
  </mergeCells>
  <conditionalFormatting sqref="C5:C35">
    <cfRule type="cellIs" dxfId="3" priority="10" operator="between">
      <formula>0.00000001</formula>
      <formula>1</formula>
    </cfRule>
  </conditionalFormatting>
  <conditionalFormatting sqref="I5:I35">
    <cfRule type="cellIs" dxfId="2" priority="9" operator="between">
      <formula>0.000001</formula>
      <formula>1</formula>
    </cfRule>
  </conditionalFormatting>
  <conditionalFormatting sqref="C36">
    <cfRule type="cellIs" dxfId="1" priority="3" operator="between">
      <formula>0.00000001</formula>
      <formula>1</formula>
    </cfRule>
  </conditionalFormatting>
  <conditionalFormatting sqref="I36">
    <cfRule type="cellIs" dxfId="0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25"/>
  <sheetViews>
    <sheetView workbookViewId="0">
      <selection sqref="A1:F2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69" t="s">
        <v>407</v>
      </c>
      <c r="B1" s="869"/>
      <c r="C1" s="869"/>
      <c r="D1" s="869"/>
      <c r="E1" s="869"/>
      <c r="F1" s="869"/>
      <c r="G1" s="1"/>
      <c r="H1" s="1"/>
      <c r="I1" s="1"/>
    </row>
    <row r="2" spans="1:10" x14ac:dyDescent="0.2">
      <c r="A2" s="870"/>
      <c r="B2" s="870"/>
      <c r="C2" s="870"/>
      <c r="D2" s="870"/>
      <c r="E2" s="870"/>
      <c r="F2" s="870"/>
      <c r="G2" s="11"/>
      <c r="H2" s="62" t="s">
        <v>577</v>
      </c>
      <c r="I2" s="1"/>
    </row>
    <row r="3" spans="1:10" x14ac:dyDescent="0.2">
      <c r="A3" s="364"/>
      <c r="B3" s="838">
        <f>INDICE!A3</f>
        <v>41760</v>
      </c>
      <c r="C3" s="839">
        <v>41671</v>
      </c>
      <c r="D3" s="839" t="s">
        <v>121</v>
      </c>
      <c r="E3" s="839"/>
      <c r="F3" s="839" t="s">
        <v>122</v>
      </c>
      <c r="G3" s="839"/>
      <c r="H3" s="839"/>
      <c r="I3" s="1"/>
    </row>
    <row r="4" spans="1:10" x14ac:dyDescent="0.2">
      <c r="A4" s="365"/>
      <c r="B4" s="97" t="s">
        <v>55</v>
      </c>
      <c r="C4" s="97" t="s">
        <v>519</v>
      </c>
      <c r="D4" s="97" t="s">
        <v>55</v>
      </c>
      <c r="E4" s="97" t="s">
        <v>519</v>
      </c>
      <c r="F4" s="97" t="s">
        <v>55</v>
      </c>
      <c r="G4" s="461" t="s">
        <v>519</v>
      </c>
      <c r="H4" s="461" t="s">
        <v>111</v>
      </c>
      <c r="I4" s="62"/>
    </row>
    <row r="5" spans="1:10" ht="14.1" customHeight="1" x14ac:dyDescent="0.2">
      <c r="A5" s="696" t="s">
        <v>385</v>
      </c>
      <c r="B5" s="373">
        <v>618.75039000000004</v>
      </c>
      <c r="C5" s="374">
        <v>-72.501227077803975</v>
      </c>
      <c r="D5" s="373">
        <v>3026.8874599999999</v>
      </c>
      <c r="E5" s="374">
        <v>-41.271749250575802</v>
      </c>
      <c r="F5" s="373">
        <v>8382.2586299999984</v>
      </c>
      <c r="G5" s="374">
        <v>-15.206097340392741</v>
      </c>
      <c r="H5" s="374">
        <v>14.429139552816924</v>
      </c>
      <c r="I5" s="1"/>
    </row>
    <row r="6" spans="1:10" x14ac:dyDescent="0.2">
      <c r="A6" s="697" t="s">
        <v>386</v>
      </c>
      <c r="B6" s="741">
        <v>0</v>
      </c>
      <c r="C6" s="756">
        <v>0</v>
      </c>
      <c r="D6" s="741">
        <v>0</v>
      </c>
      <c r="E6" s="756">
        <v>0</v>
      </c>
      <c r="F6" s="741">
        <v>0</v>
      </c>
      <c r="G6" s="756">
        <v>0</v>
      </c>
      <c r="H6" s="756">
        <v>0</v>
      </c>
      <c r="I6" s="1"/>
    </row>
    <row r="7" spans="1:10" x14ac:dyDescent="0.2">
      <c r="A7" s="697" t="s">
        <v>387</v>
      </c>
      <c r="B7" s="743">
        <v>33.292300000000004</v>
      </c>
      <c r="C7" s="756">
        <v>-33.147991967871484</v>
      </c>
      <c r="D7" s="743">
        <v>160.89970000000002</v>
      </c>
      <c r="E7" s="756">
        <v>-30.562278286537943</v>
      </c>
      <c r="F7" s="743">
        <v>522.18525</v>
      </c>
      <c r="G7" s="756">
        <v>-80.409598397428368</v>
      </c>
      <c r="H7" s="756">
        <v>0.89888467741928813</v>
      </c>
      <c r="I7" s="755"/>
      <c r="J7" s="265"/>
    </row>
    <row r="8" spans="1:10" x14ac:dyDescent="0.2">
      <c r="A8" s="697" t="s">
        <v>388</v>
      </c>
      <c r="B8" s="743">
        <v>0</v>
      </c>
      <c r="C8" s="757" t="s">
        <v>151</v>
      </c>
      <c r="D8" s="743">
        <v>0</v>
      </c>
      <c r="E8" s="757" t="s">
        <v>151</v>
      </c>
      <c r="F8" s="743">
        <v>0</v>
      </c>
      <c r="G8" s="757">
        <v>-100</v>
      </c>
      <c r="H8" s="757">
        <v>0</v>
      </c>
      <c r="I8" s="755"/>
      <c r="J8" s="265"/>
    </row>
    <row r="9" spans="1:10" x14ac:dyDescent="0.2">
      <c r="A9" s="697" t="s">
        <v>389</v>
      </c>
      <c r="B9" s="741">
        <v>30.479040000000001</v>
      </c>
      <c r="C9" s="756">
        <v>-98.239377988234438</v>
      </c>
      <c r="D9" s="741">
        <v>327.91740999999996</v>
      </c>
      <c r="E9" s="756">
        <v>-87.00518704467467</v>
      </c>
      <c r="F9" s="741">
        <v>2771.3825200000006</v>
      </c>
      <c r="G9" s="756">
        <v>4.6368085156791672</v>
      </c>
      <c r="H9" s="756">
        <v>4.7706312702161826</v>
      </c>
      <c r="I9" s="755"/>
      <c r="J9" s="265"/>
    </row>
    <row r="10" spans="1:10" x14ac:dyDescent="0.2">
      <c r="A10" s="697" t="s">
        <v>390</v>
      </c>
      <c r="B10" s="743">
        <v>286</v>
      </c>
      <c r="C10" s="757">
        <v>26.49270234409553</v>
      </c>
      <c r="D10" s="743">
        <v>1418.75</v>
      </c>
      <c r="E10" s="757">
        <v>-7.7181873777083023</v>
      </c>
      <c r="F10" s="743">
        <v>3249.3</v>
      </c>
      <c r="G10" s="757">
        <v>-10.286432369752985</v>
      </c>
      <c r="H10" s="757">
        <v>5.5933138332392449</v>
      </c>
      <c r="I10" s="755"/>
      <c r="J10" s="265"/>
    </row>
    <row r="11" spans="1:10" x14ac:dyDescent="0.2">
      <c r="A11" s="697" t="s">
        <v>391</v>
      </c>
      <c r="B11" s="741">
        <v>0</v>
      </c>
      <c r="C11" s="756">
        <v>0</v>
      </c>
      <c r="D11" s="741">
        <v>0</v>
      </c>
      <c r="E11" s="756">
        <v>0</v>
      </c>
      <c r="F11" s="741">
        <v>0</v>
      </c>
      <c r="G11" s="756">
        <v>0</v>
      </c>
      <c r="H11" s="756">
        <v>0</v>
      </c>
      <c r="I11" s="1"/>
    </row>
    <row r="12" spans="1:10" x14ac:dyDescent="0.2">
      <c r="A12" s="697" t="s">
        <v>408</v>
      </c>
      <c r="B12" s="741">
        <v>268.97904999999997</v>
      </c>
      <c r="C12" s="756">
        <v>10.66819584447644</v>
      </c>
      <c r="D12" s="741">
        <v>1119.3203500000002</v>
      </c>
      <c r="E12" s="756">
        <v>29.929895546528059</v>
      </c>
      <c r="F12" s="741">
        <v>1839.3908600000002</v>
      </c>
      <c r="G12" s="756">
        <v>113.51515882744239</v>
      </c>
      <c r="H12" s="756">
        <v>3.1663097719422129</v>
      </c>
      <c r="I12" s="755"/>
      <c r="J12" s="265"/>
    </row>
    <row r="13" spans="1:10" x14ac:dyDescent="0.2">
      <c r="A13" s="696" t="s">
        <v>639</v>
      </c>
      <c r="B13" s="678">
        <v>7945.7891900000004</v>
      </c>
      <c r="C13" s="702">
        <v>165.69656435998596</v>
      </c>
      <c r="D13" s="678">
        <v>26737.932489999999</v>
      </c>
      <c r="E13" s="702">
        <v>203.5787113298226</v>
      </c>
      <c r="F13" s="678">
        <v>49710.315769999994</v>
      </c>
      <c r="G13" s="702">
        <v>136.247015789877</v>
      </c>
      <c r="H13" s="702">
        <v>85.570860447183065</v>
      </c>
      <c r="I13" s="755"/>
      <c r="J13" s="265"/>
    </row>
    <row r="14" spans="1:10" x14ac:dyDescent="0.2">
      <c r="A14" s="697" t="s">
        <v>393</v>
      </c>
      <c r="B14" s="741">
        <v>12.948889999999999</v>
      </c>
      <c r="C14" s="756">
        <v>101.71275821835759</v>
      </c>
      <c r="D14" s="741">
        <v>64.780789999999996</v>
      </c>
      <c r="E14" s="756">
        <v>145.28162364004396</v>
      </c>
      <c r="F14" s="741">
        <v>104.47735999999999</v>
      </c>
      <c r="G14" s="756">
        <v>177.01592643195906</v>
      </c>
      <c r="H14" s="756">
        <v>0.17984632473096251</v>
      </c>
      <c r="I14" s="1"/>
    </row>
    <row r="15" spans="1:10" x14ac:dyDescent="0.2">
      <c r="A15" s="697" t="s">
        <v>394</v>
      </c>
      <c r="B15" s="741">
        <v>0</v>
      </c>
      <c r="C15" s="756">
        <v>0</v>
      </c>
      <c r="D15" s="741">
        <v>0</v>
      </c>
      <c r="E15" s="756">
        <v>0</v>
      </c>
      <c r="F15" s="741">
        <v>0</v>
      </c>
      <c r="G15" s="756">
        <v>0</v>
      </c>
      <c r="H15" s="756">
        <v>0</v>
      </c>
      <c r="I15" s="755"/>
      <c r="J15" s="265"/>
    </row>
    <row r="16" spans="1:10" x14ac:dyDescent="0.2">
      <c r="A16" s="697" t="s">
        <v>395</v>
      </c>
      <c r="B16" s="741">
        <v>2063.8511199999998</v>
      </c>
      <c r="C16" s="756" t="s">
        <v>151</v>
      </c>
      <c r="D16" s="741">
        <v>7673.8653999999997</v>
      </c>
      <c r="E16" s="756">
        <v>840.10116445099322</v>
      </c>
      <c r="F16" s="741">
        <v>11568.958579999999</v>
      </c>
      <c r="G16" s="756">
        <v>54.731136915220034</v>
      </c>
      <c r="H16" s="756">
        <v>19.914694260821051</v>
      </c>
      <c r="I16" s="755"/>
      <c r="J16" s="265"/>
    </row>
    <row r="17" spans="1:10" x14ac:dyDescent="0.2">
      <c r="A17" s="697" t="s">
        <v>396</v>
      </c>
      <c r="B17" s="741">
        <v>2860.8598299999999</v>
      </c>
      <c r="C17" s="756">
        <v>208.94863957233972</v>
      </c>
      <c r="D17" s="741">
        <v>6924.1546099999996</v>
      </c>
      <c r="E17" s="756">
        <v>88.418561748439927</v>
      </c>
      <c r="F17" s="741">
        <v>14647.711640000003</v>
      </c>
      <c r="G17" s="756">
        <v>102.81672646132461</v>
      </c>
      <c r="H17" s="756">
        <v>25.214430228452748</v>
      </c>
      <c r="I17" s="755"/>
      <c r="J17" s="265"/>
    </row>
    <row r="18" spans="1:10" x14ac:dyDescent="0.2">
      <c r="A18" s="697" t="s">
        <v>397</v>
      </c>
      <c r="B18" s="741">
        <v>3.3944800000000002</v>
      </c>
      <c r="C18" s="756">
        <v>-87.16498601166181</v>
      </c>
      <c r="D18" s="741">
        <v>4014.3055199999999</v>
      </c>
      <c r="E18" s="756">
        <v>338.93275598350806</v>
      </c>
      <c r="F18" s="741">
        <v>6391.777610000001</v>
      </c>
      <c r="G18" s="756">
        <v>118.1827877065096</v>
      </c>
      <c r="H18" s="756">
        <v>11.002744629613112</v>
      </c>
      <c r="I18" s="1"/>
      <c r="J18" s="265"/>
    </row>
    <row r="19" spans="1:10" x14ac:dyDescent="0.2">
      <c r="A19" s="697" t="s">
        <v>398</v>
      </c>
      <c r="B19" s="741">
        <v>3004.7348700000002</v>
      </c>
      <c r="C19" s="756">
        <v>47.893722413295137</v>
      </c>
      <c r="D19" s="741">
        <v>8060.8261700000012</v>
      </c>
      <c r="E19" s="756">
        <v>138.80767083725911</v>
      </c>
      <c r="F19" s="741">
        <v>16997.390580000003</v>
      </c>
      <c r="G19" s="756">
        <v>403.5597058063056</v>
      </c>
      <c r="H19" s="756">
        <v>29.259145003565212</v>
      </c>
      <c r="I19" s="755"/>
      <c r="J19" s="265"/>
    </row>
    <row r="20" spans="1:10" x14ac:dyDescent="0.2">
      <c r="A20" s="698" t="s">
        <v>399</v>
      </c>
      <c r="B20" s="678">
        <v>0</v>
      </c>
      <c r="C20" s="702" t="s">
        <v>151</v>
      </c>
      <c r="D20" s="678">
        <v>0</v>
      </c>
      <c r="E20" s="702" t="s">
        <v>151</v>
      </c>
      <c r="F20" s="678">
        <v>0</v>
      </c>
      <c r="G20" s="702" t="s">
        <v>151</v>
      </c>
      <c r="H20" s="702">
        <v>0</v>
      </c>
      <c r="I20" s="755"/>
      <c r="J20" s="265"/>
    </row>
    <row r="21" spans="1:10" x14ac:dyDescent="0.2">
      <c r="A21" s="699" t="s">
        <v>120</v>
      </c>
      <c r="B21" s="700">
        <v>8564.5395800000006</v>
      </c>
      <c r="C21" s="701">
        <v>63.425076014014472</v>
      </c>
      <c r="D21" s="700">
        <v>29764.819950000005</v>
      </c>
      <c r="E21" s="701">
        <v>113.19007174197657</v>
      </c>
      <c r="F21" s="700">
        <v>58092.574399999998</v>
      </c>
      <c r="G21" s="701">
        <v>87.837005909437934</v>
      </c>
      <c r="H21" s="701">
        <v>100</v>
      </c>
      <c r="I21" s="255"/>
    </row>
    <row r="22" spans="1:10" x14ac:dyDescent="0.2">
      <c r="A22" s="731"/>
      <c r="B22" s="1"/>
      <c r="C22" s="11"/>
      <c r="D22" s="11"/>
      <c r="E22" s="11"/>
      <c r="F22" s="11"/>
      <c r="G22" s="11"/>
      <c r="H22" s="255" t="s">
        <v>247</v>
      </c>
      <c r="I22" s="11"/>
    </row>
    <row r="23" spans="1:10" x14ac:dyDescent="0.2">
      <c r="A23" s="739" t="s">
        <v>384</v>
      </c>
      <c r="B23" s="1"/>
      <c r="C23" s="11"/>
      <c r="D23" s="11"/>
      <c r="E23" s="11"/>
      <c r="F23" s="11"/>
      <c r="G23" s="11"/>
      <c r="H23" s="11"/>
      <c r="I23" s="1"/>
    </row>
    <row r="24" spans="1:10" x14ac:dyDescent="0.2">
      <c r="A24" s="739" t="s">
        <v>640</v>
      </c>
      <c r="B24" s="1"/>
      <c r="C24" s="1"/>
      <c r="D24" s="1"/>
      <c r="E24" s="1"/>
      <c r="F24" s="1"/>
      <c r="G24" s="1"/>
      <c r="H24" s="1"/>
      <c r="I24" s="1"/>
    </row>
    <row r="25" spans="1:10" x14ac:dyDescent="0.2">
      <c r="A25" s="740" t="s">
        <v>248</v>
      </c>
    </row>
  </sheetData>
  <mergeCells count="4">
    <mergeCell ref="A1:F2"/>
    <mergeCell ref="B3:C3"/>
    <mergeCell ref="D3:E3"/>
    <mergeCell ref="F3:H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/>
  </sheetViews>
  <sheetFormatPr baseColWidth="10" defaultRowHeight="14.25" x14ac:dyDescent="0.2"/>
  <cols>
    <col min="1" max="1" width="41.875" bestFit="1" customWidth="1"/>
    <col min="2" max="2" width="11.375" bestFit="1" customWidth="1"/>
  </cols>
  <sheetData>
    <row r="1" spans="1:8" x14ac:dyDescent="0.2">
      <c r="A1" s="59" t="s">
        <v>412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577</v>
      </c>
    </row>
    <row r="3" spans="1:8" x14ac:dyDescent="0.2">
      <c r="A3" s="63"/>
      <c r="B3" s="841">
        <f>INDICE!A3</f>
        <v>41760</v>
      </c>
      <c r="C3" s="859">
        <v>41671</v>
      </c>
      <c r="D3" s="859" t="s">
        <v>121</v>
      </c>
      <c r="E3" s="859"/>
      <c r="F3" s="859" t="s">
        <v>122</v>
      </c>
      <c r="G3" s="859"/>
      <c r="H3" s="859"/>
    </row>
    <row r="4" spans="1:8" ht="25.5" x14ac:dyDescent="0.2">
      <c r="A4" s="75"/>
      <c r="B4" s="268" t="s">
        <v>55</v>
      </c>
      <c r="C4" s="269" t="s">
        <v>519</v>
      </c>
      <c r="D4" s="268" t="s">
        <v>55</v>
      </c>
      <c r="E4" s="269" t="s">
        <v>519</v>
      </c>
      <c r="F4" s="268" t="s">
        <v>55</v>
      </c>
      <c r="G4" s="270" t="s">
        <v>519</v>
      </c>
      <c r="H4" s="269" t="s">
        <v>111</v>
      </c>
    </row>
    <row r="5" spans="1:8" x14ac:dyDescent="0.2">
      <c r="A5" s="758" t="s">
        <v>413</v>
      </c>
      <c r="B5" s="272">
        <v>9.6140000000000008</v>
      </c>
      <c r="C5" s="271">
        <v>-18.199871793588699</v>
      </c>
      <c r="D5" s="272">
        <v>34.089772738199997</v>
      </c>
      <c r="E5" s="271">
        <v>-28.29846375445242</v>
      </c>
      <c r="F5" s="272">
        <v>230.10037134220002</v>
      </c>
      <c r="G5" s="271">
        <v>138.51603340781796</v>
      </c>
      <c r="H5" s="271">
        <v>20.734130833308136</v>
      </c>
    </row>
    <row r="6" spans="1:8" x14ac:dyDescent="0.2">
      <c r="A6" s="758" t="s">
        <v>414</v>
      </c>
      <c r="B6" s="818">
        <v>0</v>
      </c>
      <c r="C6" s="274">
        <v>-100</v>
      </c>
      <c r="D6" s="66">
        <v>9.9644247299999993</v>
      </c>
      <c r="E6" s="67">
        <v>-57.032589488121154</v>
      </c>
      <c r="F6" s="66">
        <v>106.74997061199998</v>
      </c>
      <c r="G6" s="67">
        <v>197.52299210740162</v>
      </c>
      <c r="H6" s="67">
        <v>9.6191407437119523</v>
      </c>
    </row>
    <row r="7" spans="1:8" x14ac:dyDescent="0.2">
      <c r="A7" s="758" t="s">
        <v>415</v>
      </c>
      <c r="B7" s="818">
        <v>1.3080000000000001</v>
      </c>
      <c r="C7" s="274" t="s">
        <v>151</v>
      </c>
      <c r="D7" s="66">
        <v>4.1224085519999996</v>
      </c>
      <c r="E7" s="67">
        <v>113.72520866083009</v>
      </c>
      <c r="F7" s="66">
        <v>10.778796315999999</v>
      </c>
      <c r="G7" s="67">
        <v>274.93605516753144</v>
      </c>
      <c r="H7" s="67">
        <v>0.97126732885257272</v>
      </c>
    </row>
    <row r="8" spans="1:8" x14ac:dyDescent="0.2">
      <c r="A8" s="758" t="s">
        <v>416</v>
      </c>
      <c r="B8" s="66">
        <v>16.681999999999999</v>
      </c>
      <c r="C8" s="274">
        <v>-32.975744910451802</v>
      </c>
      <c r="D8" s="66">
        <v>129.1179314</v>
      </c>
      <c r="E8" s="67">
        <v>-45.678242276283399</v>
      </c>
      <c r="F8" s="66">
        <v>762.13703998000005</v>
      </c>
      <c r="G8" s="67">
        <v>32.003485184329215</v>
      </c>
      <c r="H8" s="67">
        <v>68.675461094127343</v>
      </c>
    </row>
    <row r="9" spans="1:8" x14ac:dyDescent="0.2">
      <c r="A9" s="250" t="s">
        <v>120</v>
      </c>
      <c r="B9" s="276">
        <v>27.603999999999999</v>
      </c>
      <c r="C9" s="277">
        <v>-36.204023450435308</v>
      </c>
      <c r="D9" s="276">
        <v>177.29453742020002</v>
      </c>
      <c r="E9" s="277">
        <v>-42.873538582271827</v>
      </c>
      <c r="F9" s="276">
        <v>1109.7661782502</v>
      </c>
      <c r="G9" s="277">
        <v>55.737560403091877</v>
      </c>
      <c r="H9" s="277">
        <v>100</v>
      </c>
    </row>
    <row r="10" spans="1:8" x14ac:dyDescent="0.2">
      <c r="A10" s="759" t="s">
        <v>284</v>
      </c>
      <c r="B10" s="279">
        <v>0.12426019068384384</v>
      </c>
      <c r="C10" s="280"/>
      <c r="D10" s="279">
        <v>0.13265756953399388</v>
      </c>
      <c r="E10" s="280"/>
      <c r="F10" s="279">
        <v>0.34966465930839064</v>
      </c>
      <c r="G10" s="281"/>
      <c r="H10" s="281" t="s">
        <v>151</v>
      </c>
    </row>
    <row r="11" spans="1:8" x14ac:dyDescent="0.2">
      <c r="A11" s="282"/>
      <c r="B11" s="67"/>
      <c r="C11" s="67"/>
      <c r="D11" s="67"/>
      <c r="E11" s="67"/>
      <c r="F11" s="67"/>
      <c r="G11" s="275"/>
      <c r="H11" s="255" t="s">
        <v>247</v>
      </c>
    </row>
    <row r="12" spans="1:8" x14ac:dyDescent="0.2">
      <c r="A12" s="282" t="s">
        <v>591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740" t="s">
        <v>248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B27" sqref="B27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31" t="s">
        <v>417</v>
      </c>
      <c r="B1" s="231"/>
      <c r="C1" s="231"/>
      <c r="D1" s="231"/>
      <c r="E1" s="232"/>
    </row>
    <row r="2" spans="1:5" x14ac:dyDescent="0.2">
      <c r="A2" s="234"/>
      <c r="B2" s="234"/>
      <c r="C2" s="234"/>
      <c r="D2" s="234"/>
      <c r="E2" s="62" t="s">
        <v>577</v>
      </c>
    </row>
    <row r="3" spans="1:5" x14ac:dyDescent="0.2">
      <c r="A3" s="383" t="s">
        <v>418</v>
      </c>
      <c r="B3" s="384"/>
      <c r="C3" s="385"/>
      <c r="D3" s="383" t="s">
        <v>419</v>
      </c>
      <c r="E3" s="384"/>
    </row>
    <row r="4" spans="1:5" x14ac:dyDescent="0.2">
      <c r="A4" s="195" t="s">
        <v>420</v>
      </c>
      <c r="B4" s="248">
        <v>30694.856689999997</v>
      </c>
      <c r="C4" s="386"/>
      <c r="D4" s="195" t="s">
        <v>421</v>
      </c>
      <c r="E4" s="248">
        <v>10696</v>
      </c>
    </row>
    <row r="5" spans="1:5" x14ac:dyDescent="0.2">
      <c r="A5" s="758" t="s">
        <v>422</v>
      </c>
      <c r="B5" s="387">
        <v>27.603999999999999</v>
      </c>
      <c r="C5" s="386"/>
      <c r="D5" s="758" t="s">
        <v>423</v>
      </c>
      <c r="E5" s="388">
        <v>8565</v>
      </c>
    </row>
    <row r="6" spans="1:5" x14ac:dyDescent="0.2">
      <c r="A6" s="758" t="s">
        <v>424</v>
      </c>
      <c r="B6" s="387">
        <v>12303.510649999998</v>
      </c>
      <c r="C6" s="386"/>
      <c r="D6" s="758" t="s">
        <v>425</v>
      </c>
      <c r="E6" s="388">
        <v>2131</v>
      </c>
    </row>
    <row r="7" spans="1:5" x14ac:dyDescent="0.2">
      <c r="A7" s="758" t="s">
        <v>426</v>
      </c>
      <c r="B7" s="387">
        <v>16205.742039999999</v>
      </c>
      <c r="C7" s="386"/>
      <c r="D7" s="195" t="s">
        <v>427</v>
      </c>
      <c r="E7" s="248">
        <v>22214.677</v>
      </c>
    </row>
    <row r="8" spans="1:5" x14ac:dyDescent="0.2">
      <c r="A8" s="760" t="s">
        <v>428</v>
      </c>
      <c r="B8" s="761">
        <v>2158</v>
      </c>
      <c r="C8" s="386"/>
      <c r="D8" s="758" t="s">
        <v>429</v>
      </c>
      <c r="E8" s="388">
        <v>17875.666000000001</v>
      </c>
    </row>
    <row r="9" spans="1:5" x14ac:dyDescent="0.2">
      <c r="A9" s="758"/>
      <c r="B9" s="387"/>
      <c r="C9" s="386"/>
      <c r="D9" s="758" t="s">
        <v>430</v>
      </c>
      <c r="E9" s="388">
        <v>3434.335</v>
      </c>
    </row>
    <row r="10" spans="1:5" x14ac:dyDescent="0.2">
      <c r="A10" s="195" t="s">
        <v>293</v>
      </c>
      <c r="B10" s="248">
        <v>2687</v>
      </c>
      <c r="C10" s="386"/>
      <c r="D10" s="758" t="s">
        <v>431</v>
      </c>
      <c r="E10" s="388">
        <v>904.67600000000004</v>
      </c>
    </row>
    <row r="11" spans="1:5" x14ac:dyDescent="0.2">
      <c r="A11" s="758"/>
      <c r="B11" s="387"/>
      <c r="C11" s="386"/>
      <c r="D11" s="195" t="s">
        <v>432</v>
      </c>
      <c r="E11" s="248">
        <v>471.17969000000085</v>
      </c>
    </row>
    <row r="12" spans="1:5" x14ac:dyDescent="0.2">
      <c r="A12" s="250" t="s">
        <v>120</v>
      </c>
      <c r="B12" s="251">
        <v>33381.856690000001</v>
      </c>
      <c r="C12" s="386"/>
      <c r="D12" s="250" t="s">
        <v>120</v>
      </c>
      <c r="E12" s="251">
        <v>33381.856690000001</v>
      </c>
    </row>
    <row r="13" spans="1:5" x14ac:dyDescent="0.2">
      <c r="A13" s="1"/>
      <c r="B13" s="1"/>
      <c r="C13" s="1"/>
      <c r="D13" s="1"/>
      <c r="E13" s="255" t="s">
        <v>247</v>
      </c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9"/>
  <sheetViews>
    <sheetView workbookViewId="0">
      <selection sqref="A1:E2"/>
    </sheetView>
  </sheetViews>
  <sheetFormatPr baseColWidth="10" defaultRowHeight="14.25" x14ac:dyDescent="0.2"/>
  <sheetData>
    <row r="1" spans="1:6" x14ac:dyDescent="0.2">
      <c r="A1" s="827" t="s">
        <v>614</v>
      </c>
      <c r="B1" s="827"/>
      <c r="C1" s="827"/>
      <c r="D1" s="827"/>
      <c r="E1" s="827"/>
      <c r="F1" s="285"/>
    </row>
    <row r="2" spans="1:6" x14ac:dyDescent="0.2">
      <c r="A2" s="828"/>
      <c r="B2" s="828"/>
      <c r="C2" s="828"/>
      <c r="D2" s="828"/>
      <c r="E2" s="828"/>
      <c r="F2" s="62" t="s">
        <v>433</v>
      </c>
    </row>
    <row r="3" spans="1:6" x14ac:dyDescent="0.2">
      <c r="A3" s="286"/>
      <c r="B3" s="286"/>
      <c r="C3" s="287" t="s">
        <v>612</v>
      </c>
      <c r="D3" s="287" t="s">
        <v>575</v>
      </c>
      <c r="E3" s="287" t="s">
        <v>613</v>
      </c>
      <c r="F3" s="287" t="s">
        <v>575</v>
      </c>
    </row>
    <row r="4" spans="1:6" x14ac:dyDescent="0.2">
      <c r="A4" s="877">
        <v>2008</v>
      </c>
      <c r="B4" s="289" t="s">
        <v>615</v>
      </c>
      <c r="C4" s="389">
        <v>7.2115999999999998</v>
      </c>
      <c r="D4" s="762">
        <v>4.9000000000000004</v>
      </c>
      <c r="E4" s="389">
        <v>5.8011999999999997</v>
      </c>
      <c r="F4" s="762">
        <v>4.8</v>
      </c>
    </row>
    <row r="5" spans="1:6" x14ac:dyDescent="0.2">
      <c r="A5" s="877"/>
      <c r="B5" s="289" t="s">
        <v>434</v>
      </c>
      <c r="C5" s="389">
        <v>7.3167999999999997</v>
      </c>
      <c r="D5" s="762">
        <v>1.4587608852404454</v>
      </c>
      <c r="E5" s="389">
        <v>5.9063999999999997</v>
      </c>
      <c r="F5" s="762">
        <v>1.81341791353513</v>
      </c>
    </row>
    <row r="6" spans="1:6" x14ac:dyDescent="0.2">
      <c r="A6" s="877"/>
      <c r="B6" s="289" t="s">
        <v>435</v>
      </c>
      <c r="C6" s="389">
        <v>7.4767000000000001</v>
      </c>
      <c r="D6" s="762">
        <v>2.185381587579275</v>
      </c>
      <c r="E6" s="389">
        <v>6.0663</v>
      </c>
      <c r="F6" s="762">
        <v>2.7072328321820462</v>
      </c>
    </row>
    <row r="7" spans="1:6" x14ac:dyDescent="0.2">
      <c r="A7" s="878"/>
      <c r="B7" s="294" t="s">
        <v>436</v>
      </c>
      <c r="C7" s="390">
        <v>8.0427999999999997</v>
      </c>
      <c r="D7" s="763">
        <v>7.571522195621057</v>
      </c>
      <c r="E7" s="390">
        <v>6.6322999999999999</v>
      </c>
      <c r="F7" s="763">
        <v>9.3302342449268885</v>
      </c>
    </row>
    <row r="8" spans="1:6" x14ac:dyDescent="0.2">
      <c r="A8" s="879">
        <v>2009</v>
      </c>
      <c r="B8" s="292" t="s">
        <v>296</v>
      </c>
      <c r="C8" s="391">
        <v>7.7359</v>
      </c>
      <c r="D8" s="764">
        <v>-3.815835281245334</v>
      </c>
      <c r="E8" s="391">
        <v>6.3959999999999999</v>
      </c>
      <c r="F8" s="764">
        <v>-3.5628665772054937</v>
      </c>
    </row>
    <row r="9" spans="1:6" x14ac:dyDescent="0.2">
      <c r="A9" s="877"/>
      <c r="B9" s="289" t="s">
        <v>434</v>
      </c>
      <c r="C9" s="389">
        <v>6.9970999999999997</v>
      </c>
      <c r="D9" s="762">
        <v>-9.550278571336241</v>
      </c>
      <c r="E9" s="389">
        <v>5.6573000000000002</v>
      </c>
      <c r="F9" s="762">
        <v>-11.549405878674166</v>
      </c>
    </row>
    <row r="10" spans="1:6" x14ac:dyDescent="0.2">
      <c r="A10" s="877"/>
      <c r="B10" s="289" t="s">
        <v>298</v>
      </c>
      <c r="C10" s="389">
        <v>6.8564999999999996</v>
      </c>
      <c r="D10" s="762">
        <v>-2.0094038958997307</v>
      </c>
      <c r="E10" s="389">
        <v>5.3018999999999998</v>
      </c>
      <c r="F10" s="762">
        <v>-6.2821487281919</v>
      </c>
    </row>
    <row r="11" spans="1:6" x14ac:dyDescent="0.2">
      <c r="A11" s="877"/>
      <c r="B11" s="289" t="s">
        <v>299</v>
      </c>
      <c r="C11" s="389">
        <v>6.7845000000000004</v>
      </c>
      <c r="D11" s="762">
        <v>-1.050098446729369</v>
      </c>
      <c r="E11" s="389">
        <v>5.2298999999999998</v>
      </c>
      <c r="F11" s="762">
        <v>-1.3580037345102711</v>
      </c>
    </row>
    <row r="12" spans="1:6" x14ac:dyDescent="0.2">
      <c r="A12" s="879">
        <v>2010</v>
      </c>
      <c r="B12" s="292" t="s">
        <v>296</v>
      </c>
      <c r="C12" s="391">
        <v>6.7853000000000003</v>
      </c>
      <c r="D12" s="764" t="s">
        <v>195</v>
      </c>
      <c r="E12" s="391">
        <v>5.2305999999999999</v>
      </c>
      <c r="F12" s="765" t="s">
        <v>195</v>
      </c>
    </row>
    <row r="13" spans="1:6" x14ac:dyDescent="0.2">
      <c r="A13" s="877"/>
      <c r="B13" s="289" t="s">
        <v>297</v>
      </c>
      <c r="C13" s="389">
        <v>6.9649000000000001</v>
      </c>
      <c r="D13" s="762">
        <v>2.6468984422206789</v>
      </c>
      <c r="E13" s="389">
        <v>5.4103000000000003</v>
      </c>
      <c r="F13" s="762">
        <v>3.4355523266929304</v>
      </c>
    </row>
    <row r="14" spans="1:6" x14ac:dyDescent="0.2">
      <c r="A14" s="877"/>
      <c r="B14" s="289" t="s">
        <v>298</v>
      </c>
      <c r="C14" s="389">
        <v>7.4569000000000001</v>
      </c>
      <c r="D14" s="762">
        <v>7.0639923042685462</v>
      </c>
      <c r="E14" s="389">
        <v>5.8754999999999997</v>
      </c>
      <c r="F14" s="762">
        <v>8.5984141359998407</v>
      </c>
    </row>
    <row r="15" spans="1:6" x14ac:dyDescent="0.2">
      <c r="A15" s="878"/>
      <c r="B15" s="294" t="s">
        <v>299</v>
      </c>
      <c r="C15" s="390">
        <v>7.3807999999999998</v>
      </c>
      <c r="D15" s="763">
        <v>-1.0205313199855204</v>
      </c>
      <c r="E15" s="390">
        <v>5.7994000000000003</v>
      </c>
      <c r="F15" s="763">
        <v>-1.2952089183899138</v>
      </c>
    </row>
    <row r="16" spans="1:6" x14ac:dyDescent="0.2">
      <c r="A16" s="877">
        <v>2011</v>
      </c>
      <c r="B16" s="289" t="s">
        <v>296</v>
      </c>
      <c r="C16" s="389">
        <v>7.6839000000000004</v>
      </c>
      <c r="D16" s="762">
        <v>4.1066009104704175</v>
      </c>
      <c r="E16" s="389">
        <v>6.02</v>
      </c>
      <c r="F16" s="762">
        <v>3.8038417767355108</v>
      </c>
    </row>
    <row r="17" spans="1:6" x14ac:dyDescent="0.2">
      <c r="A17" s="877"/>
      <c r="B17" s="289" t="s">
        <v>297</v>
      </c>
      <c r="C17" s="389">
        <v>7.9547999999999996</v>
      </c>
      <c r="D17" s="762">
        <v>3.5255534298988693</v>
      </c>
      <c r="E17" s="389">
        <v>6.2908999999999997</v>
      </c>
      <c r="F17" s="762">
        <v>4.5000000000000027</v>
      </c>
    </row>
    <row r="18" spans="1:6" x14ac:dyDescent="0.2">
      <c r="A18" s="877"/>
      <c r="B18" s="289" t="s">
        <v>298</v>
      </c>
      <c r="C18" s="389">
        <v>8.3352000000000004</v>
      </c>
      <c r="D18" s="762">
        <v>4.7820184039825104</v>
      </c>
      <c r="E18" s="389">
        <v>6.6712999999999996</v>
      </c>
      <c r="F18" s="762">
        <v>6.0468295474415399</v>
      </c>
    </row>
    <row r="19" spans="1:6" x14ac:dyDescent="0.2">
      <c r="A19" s="878"/>
      <c r="B19" s="294" t="s">
        <v>299</v>
      </c>
      <c r="C19" s="390">
        <v>8.4214000000000002</v>
      </c>
      <c r="D19" s="763">
        <v>1.034168346290429</v>
      </c>
      <c r="E19" s="390">
        <v>6.7573999999999996</v>
      </c>
      <c r="F19" s="763">
        <v>1.2906030308935299</v>
      </c>
    </row>
    <row r="20" spans="1:6" x14ac:dyDescent="0.2">
      <c r="A20" s="877">
        <v>2012</v>
      </c>
      <c r="B20" s="289" t="s">
        <v>296</v>
      </c>
      <c r="C20" s="389">
        <v>8.4930747799999988</v>
      </c>
      <c r="D20" s="762">
        <v>0.85110290450517256</v>
      </c>
      <c r="E20" s="389">
        <v>6.77558478</v>
      </c>
      <c r="F20" s="762">
        <v>0.2691091248113231</v>
      </c>
    </row>
    <row r="21" spans="1:6" x14ac:dyDescent="0.2">
      <c r="A21" s="877"/>
      <c r="B21" s="289" t="s">
        <v>300</v>
      </c>
      <c r="C21" s="389">
        <v>8.8919548999999982</v>
      </c>
      <c r="D21" s="762">
        <v>4.6965337093146315</v>
      </c>
      <c r="E21" s="389">
        <v>7.1146388999999992</v>
      </c>
      <c r="F21" s="762">
        <v>5.0040569339610448</v>
      </c>
    </row>
    <row r="22" spans="1:6" x14ac:dyDescent="0.2">
      <c r="A22" s="877"/>
      <c r="B22" s="289" t="s">
        <v>298</v>
      </c>
      <c r="C22" s="389">
        <v>9.0495981799999985</v>
      </c>
      <c r="D22" s="762">
        <v>1.772875388740448</v>
      </c>
      <c r="E22" s="389">
        <v>7.2722821799999995</v>
      </c>
      <c r="F22" s="762">
        <v>2.2157593971494505</v>
      </c>
    </row>
    <row r="23" spans="1:6" x14ac:dyDescent="0.2">
      <c r="A23" s="878"/>
      <c r="B23" s="294" t="s">
        <v>301</v>
      </c>
      <c r="C23" s="390">
        <v>9.2796727099999998</v>
      </c>
      <c r="D23" s="763">
        <v>2.5423728813559472</v>
      </c>
      <c r="E23" s="390">
        <v>7.4571707099999998</v>
      </c>
      <c r="F23" s="763">
        <v>2.5423728813559361</v>
      </c>
    </row>
    <row r="24" spans="1:6" x14ac:dyDescent="0.2">
      <c r="A24" s="767">
        <v>2013</v>
      </c>
      <c r="B24" s="768" t="s">
        <v>296</v>
      </c>
      <c r="C24" s="769">
        <v>9.3228939099999995</v>
      </c>
      <c r="D24" s="766">
        <v>0.46576211630204822</v>
      </c>
      <c r="E24" s="769">
        <v>7.4668749099999996</v>
      </c>
      <c r="F24" s="766">
        <v>0.13013246413933616</v>
      </c>
    </row>
    <row r="25" spans="1:6" x14ac:dyDescent="0.2">
      <c r="A25" s="767">
        <v>2014</v>
      </c>
      <c r="B25" s="768" t="s">
        <v>296</v>
      </c>
      <c r="C25" s="769">
        <v>9.3313711699999988</v>
      </c>
      <c r="D25" s="766">
        <v>9.0929491227036571E-2</v>
      </c>
      <c r="E25" s="769">
        <v>7.4541771700000004</v>
      </c>
      <c r="F25" s="766">
        <v>-0.17005427508895066</v>
      </c>
    </row>
    <row r="26" spans="1:6" x14ac:dyDescent="0.2">
      <c r="A26" s="770"/>
      <c r="B26" s="58"/>
      <c r="C26" s="94"/>
      <c r="D26" s="94"/>
      <c r="E26" s="94"/>
      <c r="F26" s="94" t="s">
        <v>305</v>
      </c>
    </row>
    <row r="27" spans="1:6" x14ac:dyDescent="0.2">
      <c r="A27" s="770" t="s">
        <v>576</v>
      </c>
      <c r="B27" s="58"/>
      <c r="C27" s="94"/>
      <c r="D27" s="94"/>
      <c r="E27" s="94"/>
      <c r="F27" s="94"/>
    </row>
    <row r="28" spans="1:6" x14ac:dyDescent="0.2">
      <c r="A28" s="94" t="s">
        <v>649</v>
      </c>
      <c r="B28" s="8"/>
      <c r="C28" s="8"/>
      <c r="D28" s="8"/>
      <c r="E28" s="8"/>
      <c r="F28" s="8"/>
    </row>
    <row r="29" spans="1:6" x14ac:dyDescent="0.2">
      <c r="A29" s="393"/>
      <c r="B29" s="8"/>
      <c r="C29" s="8"/>
      <c r="D29" s="8"/>
      <c r="E29" s="8"/>
      <c r="F29" s="8"/>
    </row>
  </sheetData>
  <mergeCells count="6">
    <mergeCell ref="A1:E2"/>
    <mergeCell ref="A20:A23"/>
    <mergeCell ref="A4:A7"/>
    <mergeCell ref="A8:A11"/>
    <mergeCell ref="A12:A15"/>
    <mergeCell ref="A16:A1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/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31" t="s">
        <v>437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31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6"/>
    </row>
    <row r="3" spans="1:13" x14ac:dyDescent="0.2">
      <c r="A3" s="233"/>
      <c r="B3" s="790">
        <v>2013</v>
      </c>
      <c r="C3" s="790" t="s">
        <v>644</v>
      </c>
      <c r="D3" s="790" t="s">
        <v>644</v>
      </c>
      <c r="E3" s="790" t="s">
        <v>644</v>
      </c>
      <c r="F3" s="790" t="s">
        <v>644</v>
      </c>
      <c r="G3" s="790" t="s">
        <v>644</v>
      </c>
      <c r="H3" s="790" t="s">
        <v>644</v>
      </c>
      <c r="I3" s="790">
        <v>2014</v>
      </c>
      <c r="J3" s="790" t="s">
        <v>644</v>
      </c>
      <c r="K3" s="790" t="s">
        <v>644</v>
      </c>
      <c r="L3" s="790" t="s">
        <v>644</v>
      </c>
      <c r="M3" s="790" t="s">
        <v>644</v>
      </c>
    </row>
    <row r="4" spans="1:13" x14ac:dyDescent="0.2">
      <c r="A4" s="319"/>
      <c r="B4" s="719">
        <v>41426</v>
      </c>
      <c r="C4" s="719">
        <v>41456</v>
      </c>
      <c r="D4" s="719">
        <v>41487</v>
      </c>
      <c r="E4" s="719">
        <v>41518</v>
      </c>
      <c r="F4" s="719">
        <v>41548</v>
      </c>
      <c r="G4" s="719">
        <v>41579</v>
      </c>
      <c r="H4" s="719">
        <v>41609</v>
      </c>
      <c r="I4" s="719">
        <v>41640</v>
      </c>
      <c r="J4" s="719">
        <v>41671</v>
      </c>
      <c r="K4" s="719">
        <v>41699</v>
      </c>
      <c r="L4" s="719">
        <v>41730</v>
      </c>
      <c r="M4" s="719">
        <v>41760</v>
      </c>
    </row>
    <row r="5" spans="1:13" x14ac:dyDescent="0.2">
      <c r="A5" s="394" t="s">
        <v>438</v>
      </c>
      <c r="B5" s="321">
        <v>3.8254999999999995</v>
      </c>
      <c r="C5" s="322">
        <v>3.6227272727272735</v>
      </c>
      <c r="D5" s="322">
        <v>3.4254545454545449</v>
      </c>
      <c r="E5" s="322">
        <v>3.6144999999999996</v>
      </c>
      <c r="F5" s="322">
        <v>3.6743478260869566</v>
      </c>
      <c r="G5" s="322">
        <v>3.617777777777778</v>
      </c>
      <c r="H5" s="322">
        <v>4.2361904761904761</v>
      </c>
      <c r="I5" s="322">
        <v>4.7009523809523817</v>
      </c>
      <c r="J5" s="322">
        <v>5.9726315789473681</v>
      </c>
      <c r="K5" s="322">
        <v>4.8761904761904757</v>
      </c>
      <c r="L5" s="322">
        <v>4.6347619047619055</v>
      </c>
      <c r="M5" s="322">
        <v>4.5539999999999985</v>
      </c>
    </row>
    <row r="6" spans="1:13" x14ac:dyDescent="0.2">
      <c r="A6" s="324" t="s">
        <v>439</v>
      </c>
      <c r="B6" s="395">
        <v>60.521052631578954</v>
      </c>
      <c r="C6" s="396">
        <v>65.289999999999992</v>
      </c>
      <c r="D6" s="396">
        <v>64.633636363636384</v>
      </c>
      <c r="E6" s="396">
        <v>65.731428571428566</v>
      </c>
      <c r="F6" s="396">
        <v>65.167391304347831</v>
      </c>
      <c r="G6" s="396">
        <v>68.411904761904751</v>
      </c>
      <c r="H6" s="396">
        <v>69.418500000000009</v>
      </c>
      <c r="I6" s="396">
        <v>65.194782608695647</v>
      </c>
      <c r="J6" s="396">
        <v>58.932500000000005</v>
      </c>
      <c r="K6" s="396">
        <v>56.609523809523807</v>
      </c>
      <c r="L6" s="396">
        <v>49.946363636363635</v>
      </c>
      <c r="M6" s="396">
        <v>45.433181818181815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55" t="s">
        <v>343</v>
      </c>
    </row>
    <row r="8" spans="1:13" x14ac:dyDescent="0.2">
      <c r="A8" s="166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6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95" t="s">
        <v>5</v>
      </c>
      <c r="B1" s="494"/>
      <c r="C1" s="494"/>
      <c r="D1" s="494"/>
      <c r="E1" s="494"/>
      <c r="F1" s="494"/>
      <c r="G1" s="494"/>
      <c r="H1" s="494"/>
      <c r="I1" s="409"/>
    </row>
    <row r="2" spans="1:9" ht="15.75" x14ac:dyDescent="0.25">
      <c r="A2" s="496"/>
      <c r="B2" s="497"/>
      <c r="C2" s="494"/>
      <c r="D2" s="494"/>
      <c r="E2" s="494"/>
      <c r="F2" s="494"/>
      <c r="G2" s="494"/>
      <c r="H2" s="62" t="s">
        <v>160</v>
      </c>
      <c r="I2" s="409"/>
    </row>
    <row r="3" spans="1:9" s="80" customFormat="1" ht="14.25" x14ac:dyDescent="0.2">
      <c r="A3" s="467"/>
      <c r="B3" s="838">
        <f>INDICE!A3</f>
        <v>41760</v>
      </c>
      <c r="C3" s="839"/>
      <c r="D3" s="839" t="s">
        <v>121</v>
      </c>
      <c r="E3" s="839"/>
      <c r="F3" s="839" t="s">
        <v>122</v>
      </c>
      <c r="G3" s="839"/>
      <c r="H3" s="839"/>
      <c r="I3" s="409"/>
    </row>
    <row r="4" spans="1:9" s="80" customFormat="1" ht="14.25" x14ac:dyDescent="0.2">
      <c r="A4" s="81"/>
      <c r="B4" s="72" t="s">
        <v>48</v>
      </c>
      <c r="C4" s="72" t="s">
        <v>519</v>
      </c>
      <c r="D4" s="72" t="s">
        <v>48</v>
      </c>
      <c r="E4" s="72" t="s">
        <v>519</v>
      </c>
      <c r="F4" s="72" t="s">
        <v>48</v>
      </c>
      <c r="G4" s="73" t="s">
        <v>519</v>
      </c>
      <c r="H4" s="73" t="s">
        <v>129</v>
      </c>
      <c r="I4" s="409"/>
    </row>
    <row r="5" spans="1:9" s="80" customFormat="1" ht="14.25" x14ac:dyDescent="0.2">
      <c r="A5" s="82" t="s">
        <v>657</v>
      </c>
      <c r="B5" s="488">
        <v>125.22490000000003</v>
      </c>
      <c r="C5" s="84">
        <v>-3.8695114609742087</v>
      </c>
      <c r="D5" s="83">
        <v>768.04792999999995</v>
      </c>
      <c r="E5" s="84">
        <v>-4.537399769748145</v>
      </c>
      <c r="F5" s="83">
        <v>1551.86761</v>
      </c>
      <c r="G5" s="84">
        <v>-0.37675755816210876</v>
      </c>
      <c r="H5" s="491">
        <v>2.8464661655172439</v>
      </c>
      <c r="I5" s="409"/>
    </row>
    <row r="6" spans="1:9" s="80" customFormat="1" ht="14.25" x14ac:dyDescent="0.2">
      <c r="A6" s="82" t="s">
        <v>49</v>
      </c>
      <c r="B6" s="489">
        <v>390.08685999999966</v>
      </c>
      <c r="C6" s="86">
        <v>-0.39903772169476187</v>
      </c>
      <c r="D6" s="85">
        <v>1830.8216999999997</v>
      </c>
      <c r="E6" s="86">
        <v>-0.33857265994581859</v>
      </c>
      <c r="F6" s="85">
        <v>4649.6589400000003</v>
      </c>
      <c r="G6" s="86">
        <v>-2.585959688035139</v>
      </c>
      <c r="H6" s="492">
        <v>8.5284960963292313</v>
      </c>
      <c r="I6" s="409"/>
    </row>
    <row r="7" spans="1:9" s="80" customFormat="1" ht="14.25" x14ac:dyDescent="0.2">
      <c r="A7" s="82" t="s">
        <v>50</v>
      </c>
      <c r="B7" s="489">
        <v>457.71871999999962</v>
      </c>
      <c r="C7" s="86">
        <v>4.9804404232154962</v>
      </c>
      <c r="D7" s="85">
        <v>1947.5763199999999</v>
      </c>
      <c r="E7" s="86">
        <v>3.2246815864645568</v>
      </c>
      <c r="F7" s="85">
        <v>5190.8209600000009</v>
      </c>
      <c r="G7" s="86">
        <v>1.0523256399563525</v>
      </c>
      <c r="H7" s="492">
        <v>9.5211061424870778</v>
      </c>
      <c r="I7" s="409"/>
    </row>
    <row r="8" spans="1:9" s="80" customFormat="1" ht="14.25" x14ac:dyDescent="0.2">
      <c r="A8" s="82" t="s">
        <v>130</v>
      </c>
      <c r="B8" s="489">
        <v>2280.6753799999974</v>
      </c>
      <c r="C8" s="86">
        <v>-0.81609702497059955</v>
      </c>
      <c r="D8" s="85">
        <v>11694.674829999996</v>
      </c>
      <c r="E8" s="86">
        <v>-0.13135060943510385</v>
      </c>
      <c r="F8" s="85">
        <v>28213.968739999986</v>
      </c>
      <c r="G8" s="86">
        <v>-0.71810805024751201</v>
      </c>
      <c r="H8" s="492">
        <v>51.750617704670788</v>
      </c>
      <c r="I8" s="409"/>
    </row>
    <row r="9" spans="1:9" s="80" customFormat="1" ht="14.25" x14ac:dyDescent="0.2">
      <c r="A9" s="82" t="s">
        <v>131</v>
      </c>
      <c r="B9" s="489">
        <v>752.37381000000005</v>
      </c>
      <c r="C9" s="86">
        <v>5.1065028292989867</v>
      </c>
      <c r="D9" s="85">
        <v>3740.7097899999999</v>
      </c>
      <c r="E9" s="86">
        <v>10.143885515719729</v>
      </c>
      <c r="F9" s="85">
        <v>8972.3923500000001</v>
      </c>
      <c r="G9" s="87">
        <v>-3.5751980384467612</v>
      </c>
      <c r="H9" s="492">
        <v>16.4573389401566</v>
      </c>
      <c r="I9" s="409"/>
    </row>
    <row r="10" spans="1:9" s="80" customFormat="1" ht="14.25" x14ac:dyDescent="0.2">
      <c r="A10" s="81" t="s">
        <v>520</v>
      </c>
      <c r="B10" s="490">
        <v>477</v>
      </c>
      <c r="C10" s="89">
        <v>-8.5155350978135793</v>
      </c>
      <c r="D10" s="88">
        <v>2233.223</v>
      </c>
      <c r="E10" s="89">
        <v>-17.409994944502323</v>
      </c>
      <c r="F10" s="88">
        <v>5940.3869999999997</v>
      </c>
      <c r="G10" s="89">
        <v>-21.034600011804159</v>
      </c>
      <c r="H10" s="493">
        <v>10.895974950839062</v>
      </c>
      <c r="I10" s="409"/>
    </row>
    <row r="11" spans="1:9" s="80" customFormat="1" ht="14.25" x14ac:dyDescent="0.2">
      <c r="A11" s="90" t="s">
        <v>521</v>
      </c>
      <c r="B11" s="91">
        <v>4483.0796699999964</v>
      </c>
      <c r="C11" s="92">
        <v>-0.25588238934459551</v>
      </c>
      <c r="D11" s="91">
        <v>22215.053569999993</v>
      </c>
      <c r="E11" s="92">
        <v>-0.55295663805425821</v>
      </c>
      <c r="F11" s="91">
        <v>54519.095599999986</v>
      </c>
      <c r="G11" s="92">
        <v>-3.8692312828952296</v>
      </c>
      <c r="H11" s="92">
        <v>100</v>
      </c>
      <c r="I11" s="409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247</v>
      </c>
      <c r="I12" s="409"/>
    </row>
    <row r="13" spans="1:9" s="80" customFormat="1" ht="14.25" x14ac:dyDescent="0.2">
      <c r="A13" s="94" t="s">
        <v>591</v>
      </c>
      <c r="B13" s="82"/>
      <c r="C13" s="82"/>
      <c r="D13" s="82"/>
      <c r="E13" s="82"/>
      <c r="F13" s="82"/>
      <c r="G13" s="82"/>
      <c r="H13" s="82"/>
      <c r="I13" s="409"/>
    </row>
    <row r="14" spans="1:9" ht="14.25" x14ac:dyDescent="0.2">
      <c r="A14" s="94" t="s">
        <v>522</v>
      </c>
      <c r="B14" s="85"/>
      <c r="C14" s="494"/>
      <c r="D14" s="494"/>
      <c r="E14" s="494"/>
      <c r="F14" s="494"/>
      <c r="G14" s="494"/>
      <c r="H14" s="494"/>
      <c r="I14" s="409"/>
    </row>
    <row r="15" spans="1:9" ht="14.25" x14ac:dyDescent="0.2">
      <c r="A15" s="94" t="s">
        <v>523</v>
      </c>
      <c r="B15" s="494"/>
      <c r="C15" s="494"/>
      <c r="D15" s="494"/>
      <c r="E15" s="494"/>
      <c r="F15" s="494"/>
      <c r="G15" s="494"/>
      <c r="H15" s="494"/>
      <c r="I15" s="409"/>
    </row>
    <row r="16" spans="1:9" ht="14.25" x14ac:dyDescent="0.2">
      <c r="A16" s="94" t="s">
        <v>248</v>
      </c>
      <c r="B16" s="494"/>
      <c r="C16" s="494"/>
      <c r="D16" s="494"/>
      <c r="E16" s="494"/>
      <c r="F16" s="494"/>
      <c r="G16" s="494"/>
      <c r="H16" s="494"/>
      <c r="I16" s="409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/>
  </sheetViews>
  <sheetFormatPr baseColWidth="10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405"/>
      <c r="H2" s="407"/>
      <c r="I2" s="406" t="s">
        <v>160</v>
      </c>
    </row>
    <row r="3" spans="1:71" s="80" customFormat="1" ht="12.75" x14ac:dyDescent="0.2">
      <c r="A3" s="79"/>
      <c r="B3" s="880">
        <f>INDICE!A3</f>
        <v>41760</v>
      </c>
      <c r="C3" s="881">
        <v>41671</v>
      </c>
      <c r="D3" s="880">
        <f>DATE(YEAR(B3),MONTH(B3)-1,1)</f>
        <v>41730</v>
      </c>
      <c r="E3" s="881"/>
      <c r="F3" s="880">
        <f>DATE(YEAR(B3)-1,MONTH(B3),1)</f>
        <v>41395</v>
      </c>
      <c r="G3" s="881"/>
      <c r="H3" s="830" t="s">
        <v>519</v>
      </c>
      <c r="I3" s="830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8" t="s">
        <v>48</v>
      </c>
      <c r="C4" s="268" t="s">
        <v>111</v>
      </c>
      <c r="D4" s="268" t="s">
        <v>48</v>
      </c>
      <c r="E4" s="268" t="s">
        <v>111</v>
      </c>
      <c r="F4" s="268" t="s">
        <v>48</v>
      </c>
      <c r="G4" s="268" t="s">
        <v>111</v>
      </c>
      <c r="H4" s="460">
        <f>D3</f>
        <v>41730</v>
      </c>
      <c r="I4" s="460">
        <f>F3</f>
        <v>41395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400" customFormat="1" ht="15" x14ac:dyDescent="0.2">
      <c r="A5" s="404" t="s">
        <v>441</v>
      </c>
      <c r="B5" s="388">
        <v>6836</v>
      </c>
      <c r="C5" s="772">
        <v>41.67276274079493</v>
      </c>
      <c r="D5" s="388">
        <v>6527</v>
      </c>
      <c r="E5" s="772">
        <v>40.2354826778449</v>
      </c>
      <c r="F5" s="388">
        <v>6651</v>
      </c>
      <c r="G5" s="772">
        <v>41.10884479881328</v>
      </c>
      <c r="H5" s="402">
        <v>4.7341810939175728</v>
      </c>
      <c r="I5" s="402">
        <v>2.7815366110359343</v>
      </c>
      <c r="K5" s="401"/>
    </row>
    <row r="6" spans="1:71" s="400" customFormat="1" ht="15" x14ac:dyDescent="0.2">
      <c r="A6" s="403" t="s">
        <v>125</v>
      </c>
      <c r="B6" s="388">
        <v>9568</v>
      </c>
      <c r="C6" s="772">
        <v>58.32723725920507</v>
      </c>
      <c r="D6" s="388">
        <v>9695</v>
      </c>
      <c r="E6" s="772">
        <v>59.7645173221551</v>
      </c>
      <c r="F6" s="388">
        <v>9528</v>
      </c>
      <c r="G6" s="772">
        <v>58.891155201186727</v>
      </c>
      <c r="H6" s="402">
        <v>-1.3099535843218153</v>
      </c>
      <c r="I6" s="402">
        <v>0.41981528127623846</v>
      </c>
      <c r="K6" s="401"/>
    </row>
    <row r="7" spans="1:71" s="80" customFormat="1" ht="12.75" x14ac:dyDescent="0.2">
      <c r="A7" s="90" t="s">
        <v>120</v>
      </c>
      <c r="B7" s="91">
        <v>16404</v>
      </c>
      <c r="C7" s="92">
        <v>100</v>
      </c>
      <c r="D7" s="91">
        <v>16222</v>
      </c>
      <c r="E7" s="92">
        <v>100</v>
      </c>
      <c r="F7" s="91">
        <v>16179</v>
      </c>
      <c r="G7" s="92">
        <v>100</v>
      </c>
      <c r="H7" s="92">
        <v>1.1219331771668106</v>
      </c>
      <c r="I7" s="92">
        <v>1.390691637307621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51"/>
      <c r="I8" s="255" t="s">
        <v>247</v>
      </c>
      <c r="J8" s="400"/>
      <c r="K8" s="401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0"/>
      <c r="AJ8" s="400"/>
      <c r="AK8" s="400"/>
    </row>
    <row r="9" spans="1:71" s="397" customFormat="1" ht="12.75" x14ac:dyDescent="0.2">
      <c r="A9" s="770" t="s">
        <v>574</v>
      </c>
      <c r="B9" s="398"/>
      <c r="C9" s="399"/>
      <c r="D9" s="398"/>
      <c r="E9" s="398"/>
      <c r="F9" s="398"/>
      <c r="G9" s="398"/>
      <c r="H9" s="398"/>
      <c r="I9" s="398"/>
      <c r="J9" s="398"/>
      <c r="K9" s="398"/>
      <c r="L9" s="398"/>
    </row>
    <row r="10" spans="1:71" x14ac:dyDescent="0.2">
      <c r="A10" s="771" t="s">
        <v>570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0"/>
  <sheetViews>
    <sheetView workbookViewId="0"/>
  </sheetViews>
  <sheetFormatPr baseColWidth="10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405"/>
      <c r="H2" s="407"/>
      <c r="I2" s="406" t="s">
        <v>160</v>
      </c>
    </row>
    <row r="3" spans="1:71" s="80" customFormat="1" ht="12.75" x14ac:dyDescent="0.2">
      <c r="A3" s="79"/>
      <c r="B3" s="880">
        <f>INDICE!A3</f>
        <v>41760</v>
      </c>
      <c r="C3" s="881">
        <v>41671</v>
      </c>
      <c r="D3" s="880">
        <f>DATE(YEAR(B3),MONTH(B3)-1,1)</f>
        <v>41730</v>
      </c>
      <c r="E3" s="881"/>
      <c r="F3" s="880">
        <f>DATE(YEAR(B3)-1,MONTH(B3),1)</f>
        <v>41395</v>
      </c>
      <c r="G3" s="881"/>
      <c r="H3" s="830" t="s">
        <v>519</v>
      </c>
      <c r="I3" s="830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8" t="s">
        <v>48</v>
      </c>
      <c r="C4" s="268" t="s">
        <v>111</v>
      </c>
      <c r="D4" s="268" t="s">
        <v>48</v>
      </c>
      <c r="E4" s="268" t="s">
        <v>111</v>
      </c>
      <c r="F4" s="268" t="s">
        <v>48</v>
      </c>
      <c r="G4" s="268" t="s">
        <v>111</v>
      </c>
      <c r="H4" s="460">
        <f>D3</f>
        <v>41730</v>
      </c>
      <c r="I4" s="460">
        <f>F3</f>
        <v>41395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400" customFormat="1" ht="15" x14ac:dyDescent="0.2">
      <c r="A5" s="404" t="s">
        <v>573</v>
      </c>
      <c r="B5" s="388">
        <v>6882</v>
      </c>
      <c r="C5" s="772">
        <v>42.433821751225572</v>
      </c>
      <c r="D5" s="388">
        <v>6882</v>
      </c>
      <c r="E5" s="772">
        <v>43.025099658418789</v>
      </c>
      <c r="F5" s="388">
        <v>6905</v>
      </c>
      <c r="G5" s="772">
        <v>45.961188515332715</v>
      </c>
      <c r="H5" s="244">
        <v>0</v>
      </c>
      <c r="I5" s="244">
        <v>-0.33309196234612598</v>
      </c>
      <c r="K5" s="401"/>
    </row>
    <row r="6" spans="1:71" s="400" customFormat="1" ht="15" x14ac:dyDescent="0.2">
      <c r="A6" s="403" t="s">
        <v>662</v>
      </c>
      <c r="B6" s="388">
        <v>9336.195099999999</v>
      </c>
      <c r="C6" s="772">
        <v>57.566178248774428</v>
      </c>
      <c r="D6" s="388">
        <v>9113.314489999997</v>
      </c>
      <c r="E6" s="772">
        <v>56.974900341581211</v>
      </c>
      <c r="F6" s="388">
        <v>8118.5453499999949</v>
      </c>
      <c r="G6" s="772">
        <v>54.038811484667285</v>
      </c>
      <c r="H6" s="244">
        <v>2.4456591533691499</v>
      </c>
      <c r="I6" s="244">
        <v>14.998373446297308</v>
      </c>
      <c r="K6" s="401"/>
    </row>
    <row r="7" spans="1:71" s="80" customFormat="1" ht="12.75" x14ac:dyDescent="0.2">
      <c r="A7" s="90" t="s">
        <v>120</v>
      </c>
      <c r="B7" s="91">
        <v>16218.195099999999</v>
      </c>
      <c r="C7" s="92">
        <v>100</v>
      </c>
      <c r="D7" s="91">
        <v>15995.314489999997</v>
      </c>
      <c r="E7" s="92">
        <v>100</v>
      </c>
      <c r="F7" s="91">
        <v>15023.545349999995</v>
      </c>
      <c r="G7" s="92">
        <v>100</v>
      </c>
      <c r="H7" s="92">
        <v>1.3934118653268319</v>
      </c>
      <c r="I7" s="92">
        <v>7.9518497276676747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51"/>
      <c r="I8" s="255" t="s">
        <v>133</v>
      </c>
      <c r="J8" s="400"/>
      <c r="K8" s="401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0"/>
      <c r="AJ8" s="400"/>
      <c r="AK8" s="400"/>
    </row>
    <row r="9" spans="1:71" x14ac:dyDescent="0.2">
      <c r="A9" s="770" t="s">
        <v>574</v>
      </c>
    </row>
    <row r="10" spans="1:71" x14ac:dyDescent="0.2">
      <c r="A10" s="770" t="s">
        <v>570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sqref="A1:F2"/>
    </sheetView>
  </sheetViews>
  <sheetFormatPr baseColWidth="10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69" t="s">
        <v>625</v>
      </c>
      <c r="B1" s="869"/>
      <c r="C1" s="869"/>
      <c r="D1" s="869"/>
      <c r="E1" s="869"/>
      <c r="F1" s="869"/>
      <c r="G1" s="13"/>
      <c r="H1" s="13"/>
      <c r="I1" s="13"/>
    </row>
    <row r="2" spans="1:9" x14ac:dyDescent="0.2">
      <c r="A2" s="870"/>
      <c r="B2" s="870"/>
      <c r="C2" s="870"/>
      <c r="D2" s="870"/>
      <c r="E2" s="870"/>
      <c r="F2" s="870"/>
      <c r="G2" s="13"/>
      <c r="H2" s="13"/>
      <c r="I2" s="236" t="s">
        <v>571</v>
      </c>
    </row>
    <row r="3" spans="1:9" x14ac:dyDescent="0.2">
      <c r="A3" s="413"/>
      <c r="B3" s="415"/>
      <c r="C3" s="415"/>
      <c r="D3" s="838">
        <f>INDICE!A3</f>
        <v>41760</v>
      </c>
      <c r="E3" s="838">
        <v>41671</v>
      </c>
      <c r="F3" s="838">
        <f>DATE(YEAR(D3),MONTH(D3)-1,1)</f>
        <v>41730</v>
      </c>
      <c r="G3" s="838"/>
      <c r="H3" s="841">
        <f>DATE(YEAR(D3)-1,MONTH(D3),1)</f>
        <v>41395</v>
      </c>
      <c r="I3" s="841"/>
    </row>
    <row r="4" spans="1:9" x14ac:dyDescent="0.2">
      <c r="A4" s="350"/>
      <c r="B4" s="351"/>
      <c r="C4" s="351"/>
      <c r="D4" s="97" t="s">
        <v>444</v>
      </c>
      <c r="E4" s="268" t="s">
        <v>111</v>
      </c>
      <c r="F4" s="97" t="s">
        <v>444</v>
      </c>
      <c r="G4" s="268" t="s">
        <v>111</v>
      </c>
      <c r="H4" s="97" t="s">
        <v>444</v>
      </c>
      <c r="I4" s="268" t="s">
        <v>111</v>
      </c>
    </row>
    <row r="5" spans="1:9" x14ac:dyDescent="0.2">
      <c r="A5" s="359" t="s">
        <v>443</v>
      </c>
      <c r="B5" s="243"/>
      <c r="C5" s="243"/>
      <c r="D5" s="640">
        <v>115.81</v>
      </c>
      <c r="E5" s="775">
        <v>100</v>
      </c>
      <c r="F5" s="640">
        <v>114.91440508555893</v>
      </c>
      <c r="G5" s="775">
        <v>100</v>
      </c>
      <c r="H5" s="640">
        <v>105.51765588407494</v>
      </c>
      <c r="I5" s="775">
        <v>100</v>
      </c>
    </row>
    <row r="6" spans="1:9" x14ac:dyDescent="0.2">
      <c r="A6" s="412" t="s">
        <v>568</v>
      </c>
      <c r="B6" s="243"/>
      <c r="C6" s="243"/>
      <c r="D6" s="640">
        <v>64.91</v>
      </c>
      <c r="E6" s="775">
        <v>56.048700457646142</v>
      </c>
      <c r="F6" s="387">
        <v>64.0047457220534</v>
      </c>
      <c r="G6" s="775">
        <v>55.697756668886726</v>
      </c>
      <c r="H6" s="387">
        <v>58.76392710772835</v>
      </c>
      <c r="I6" s="775">
        <v>55.691084696089412</v>
      </c>
    </row>
    <row r="7" spans="1:9" x14ac:dyDescent="0.2">
      <c r="A7" s="412" t="s">
        <v>569</v>
      </c>
      <c r="B7" s="243"/>
      <c r="C7" s="243"/>
      <c r="D7" s="640">
        <v>50.9</v>
      </c>
      <c r="E7" s="775">
        <v>43.951299542353858</v>
      </c>
      <c r="F7" s="387">
        <v>50.909659363505519</v>
      </c>
      <c r="G7" s="775">
        <v>44.302243331113274</v>
      </c>
      <c r="H7" s="387">
        <v>46.753728776346605</v>
      </c>
      <c r="I7" s="775">
        <v>44.308915303910602</v>
      </c>
    </row>
    <row r="8" spans="1:9" x14ac:dyDescent="0.2">
      <c r="A8" s="350" t="s">
        <v>629</v>
      </c>
      <c r="B8" s="411"/>
      <c r="C8" s="411"/>
      <c r="D8" s="761">
        <v>90</v>
      </c>
      <c r="E8" s="776"/>
      <c r="F8" s="761">
        <v>90</v>
      </c>
      <c r="G8" s="776"/>
      <c r="H8" s="761">
        <v>90</v>
      </c>
      <c r="I8" s="776"/>
    </row>
    <row r="9" spans="1:9" x14ac:dyDescent="0.2">
      <c r="A9" s="650" t="s">
        <v>570</v>
      </c>
      <c r="B9" s="337"/>
      <c r="C9" s="337"/>
      <c r="D9" s="337"/>
      <c r="E9" s="363"/>
      <c r="F9" s="13"/>
      <c r="G9" s="13"/>
      <c r="H9" s="13"/>
      <c r="I9" s="255" t="s">
        <v>247</v>
      </c>
    </row>
    <row r="10" spans="1:9" x14ac:dyDescent="0.2">
      <c r="A10" s="650" t="s">
        <v>630</v>
      </c>
      <c r="B10" s="408"/>
      <c r="C10" s="408"/>
      <c r="D10" s="408"/>
      <c r="E10" s="408"/>
      <c r="F10" s="408"/>
      <c r="G10" s="408"/>
      <c r="H10" s="408"/>
      <c r="I10" s="408"/>
    </row>
    <row r="11" spans="1:9" x14ac:dyDescent="0.2">
      <c r="A11" s="337"/>
      <c r="B11" s="408"/>
      <c r="C11" s="408"/>
      <c r="D11" s="408"/>
      <c r="E11" s="408"/>
      <c r="F11" s="408"/>
      <c r="G11" s="408"/>
      <c r="H11" s="408"/>
      <c r="I11" s="408"/>
    </row>
    <row r="12" spans="1:9" x14ac:dyDescent="0.2">
      <c r="A12" s="408"/>
      <c r="B12" s="408"/>
      <c r="C12" s="408"/>
      <c r="D12" s="408"/>
      <c r="E12" s="408"/>
      <c r="F12" s="408"/>
      <c r="G12" s="408"/>
      <c r="H12" s="408"/>
      <c r="I12" s="408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sqref="A1:D2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69" t="s">
        <v>573</v>
      </c>
      <c r="B1" s="869"/>
      <c r="C1" s="869"/>
      <c r="D1" s="869"/>
      <c r="E1" s="414"/>
      <c r="F1" s="13"/>
      <c r="G1" s="13"/>
      <c r="H1" s="13"/>
      <c r="I1" s="13"/>
    </row>
    <row r="2" spans="1:40" ht="15" x14ac:dyDescent="0.2">
      <c r="A2" s="869"/>
      <c r="B2" s="869"/>
      <c r="C2" s="869"/>
      <c r="D2" s="869"/>
      <c r="E2" s="414"/>
      <c r="F2" s="13"/>
      <c r="G2" s="319"/>
      <c r="H2" s="407"/>
      <c r="I2" s="406" t="s">
        <v>160</v>
      </c>
    </row>
    <row r="3" spans="1:40" x14ac:dyDescent="0.2">
      <c r="A3" s="413"/>
      <c r="B3" s="880">
        <f>INDICE!A3</f>
        <v>41760</v>
      </c>
      <c r="C3" s="881">
        <v>41671</v>
      </c>
      <c r="D3" s="880">
        <f>DATE(YEAR(B3),MONTH(B3)-1,1)</f>
        <v>41730</v>
      </c>
      <c r="E3" s="881"/>
      <c r="F3" s="880">
        <f>DATE(YEAR(B3)-1,MONTH(B3),1)</f>
        <v>41395</v>
      </c>
      <c r="G3" s="881"/>
      <c r="H3" s="830" t="s">
        <v>519</v>
      </c>
      <c r="I3" s="830"/>
    </row>
    <row r="4" spans="1:40" x14ac:dyDescent="0.2">
      <c r="A4" s="350"/>
      <c r="B4" s="268" t="s">
        <v>48</v>
      </c>
      <c r="C4" s="268" t="s">
        <v>111</v>
      </c>
      <c r="D4" s="268" t="s">
        <v>48</v>
      </c>
      <c r="E4" s="268" t="s">
        <v>111</v>
      </c>
      <c r="F4" s="268" t="s">
        <v>48</v>
      </c>
      <c r="G4" s="268" t="s">
        <v>111</v>
      </c>
      <c r="H4" s="460">
        <f>D3</f>
        <v>41730</v>
      </c>
      <c r="I4" s="460">
        <f>F3</f>
        <v>41395</v>
      </c>
    </row>
    <row r="5" spans="1:40" x14ac:dyDescent="0.2">
      <c r="A5" s="359" t="s">
        <v>49</v>
      </c>
      <c r="B5" s="387">
        <v>507</v>
      </c>
      <c r="C5" s="402">
        <v>7.3670444638186572</v>
      </c>
      <c r="D5" s="387">
        <v>507</v>
      </c>
      <c r="E5" s="402">
        <v>7.3670444638186572</v>
      </c>
      <c r="F5" s="387">
        <v>508</v>
      </c>
      <c r="G5" s="402">
        <v>7.3569876900796523</v>
      </c>
      <c r="H5" s="640">
        <v>0</v>
      </c>
      <c r="I5" s="640">
        <v>-0.19685039370078741</v>
      </c>
      <c r="J5" s="409"/>
    </row>
    <row r="6" spans="1:40" x14ac:dyDescent="0.2">
      <c r="A6" s="412" t="s">
        <v>50</v>
      </c>
      <c r="B6" s="387">
        <v>341</v>
      </c>
      <c r="C6" s="402">
        <v>4.954954954954955</v>
      </c>
      <c r="D6" s="387">
        <v>341</v>
      </c>
      <c r="E6" s="402">
        <v>4.954954954954955</v>
      </c>
      <c r="F6" s="387">
        <v>342</v>
      </c>
      <c r="G6" s="402">
        <v>4.9529326574945696</v>
      </c>
      <c r="H6" s="640">
        <v>0</v>
      </c>
      <c r="I6" s="640">
        <v>-0.29239766081871343</v>
      </c>
      <c r="J6" s="409"/>
    </row>
    <row r="7" spans="1:40" x14ac:dyDescent="0.2">
      <c r="A7" s="412" t="s">
        <v>130</v>
      </c>
      <c r="B7" s="387">
        <v>3388</v>
      </c>
      <c r="C7" s="402">
        <v>49.229875036326646</v>
      </c>
      <c r="D7" s="387">
        <v>3388</v>
      </c>
      <c r="E7" s="402">
        <v>49.229875036326646</v>
      </c>
      <c r="F7" s="387">
        <v>3391</v>
      </c>
      <c r="G7" s="402">
        <v>49.109341057204922</v>
      </c>
      <c r="H7" s="640">
        <v>0</v>
      </c>
      <c r="I7" s="640">
        <v>-8.8469478030079624E-2</v>
      </c>
      <c r="J7" s="409"/>
    </row>
    <row r="8" spans="1:40" x14ac:dyDescent="0.2">
      <c r="A8" s="412" t="s">
        <v>131</v>
      </c>
      <c r="B8" s="387">
        <v>216</v>
      </c>
      <c r="C8" s="402">
        <v>3.1386224934612033</v>
      </c>
      <c r="D8" s="387">
        <v>216</v>
      </c>
      <c r="E8" s="402">
        <v>3.1386224934612033</v>
      </c>
      <c r="F8" s="387">
        <v>230</v>
      </c>
      <c r="G8" s="402">
        <v>3.3309196234612601</v>
      </c>
      <c r="H8" s="640">
        <v>0</v>
      </c>
      <c r="I8" s="640">
        <v>-6.0869565217391308</v>
      </c>
      <c r="J8" s="409"/>
    </row>
    <row r="9" spans="1:40" x14ac:dyDescent="0.2">
      <c r="A9" s="350" t="s">
        <v>442</v>
      </c>
      <c r="B9" s="761">
        <v>2430</v>
      </c>
      <c r="C9" s="773">
        <v>35.309503051438533</v>
      </c>
      <c r="D9" s="761">
        <v>2430</v>
      </c>
      <c r="E9" s="773">
        <v>35.309503051438533</v>
      </c>
      <c r="F9" s="761">
        <v>2434</v>
      </c>
      <c r="G9" s="773">
        <v>35.249818971759595</v>
      </c>
      <c r="H9" s="774">
        <v>0</v>
      </c>
      <c r="I9" s="774">
        <v>-0.16433853738701726</v>
      </c>
      <c r="J9" s="409"/>
    </row>
    <row r="10" spans="1:40" s="80" customFormat="1" x14ac:dyDescent="0.2">
      <c r="A10" s="90" t="s">
        <v>120</v>
      </c>
      <c r="B10" s="91">
        <v>6882</v>
      </c>
      <c r="C10" s="410">
        <v>100</v>
      </c>
      <c r="D10" s="91">
        <v>6882</v>
      </c>
      <c r="E10" s="410">
        <v>100</v>
      </c>
      <c r="F10" s="91">
        <v>6905</v>
      </c>
      <c r="G10" s="410">
        <v>100</v>
      </c>
      <c r="H10" s="92">
        <v>0</v>
      </c>
      <c r="I10" s="92">
        <v>-0.33309196234612598</v>
      </c>
      <c r="J10" s="409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42"/>
      <c r="B11" s="337"/>
      <c r="C11" s="337"/>
      <c r="D11" s="337"/>
      <c r="E11" s="337"/>
      <c r="F11" s="13"/>
      <c r="G11" s="13"/>
      <c r="H11" s="13"/>
      <c r="I11" s="255" t="s">
        <v>247</v>
      </c>
    </row>
    <row r="12" spans="1:40" s="397" customFormat="1" ht="12.75" x14ac:dyDescent="0.2">
      <c r="A12" s="771" t="s">
        <v>572</v>
      </c>
      <c r="B12" s="398"/>
      <c r="C12" s="398"/>
      <c r="D12" s="399"/>
      <c r="E12" s="399"/>
      <c r="F12" s="398"/>
      <c r="G12" s="398"/>
      <c r="H12" s="398"/>
      <c r="I12" s="398"/>
      <c r="J12" s="398"/>
      <c r="K12" s="398"/>
      <c r="L12" s="398"/>
      <c r="M12" s="398"/>
      <c r="N12" s="398"/>
      <c r="O12" s="398"/>
    </row>
    <row r="13" spans="1:40" x14ac:dyDescent="0.2">
      <c r="A13" s="337" t="s">
        <v>570</v>
      </c>
      <c r="B13" s="408"/>
      <c r="C13" s="408"/>
      <c r="D13" s="408"/>
      <c r="E13" s="408"/>
      <c r="F13" s="408"/>
      <c r="G13" s="408"/>
      <c r="H13" s="408"/>
      <c r="I13" s="408"/>
    </row>
    <row r="14" spans="1:40" x14ac:dyDescent="0.2">
      <c r="A14" s="408"/>
      <c r="B14" s="408"/>
      <c r="C14" s="408"/>
      <c r="D14" s="408"/>
      <c r="E14" s="408"/>
      <c r="F14" s="408"/>
      <c r="G14" s="408"/>
      <c r="H14" s="408"/>
      <c r="I14" s="408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19"/>
  <sheetViews>
    <sheetView workbookViewId="0">
      <selection sqref="A1:C2"/>
    </sheetView>
  </sheetViews>
  <sheetFormatPr baseColWidth="10" defaultRowHeight="12.75" x14ac:dyDescent="0.2"/>
  <cols>
    <col min="1" max="1" width="30.25" style="364" customWidth="1"/>
    <col min="2" max="2" width="11" style="364"/>
    <col min="3" max="3" width="11.625" style="364" customWidth="1"/>
    <col min="4" max="4" width="11" style="364"/>
    <col min="5" max="5" width="11.625" style="364" customWidth="1"/>
    <col min="6" max="6" width="11" style="364"/>
    <col min="7" max="7" width="11.625" style="364" customWidth="1"/>
    <col min="8" max="9" width="10.5" style="364" customWidth="1"/>
    <col min="10" max="16384" width="11" style="364"/>
  </cols>
  <sheetData>
    <row r="1" spans="1:12" x14ac:dyDescent="0.2">
      <c r="A1" s="869" t="s">
        <v>40</v>
      </c>
      <c r="B1" s="869"/>
      <c r="C1" s="869"/>
      <c r="D1" s="189"/>
      <c r="E1" s="189"/>
      <c r="F1" s="189"/>
      <c r="G1" s="12"/>
      <c r="H1" s="12"/>
      <c r="I1" s="12"/>
      <c r="J1" s="12"/>
      <c r="K1" s="12"/>
      <c r="L1" s="12"/>
    </row>
    <row r="2" spans="1:12" x14ac:dyDescent="0.2">
      <c r="A2" s="869"/>
      <c r="B2" s="869"/>
      <c r="C2" s="869"/>
      <c r="D2" s="420"/>
      <c r="E2" s="189"/>
      <c r="F2" s="189"/>
      <c r="H2" s="12"/>
      <c r="I2" s="12"/>
      <c r="J2" s="12"/>
      <c r="K2" s="12"/>
    </row>
    <row r="3" spans="1:12" x14ac:dyDescent="0.2">
      <c r="A3" s="419"/>
      <c r="B3" s="12"/>
      <c r="C3" s="12"/>
      <c r="D3" s="12"/>
      <c r="E3" s="12"/>
      <c r="F3" s="12"/>
      <c r="G3" s="12"/>
      <c r="H3" s="365"/>
      <c r="I3" s="406" t="s">
        <v>618</v>
      </c>
      <c r="J3" s="12"/>
      <c r="K3" s="12"/>
      <c r="L3" s="12"/>
    </row>
    <row r="4" spans="1:12" x14ac:dyDescent="0.2">
      <c r="A4" s="204"/>
      <c r="B4" s="880">
        <f>INDICE!A3</f>
        <v>41760</v>
      </c>
      <c r="C4" s="881">
        <v>41671</v>
      </c>
      <c r="D4" s="880">
        <f>DATE(YEAR(B4),MONTH(B4)-1,1)</f>
        <v>41730</v>
      </c>
      <c r="E4" s="881"/>
      <c r="F4" s="880">
        <f>DATE(YEAR(B4)-1,MONTH(B4),1)</f>
        <v>41395</v>
      </c>
      <c r="G4" s="881"/>
      <c r="H4" s="830" t="s">
        <v>519</v>
      </c>
      <c r="I4" s="830"/>
      <c r="J4" s="12"/>
      <c r="K4" s="12"/>
      <c r="L4" s="12"/>
    </row>
    <row r="5" spans="1:12" x14ac:dyDescent="0.2">
      <c r="A5" s="204"/>
      <c r="B5" s="268" t="s">
        <v>55</v>
      </c>
      <c r="C5" s="268" t="s">
        <v>111</v>
      </c>
      <c r="D5" s="268" t="s">
        <v>55</v>
      </c>
      <c r="E5" s="268" t="s">
        <v>111</v>
      </c>
      <c r="F5" s="268" t="s">
        <v>55</v>
      </c>
      <c r="G5" s="268" t="s">
        <v>111</v>
      </c>
      <c r="H5" s="460">
        <f>D4</f>
        <v>41730</v>
      </c>
      <c r="I5" s="460">
        <f>F4</f>
        <v>41395</v>
      </c>
      <c r="J5" s="12"/>
      <c r="K5" s="12"/>
      <c r="L5" s="12"/>
    </row>
    <row r="6" spans="1:12" ht="15" customHeight="1" x14ac:dyDescent="0.2">
      <c r="A6" s="204" t="s">
        <v>447</v>
      </c>
      <c r="B6" s="367">
        <v>9740.2939999999999</v>
      </c>
      <c r="C6" s="366">
        <v>29.739466020495005</v>
      </c>
      <c r="D6" s="367">
        <v>13842.493</v>
      </c>
      <c r="E6" s="366">
        <v>39.060500590937629</v>
      </c>
      <c r="F6" s="367">
        <v>5573.6989999999996</v>
      </c>
      <c r="G6" s="366">
        <v>20.675997706005116</v>
      </c>
      <c r="H6" s="244">
        <v>-29.634828061679354</v>
      </c>
      <c r="I6" s="244">
        <v>74.754575013828344</v>
      </c>
      <c r="J6" s="12"/>
      <c r="K6" s="12"/>
      <c r="L6" s="12"/>
    </row>
    <row r="7" spans="1:12" ht="14.25" x14ac:dyDescent="0.2">
      <c r="A7" s="418" t="s">
        <v>446</v>
      </c>
      <c r="B7" s="367">
        <v>23011.787</v>
      </c>
      <c r="C7" s="366">
        <v>70.260533979504999</v>
      </c>
      <c r="D7" s="367">
        <v>21596.103000000003</v>
      </c>
      <c r="E7" s="366">
        <v>60.939499409062371</v>
      </c>
      <c r="F7" s="367">
        <v>21383.641</v>
      </c>
      <c r="G7" s="366">
        <v>79.32400229399488</v>
      </c>
      <c r="H7" s="244">
        <v>6.5552752735065081</v>
      </c>
      <c r="I7" s="244">
        <v>7.6139793031504812</v>
      </c>
      <c r="J7" s="12"/>
      <c r="K7" s="12"/>
      <c r="L7" s="12"/>
    </row>
    <row r="8" spans="1:12" x14ac:dyDescent="0.2">
      <c r="A8" s="250" t="s">
        <v>120</v>
      </c>
      <c r="B8" s="251">
        <v>32752.080999999998</v>
      </c>
      <c r="C8" s="252">
        <v>100</v>
      </c>
      <c r="D8" s="251">
        <v>35438.596000000005</v>
      </c>
      <c r="E8" s="252">
        <v>100</v>
      </c>
      <c r="F8" s="251">
        <v>26957.34</v>
      </c>
      <c r="G8" s="252">
        <v>100</v>
      </c>
      <c r="H8" s="92">
        <v>-7.5807602535947147</v>
      </c>
      <c r="I8" s="92">
        <v>21.495967332088398</v>
      </c>
      <c r="J8" s="416"/>
      <c r="K8" s="416"/>
    </row>
    <row r="9" spans="1:12" s="397" customFormat="1" x14ac:dyDescent="0.2">
      <c r="A9" s="416"/>
      <c r="B9" s="416"/>
      <c r="C9" s="416"/>
      <c r="D9" s="416"/>
      <c r="E9" s="416"/>
      <c r="F9" s="416"/>
      <c r="H9" s="416"/>
      <c r="I9" s="255" t="s">
        <v>247</v>
      </c>
      <c r="J9" s="398"/>
      <c r="K9" s="398"/>
      <c r="L9" s="398"/>
    </row>
    <row r="10" spans="1:12" x14ac:dyDescent="0.2">
      <c r="A10" s="771" t="s">
        <v>616</v>
      </c>
      <c r="B10" s="398"/>
      <c r="C10" s="399"/>
      <c r="D10" s="398"/>
      <c r="E10" s="398"/>
      <c r="F10" s="398"/>
      <c r="G10" s="398"/>
      <c r="H10" s="416"/>
      <c r="I10" s="416"/>
      <c r="J10" s="416"/>
      <c r="K10" s="416"/>
      <c r="L10" s="416"/>
    </row>
    <row r="11" spans="1:12" x14ac:dyDescent="0.2">
      <c r="A11" s="337" t="s">
        <v>617</v>
      </c>
      <c r="B11" s="416"/>
      <c r="C11" s="417"/>
      <c r="D11" s="416"/>
      <c r="E11" s="416"/>
      <c r="F11" s="416"/>
      <c r="G11" s="416"/>
      <c r="H11" s="416"/>
      <c r="I11" s="416"/>
      <c r="J11" s="416"/>
      <c r="K11" s="416"/>
      <c r="L11" s="416"/>
    </row>
    <row r="12" spans="1:12" x14ac:dyDescent="0.2">
      <c r="A12" s="337" t="s">
        <v>570</v>
      </c>
      <c r="B12" s="416"/>
      <c r="C12" s="416"/>
      <c r="D12" s="416"/>
      <c r="E12" s="416"/>
      <c r="F12" s="416"/>
      <c r="G12" s="416"/>
      <c r="H12" s="12"/>
      <c r="I12" s="189"/>
      <c r="J12" s="416"/>
      <c r="K12" s="416"/>
      <c r="L12" s="416"/>
    </row>
    <row r="13" spans="1:12" x14ac:dyDescent="0.2">
      <c r="A13" s="416"/>
      <c r="B13" s="416"/>
      <c r="C13" s="416"/>
      <c r="D13" s="416"/>
      <c r="E13" s="416"/>
      <c r="F13" s="416"/>
      <c r="G13" s="416"/>
      <c r="H13" s="12"/>
      <c r="I13" s="12"/>
      <c r="J13" s="416"/>
      <c r="K13" s="416"/>
      <c r="L13" s="416"/>
    </row>
    <row r="14" spans="1:12" x14ac:dyDescent="0.2">
      <c r="A14" s="416"/>
      <c r="B14" s="416"/>
      <c r="C14" s="416"/>
      <c r="D14" s="416"/>
      <c r="E14" s="416"/>
      <c r="F14" s="416"/>
      <c r="G14" s="416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13:13" x14ac:dyDescent="0.2">
      <c r="M19" s="364" t="s">
        <v>445</v>
      </c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J68"/>
  <sheetViews>
    <sheetView topLeftCell="A22" workbookViewId="0">
      <selection sqref="A1:D2"/>
    </sheetView>
  </sheetViews>
  <sheetFormatPr baseColWidth="10" defaultRowHeight="14.25" x14ac:dyDescent="0.2"/>
  <cols>
    <col min="2" max="2" width="12.875" customWidth="1"/>
  </cols>
  <sheetData>
    <row r="1" spans="1:10" x14ac:dyDescent="0.2">
      <c r="A1" s="882" t="s">
        <v>1</v>
      </c>
      <c r="B1" s="882"/>
      <c r="C1" s="882"/>
      <c r="D1" s="882"/>
      <c r="E1" s="421"/>
      <c r="F1" s="421"/>
      <c r="G1" s="422"/>
      <c r="H1" s="422"/>
      <c r="I1" s="422"/>
      <c r="J1" s="422"/>
    </row>
    <row r="2" spans="1:10" x14ac:dyDescent="0.2">
      <c r="A2" s="882"/>
      <c r="B2" s="882"/>
      <c r="C2" s="882"/>
      <c r="D2" s="882"/>
      <c r="E2" s="422"/>
      <c r="F2" s="422"/>
      <c r="G2" s="422"/>
      <c r="H2" s="422"/>
      <c r="I2" s="422"/>
      <c r="J2" s="422"/>
    </row>
    <row r="3" spans="1:10" x14ac:dyDescent="0.2">
      <c r="A3" s="646"/>
      <c r="B3" s="646"/>
      <c r="C3" s="646"/>
      <c r="D3" s="422"/>
      <c r="E3" s="422"/>
      <c r="F3" s="422"/>
      <c r="G3" s="422"/>
      <c r="H3" s="422"/>
      <c r="I3" s="422"/>
      <c r="J3" s="422"/>
    </row>
    <row r="4" spans="1:10" x14ac:dyDescent="0.2">
      <c r="A4" s="423" t="s">
        <v>448</v>
      </c>
      <c r="B4" s="422"/>
      <c r="C4" s="422"/>
      <c r="D4" s="422"/>
      <c r="E4" s="422"/>
      <c r="F4" s="422"/>
      <c r="G4" s="422"/>
      <c r="H4" s="422"/>
      <c r="I4" s="422"/>
      <c r="J4" s="422"/>
    </row>
    <row r="5" spans="1:10" x14ac:dyDescent="0.2">
      <c r="A5" s="424"/>
      <c r="B5" s="424" t="s">
        <v>449</v>
      </c>
      <c r="C5" s="424" t="s">
        <v>450</v>
      </c>
      <c r="D5" s="424" t="s">
        <v>451</v>
      </c>
      <c r="E5" s="424" t="s">
        <v>452</v>
      </c>
      <c r="F5" s="424" t="s">
        <v>55</v>
      </c>
      <c r="G5" s="422"/>
      <c r="H5" s="422"/>
      <c r="I5" s="422"/>
      <c r="J5" s="422"/>
    </row>
    <row r="6" spans="1:10" x14ac:dyDescent="0.2">
      <c r="A6" s="425" t="s">
        <v>449</v>
      </c>
      <c r="B6" s="426">
        <v>1</v>
      </c>
      <c r="C6" s="426">
        <v>238.8</v>
      </c>
      <c r="D6" s="426">
        <v>0.23880000000000001</v>
      </c>
      <c r="E6" s="427" t="s">
        <v>453</v>
      </c>
      <c r="F6" s="427">
        <v>0.27779999999999999</v>
      </c>
      <c r="G6" s="422"/>
      <c r="H6" s="422"/>
      <c r="I6" s="422"/>
      <c r="J6" s="422"/>
    </row>
    <row r="7" spans="1:10" x14ac:dyDescent="0.2">
      <c r="A7" s="428" t="s">
        <v>450</v>
      </c>
      <c r="B7" s="429" t="s">
        <v>454</v>
      </c>
      <c r="C7" s="430">
        <v>1</v>
      </c>
      <c r="D7" s="431" t="s">
        <v>455</v>
      </c>
      <c r="E7" s="431" t="s">
        <v>456</v>
      </c>
      <c r="F7" s="429" t="s">
        <v>457</v>
      </c>
      <c r="G7" s="422"/>
      <c r="H7" s="422"/>
      <c r="I7" s="422"/>
      <c r="J7" s="422"/>
    </row>
    <row r="8" spans="1:10" x14ac:dyDescent="0.2">
      <c r="A8" s="428" t="s">
        <v>451</v>
      </c>
      <c r="B8" s="429">
        <v>4.1867999999999999</v>
      </c>
      <c r="C8" s="431" t="s">
        <v>458</v>
      </c>
      <c r="D8" s="430">
        <v>1</v>
      </c>
      <c r="E8" s="431" t="s">
        <v>459</v>
      </c>
      <c r="F8" s="429">
        <v>1.163</v>
      </c>
      <c r="G8" s="422"/>
      <c r="H8" s="422"/>
      <c r="I8" s="422"/>
      <c r="J8" s="422"/>
    </row>
    <row r="9" spans="1:10" x14ac:dyDescent="0.2">
      <c r="A9" s="428" t="s">
        <v>452</v>
      </c>
      <c r="B9" s="429" t="s">
        <v>460</v>
      </c>
      <c r="C9" s="431" t="s">
        <v>461</v>
      </c>
      <c r="D9" s="431" t="s">
        <v>462</v>
      </c>
      <c r="E9" s="429">
        <v>1</v>
      </c>
      <c r="F9" s="432">
        <v>11630</v>
      </c>
      <c r="G9" s="422"/>
      <c r="H9" s="422"/>
      <c r="I9" s="422"/>
      <c r="J9" s="422"/>
    </row>
    <row r="10" spans="1:10" x14ac:dyDescent="0.2">
      <c r="A10" s="433" t="s">
        <v>55</v>
      </c>
      <c r="B10" s="434">
        <v>3.6</v>
      </c>
      <c r="C10" s="434">
        <v>860</v>
      </c>
      <c r="D10" s="434">
        <v>0.86</v>
      </c>
      <c r="E10" s="435" t="s">
        <v>463</v>
      </c>
      <c r="F10" s="434">
        <v>1</v>
      </c>
      <c r="G10" s="422"/>
      <c r="H10" s="422"/>
      <c r="I10" s="422"/>
      <c r="J10" s="422"/>
    </row>
    <row r="11" spans="1:10" x14ac:dyDescent="0.2">
      <c r="A11" s="428"/>
      <c r="B11" s="430"/>
      <c r="C11" s="430"/>
      <c r="D11" s="430"/>
      <c r="E11" s="429"/>
      <c r="F11" s="430"/>
      <c r="G11" s="422"/>
      <c r="H11" s="422"/>
      <c r="I11" s="422"/>
      <c r="J11" s="422"/>
    </row>
    <row r="12" spans="1:10" x14ac:dyDescent="0.2">
      <c r="A12" s="423"/>
      <c r="B12" s="422"/>
      <c r="C12" s="422"/>
      <c r="D12" s="422"/>
      <c r="E12" s="436"/>
      <c r="F12" s="422"/>
      <c r="G12" s="422"/>
      <c r="H12" s="422"/>
      <c r="I12" s="422"/>
      <c r="J12" s="422"/>
    </row>
    <row r="13" spans="1:10" x14ac:dyDescent="0.2">
      <c r="A13" s="423" t="s">
        <v>464</v>
      </c>
      <c r="B13" s="422"/>
      <c r="C13" s="422"/>
      <c r="D13" s="422"/>
      <c r="E13" s="422"/>
      <c r="F13" s="422"/>
      <c r="G13" s="422"/>
      <c r="H13" s="422"/>
      <c r="I13" s="422"/>
      <c r="J13" s="422"/>
    </row>
    <row r="14" spans="1:10" x14ac:dyDescent="0.2">
      <c r="A14" s="424"/>
      <c r="B14" s="437" t="s">
        <v>465</v>
      </c>
      <c r="C14" s="424" t="s">
        <v>466</v>
      </c>
      <c r="D14" s="424" t="s">
        <v>467</v>
      </c>
      <c r="E14" s="424" t="s">
        <v>468</v>
      </c>
      <c r="F14" s="424" t="s">
        <v>469</v>
      </c>
      <c r="G14" s="430"/>
      <c r="H14" s="430"/>
      <c r="I14" s="430"/>
      <c r="J14" s="430"/>
    </row>
    <row r="15" spans="1:10" x14ac:dyDescent="0.2">
      <c r="A15" s="425" t="s">
        <v>465</v>
      </c>
      <c r="B15" s="426">
        <v>1</v>
      </c>
      <c r="C15" s="426">
        <v>2.3810000000000001E-2</v>
      </c>
      <c r="D15" s="426">
        <v>0.13370000000000001</v>
      </c>
      <c r="E15" s="426">
        <v>3.7850000000000001</v>
      </c>
      <c r="F15" s="426">
        <v>3.8E-3</v>
      </c>
      <c r="G15" s="430"/>
      <c r="H15" s="430"/>
      <c r="I15" s="430"/>
      <c r="J15" s="430"/>
    </row>
    <row r="16" spans="1:10" x14ac:dyDescent="0.2">
      <c r="A16" s="428" t="s">
        <v>466</v>
      </c>
      <c r="B16" s="430">
        <v>42</v>
      </c>
      <c r="C16" s="430">
        <v>1</v>
      </c>
      <c r="D16" s="430">
        <v>5.6150000000000002</v>
      </c>
      <c r="E16" s="430">
        <v>159</v>
      </c>
      <c r="F16" s="430">
        <v>0.159</v>
      </c>
      <c r="G16" s="430"/>
      <c r="H16" s="430"/>
      <c r="I16" s="430"/>
      <c r="J16" s="430"/>
    </row>
    <row r="17" spans="1:10" x14ac:dyDescent="0.2">
      <c r="A17" s="428" t="s">
        <v>467</v>
      </c>
      <c r="B17" s="430">
        <v>7.48</v>
      </c>
      <c r="C17" s="430">
        <v>0.17810000000000001</v>
      </c>
      <c r="D17" s="430">
        <v>1</v>
      </c>
      <c r="E17" s="430">
        <v>28.3</v>
      </c>
      <c r="F17" s="430">
        <v>2.8299999999999999E-2</v>
      </c>
      <c r="G17" s="430"/>
      <c r="H17" s="430"/>
      <c r="I17" s="430"/>
      <c r="J17" s="430"/>
    </row>
    <row r="18" spans="1:10" x14ac:dyDescent="0.2">
      <c r="A18" s="428" t="s">
        <v>468</v>
      </c>
      <c r="B18" s="430">
        <v>0.26419999999999999</v>
      </c>
      <c r="C18" s="430">
        <v>6.3E-3</v>
      </c>
      <c r="D18" s="430">
        <v>3.5299999999999998E-2</v>
      </c>
      <c r="E18" s="430">
        <v>1</v>
      </c>
      <c r="F18" s="430">
        <v>1E-3</v>
      </c>
      <c r="G18" s="430"/>
      <c r="H18" s="430"/>
      <c r="I18" s="430"/>
      <c r="J18" s="430"/>
    </row>
    <row r="19" spans="1:10" x14ac:dyDescent="0.2">
      <c r="A19" s="433" t="s">
        <v>469</v>
      </c>
      <c r="B19" s="434">
        <v>264.2</v>
      </c>
      <c r="C19" s="434">
        <v>6.2889999999999997</v>
      </c>
      <c r="D19" s="434">
        <v>35.314700000000002</v>
      </c>
      <c r="E19" s="438">
        <v>1000</v>
      </c>
      <c r="F19" s="434">
        <v>1</v>
      </c>
      <c r="G19" s="430"/>
      <c r="H19" s="430"/>
      <c r="I19" s="430"/>
      <c r="J19" s="430"/>
    </row>
    <row r="20" spans="1:10" x14ac:dyDescent="0.2">
      <c r="A20" s="422"/>
      <c r="B20" s="422"/>
      <c r="C20" s="422"/>
      <c r="D20" s="422"/>
      <c r="E20" s="422"/>
      <c r="F20" s="422"/>
      <c r="G20" s="422"/>
      <c r="H20" s="422"/>
      <c r="I20" s="422"/>
      <c r="J20" s="422"/>
    </row>
    <row r="21" spans="1:10" x14ac:dyDescent="0.2">
      <c r="A21" s="422"/>
      <c r="B21" s="422"/>
      <c r="C21" s="422"/>
      <c r="D21" s="422"/>
      <c r="E21" s="422"/>
      <c r="F21" s="422"/>
      <c r="G21" s="422"/>
      <c r="H21" s="422"/>
      <c r="I21" s="422"/>
      <c r="J21" s="422"/>
    </row>
    <row r="22" spans="1:10" x14ac:dyDescent="0.2">
      <c r="A22" s="423" t="s">
        <v>470</v>
      </c>
      <c r="B22" s="422"/>
      <c r="C22" s="422"/>
      <c r="D22" s="422"/>
      <c r="E22" s="422"/>
      <c r="F22" s="422"/>
      <c r="G22" s="422"/>
      <c r="H22" s="422"/>
      <c r="I22" s="422"/>
      <c r="J22" s="422"/>
    </row>
    <row r="23" spans="1:10" x14ac:dyDescent="0.2">
      <c r="A23" s="439" t="s">
        <v>316</v>
      </c>
      <c r="B23" s="439"/>
      <c r="C23" s="439"/>
      <c r="D23" s="439"/>
      <c r="E23" s="439"/>
      <c r="F23" s="439"/>
      <c r="G23" s="422"/>
      <c r="H23" s="422"/>
      <c r="I23" s="422"/>
      <c r="J23" s="422"/>
    </row>
    <row r="24" spans="1:10" x14ac:dyDescent="0.2">
      <c r="A24" s="883" t="s">
        <v>471</v>
      </c>
      <c r="B24" s="883"/>
      <c r="C24" s="883"/>
      <c r="D24" s="884" t="s">
        <v>472</v>
      </c>
      <c r="E24" s="884"/>
      <c r="F24" s="884"/>
      <c r="G24" s="422"/>
      <c r="H24" s="422"/>
      <c r="I24" s="422"/>
      <c r="J24" s="422"/>
    </row>
    <row r="25" spans="1:10" x14ac:dyDescent="0.2">
      <c r="A25" s="422"/>
      <c r="B25" s="422"/>
      <c r="C25" s="422"/>
      <c r="D25" s="422"/>
      <c r="E25" s="422"/>
      <c r="F25" s="422"/>
      <c r="G25" s="422"/>
      <c r="H25" s="422"/>
      <c r="I25" s="422"/>
      <c r="J25" s="422"/>
    </row>
    <row r="26" spans="1:10" x14ac:dyDescent="0.2">
      <c r="A26" s="422"/>
      <c r="B26" s="422"/>
      <c r="C26" s="422"/>
      <c r="D26" s="422"/>
      <c r="E26" s="422"/>
      <c r="F26" s="422"/>
      <c r="G26" s="422"/>
      <c r="H26" s="422"/>
      <c r="I26" s="422"/>
      <c r="J26" s="422"/>
    </row>
    <row r="27" spans="1:10" x14ac:dyDescent="0.2">
      <c r="A27" s="60" t="s">
        <v>473</v>
      </c>
      <c r="B27" s="422"/>
      <c r="C27" s="60"/>
      <c r="D27" s="423" t="s">
        <v>474</v>
      </c>
      <c r="E27" s="422"/>
      <c r="F27" s="422"/>
      <c r="G27" s="422"/>
      <c r="H27" s="423" t="s">
        <v>475</v>
      </c>
      <c r="I27" s="422"/>
      <c r="J27" s="422"/>
    </row>
    <row r="28" spans="1:10" x14ac:dyDescent="0.2">
      <c r="A28" s="439" t="s">
        <v>316</v>
      </c>
      <c r="B28" s="440" t="s">
        <v>476</v>
      </c>
      <c r="C28" s="58"/>
      <c r="D28" s="425" t="s">
        <v>115</v>
      </c>
      <c r="E28" s="426"/>
      <c r="F28" s="427" t="s">
        <v>477</v>
      </c>
      <c r="G28" s="422"/>
      <c r="H28" s="439" t="s">
        <v>478</v>
      </c>
      <c r="I28" s="439" t="s">
        <v>479</v>
      </c>
      <c r="J28" s="439" t="s">
        <v>480</v>
      </c>
    </row>
    <row r="29" spans="1:10" x14ac:dyDescent="0.2">
      <c r="A29" s="441" t="s">
        <v>481</v>
      </c>
      <c r="B29" s="442" t="s">
        <v>482</v>
      </c>
      <c r="C29" s="58"/>
      <c r="D29" s="433" t="s">
        <v>442</v>
      </c>
      <c r="E29" s="434"/>
      <c r="F29" s="435" t="s">
        <v>483</v>
      </c>
      <c r="G29" s="422"/>
      <c r="H29" s="422"/>
      <c r="I29" s="422"/>
      <c r="J29" s="422"/>
    </row>
    <row r="30" spans="1:10" x14ac:dyDescent="0.2">
      <c r="A30" s="443" t="s">
        <v>484</v>
      </c>
      <c r="B30" s="444" t="s">
        <v>485</v>
      </c>
      <c r="C30" s="422"/>
      <c r="D30" s="422"/>
      <c r="E30" s="422"/>
      <c r="F30" s="422"/>
      <c r="G30" s="422"/>
      <c r="H30" s="422"/>
      <c r="I30" s="422"/>
      <c r="J30" s="422"/>
    </row>
    <row r="31" spans="1:10" x14ac:dyDescent="0.2">
      <c r="A31" s="422"/>
      <c r="B31" s="422"/>
      <c r="C31" s="422"/>
      <c r="D31" s="422"/>
      <c r="E31" s="422"/>
      <c r="F31" s="422"/>
      <c r="G31" s="422"/>
      <c r="H31" s="422"/>
      <c r="I31" s="422"/>
      <c r="J31" s="422"/>
    </row>
    <row r="32" spans="1:10" x14ac:dyDescent="0.2">
      <c r="A32" s="422"/>
      <c r="B32" s="422"/>
      <c r="C32" s="422"/>
      <c r="D32" s="422"/>
      <c r="E32" s="422"/>
      <c r="F32" s="422"/>
      <c r="G32" s="422"/>
      <c r="H32" s="422"/>
      <c r="I32" s="422"/>
      <c r="J32" s="422"/>
    </row>
    <row r="33" spans="1:10" x14ac:dyDescent="0.2">
      <c r="A33" s="423" t="s">
        <v>486</v>
      </c>
      <c r="B33" s="422"/>
      <c r="C33" s="422"/>
      <c r="D33" s="422"/>
      <c r="E33" s="422"/>
      <c r="F33" s="422"/>
      <c r="G33" s="422"/>
      <c r="H33" s="422"/>
      <c r="I33" s="422"/>
      <c r="J33" s="422"/>
    </row>
    <row r="34" spans="1:10" x14ac:dyDescent="0.2">
      <c r="A34" s="424"/>
      <c r="B34" s="424" t="s">
        <v>487</v>
      </c>
      <c r="C34" s="422"/>
      <c r="D34" s="422"/>
      <c r="E34" s="422"/>
      <c r="F34" s="422"/>
      <c r="G34" s="422"/>
      <c r="H34" s="422"/>
      <c r="I34" s="422"/>
      <c r="J34" s="422"/>
    </row>
    <row r="35" spans="1:10" x14ac:dyDescent="0.2">
      <c r="A35" s="425" t="s">
        <v>488</v>
      </c>
      <c r="B35" s="445">
        <v>11.6</v>
      </c>
      <c r="C35" s="422"/>
      <c r="D35" s="422"/>
      <c r="E35" s="422"/>
      <c r="F35" s="422"/>
      <c r="G35" s="422"/>
      <c r="H35" s="422"/>
      <c r="I35" s="422"/>
      <c r="J35" s="422"/>
    </row>
    <row r="36" spans="1:10" x14ac:dyDescent="0.2">
      <c r="A36" s="428" t="s">
        <v>49</v>
      </c>
      <c r="B36" s="445">
        <v>8.5299999999999994</v>
      </c>
      <c r="C36" s="422"/>
      <c r="D36" s="422"/>
      <c r="E36" s="422"/>
      <c r="F36" s="422"/>
      <c r="G36" s="422"/>
      <c r="H36" s="422"/>
      <c r="I36" s="422"/>
      <c r="J36" s="422"/>
    </row>
    <row r="37" spans="1:10" x14ac:dyDescent="0.2">
      <c r="A37" s="428" t="s">
        <v>50</v>
      </c>
      <c r="B37" s="445">
        <v>7.88</v>
      </c>
      <c r="C37" s="422"/>
      <c r="D37" s="422"/>
      <c r="E37" s="422"/>
      <c r="F37" s="422"/>
      <c r="G37" s="422"/>
      <c r="H37" s="422"/>
      <c r="I37" s="422"/>
      <c r="J37" s="422"/>
    </row>
    <row r="38" spans="1:10" x14ac:dyDescent="0.2">
      <c r="A38" s="428" t="s">
        <v>489</v>
      </c>
      <c r="B38" s="445">
        <v>7.93</v>
      </c>
      <c r="C38" s="422"/>
      <c r="D38" s="422"/>
      <c r="E38" s="422"/>
      <c r="F38" s="422"/>
      <c r="G38" s="422"/>
      <c r="H38" s="422"/>
      <c r="I38" s="422"/>
      <c r="J38" s="422"/>
    </row>
    <row r="39" spans="1:10" x14ac:dyDescent="0.2">
      <c r="A39" s="428" t="s">
        <v>130</v>
      </c>
      <c r="B39" s="445">
        <v>7.46</v>
      </c>
      <c r="C39" s="422"/>
      <c r="D39" s="422"/>
      <c r="E39" s="422"/>
      <c r="F39" s="422"/>
      <c r="G39" s="422"/>
      <c r="H39" s="422"/>
      <c r="I39" s="422"/>
      <c r="J39" s="422"/>
    </row>
    <row r="40" spans="1:10" x14ac:dyDescent="0.2">
      <c r="A40" s="428" t="s">
        <v>131</v>
      </c>
      <c r="B40" s="445">
        <v>6.66</v>
      </c>
      <c r="C40" s="422"/>
      <c r="D40" s="422"/>
      <c r="E40" s="422"/>
      <c r="F40" s="422"/>
      <c r="G40" s="422"/>
      <c r="H40" s="422"/>
      <c r="I40" s="422"/>
      <c r="J40" s="422"/>
    </row>
    <row r="41" spans="1:10" x14ac:dyDescent="0.2">
      <c r="A41" s="433" t="s">
        <v>490</v>
      </c>
      <c r="B41" s="446">
        <v>8</v>
      </c>
      <c r="C41" s="422"/>
      <c r="D41" s="422"/>
      <c r="E41" s="422"/>
      <c r="F41" s="422"/>
      <c r="G41" s="422"/>
      <c r="H41" s="422"/>
      <c r="I41" s="422"/>
      <c r="J41" s="422"/>
    </row>
    <row r="42" spans="1:10" x14ac:dyDescent="0.2">
      <c r="A42" s="422"/>
      <c r="B42" s="422"/>
      <c r="C42" s="422"/>
      <c r="D42" s="422"/>
      <c r="E42" s="422"/>
      <c r="F42" s="422"/>
      <c r="G42" s="422"/>
      <c r="H42" s="422"/>
      <c r="I42" s="422"/>
      <c r="J42" s="422"/>
    </row>
    <row r="43" spans="1:10" x14ac:dyDescent="0.2">
      <c r="A43" s="422"/>
      <c r="B43" s="422"/>
      <c r="C43" s="422"/>
      <c r="D43" s="422"/>
      <c r="E43" s="422"/>
      <c r="F43" s="422"/>
      <c r="G43" s="422"/>
      <c r="H43" s="422"/>
      <c r="I43" s="422"/>
      <c r="J43" s="422"/>
    </row>
    <row r="44" spans="1:10" x14ac:dyDescent="0.2">
      <c r="A44" s="422"/>
      <c r="B44" s="422"/>
      <c r="C44" s="422"/>
      <c r="D44" s="422"/>
      <c r="E44" s="422"/>
      <c r="F44" s="422"/>
      <c r="G44" s="422"/>
      <c r="H44" s="422"/>
      <c r="I44" s="422"/>
      <c r="J44" s="422"/>
    </row>
    <row r="45" spans="1:10" ht="15" x14ac:dyDescent="0.25">
      <c r="A45" s="447" t="s">
        <v>491</v>
      </c>
      <c r="B45" s="1"/>
      <c r="C45" s="1"/>
      <c r="D45" s="1"/>
      <c r="E45" s="1"/>
      <c r="F45" s="1"/>
      <c r="G45" s="1"/>
      <c r="H45" s="422"/>
      <c r="I45" s="422"/>
      <c r="J45" s="422"/>
    </row>
    <row r="46" spans="1:10" x14ac:dyDescent="0.2">
      <c r="A46" s="1" t="s">
        <v>492</v>
      </c>
      <c r="B46" s="1"/>
      <c r="C46" s="1"/>
      <c r="D46" s="1"/>
      <c r="E46" s="1"/>
      <c r="F46" s="1"/>
      <c r="G46" s="1"/>
      <c r="H46" s="422"/>
      <c r="I46" s="422"/>
      <c r="J46" s="422"/>
    </row>
    <row r="47" spans="1:10" x14ac:dyDescent="0.2">
      <c r="A47" s="1" t="s">
        <v>493</v>
      </c>
      <c r="B47" s="1"/>
      <c r="C47" s="1"/>
      <c r="D47" s="1"/>
      <c r="E47" s="1"/>
      <c r="F47" s="1"/>
      <c r="G47" s="1"/>
      <c r="H47" s="422"/>
      <c r="I47" s="422"/>
      <c r="J47" s="422"/>
    </row>
    <row r="48" spans="1:10" x14ac:dyDescent="0.2">
      <c r="A48" s="1"/>
      <c r="B48" s="1"/>
      <c r="C48" s="1"/>
      <c r="D48" s="1"/>
      <c r="E48" s="1"/>
      <c r="F48" s="1"/>
      <c r="G48" s="1"/>
      <c r="H48" s="422"/>
      <c r="I48" s="422"/>
      <c r="J48" s="422"/>
    </row>
    <row r="49" spans="1:10" ht="15" x14ac:dyDescent="0.25">
      <c r="A49" s="447" t="s">
        <v>494</v>
      </c>
      <c r="B49" s="1"/>
      <c r="C49" s="1"/>
      <c r="D49" s="1"/>
      <c r="E49" s="1"/>
      <c r="F49" s="1"/>
      <c r="G49" s="1"/>
      <c r="H49" s="422"/>
      <c r="I49" s="422"/>
      <c r="J49" s="422"/>
    </row>
    <row r="50" spans="1:10" x14ac:dyDescent="0.2">
      <c r="A50" s="1" t="s">
        <v>495</v>
      </c>
      <c r="B50" s="1"/>
      <c r="C50" s="1"/>
      <c r="D50" s="1"/>
      <c r="E50" s="1"/>
      <c r="F50" s="1"/>
      <c r="G50" s="1"/>
      <c r="H50" s="422"/>
      <c r="I50" s="422"/>
      <c r="J50" s="422"/>
    </row>
    <row r="51" spans="1:10" x14ac:dyDescent="0.2">
      <c r="A51" s="1" t="s">
        <v>496</v>
      </c>
      <c r="B51" s="1"/>
      <c r="C51" s="1"/>
      <c r="D51" s="1"/>
      <c r="E51" s="1"/>
      <c r="F51" s="1"/>
      <c r="G51" s="1"/>
      <c r="H51" s="422"/>
      <c r="I51" s="422"/>
      <c r="J51" s="422"/>
    </row>
    <row r="52" spans="1:10" x14ac:dyDescent="0.2">
      <c r="A52" s="1" t="s">
        <v>497</v>
      </c>
      <c r="B52" s="1"/>
      <c r="C52" s="1"/>
      <c r="D52" s="1"/>
      <c r="E52" s="1"/>
      <c r="F52" s="1"/>
      <c r="G52" s="1"/>
      <c r="H52" s="422"/>
      <c r="I52" s="422"/>
      <c r="J52" s="422"/>
    </row>
    <row r="53" spans="1:10" x14ac:dyDescent="0.2">
      <c r="A53" s="1" t="s">
        <v>498</v>
      </c>
      <c r="B53" s="1"/>
      <c r="C53" s="1"/>
      <c r="D53" s="1"/>
      <c r="E53" s="1"/>
      <c r="F53" s="1"/>
      <c r="G53" s="1"/>
      <c r="H53" s="422"/>
      <c r="I53" s="422"/>
      <c r="J53" s="422"/>
    </row>
    <row r="54" spans="1:10" x14ac:dyDescent="0.2">
      <c r="A54" s="1"/>
      <c r="B54" s="1"/>
      <c r="C54" s="1"/>
      <c r="D54" s="1"/>
      <c r="E54" s="1"/>
      <c r="F54" s="1"/>
      <c r="G54" s="1"/>
      <c r="H54" s="422"/>
      <c r="I54" s="422"/>
      <c r="J54" s="422"/>
    </row>
    <row r="55" spans="1:10" ht="15" x14ac:dyDescent="0.25">
      <c r="A55" s="447" t="s">
        <v>499</v>
      </c>
      <c r="B55" s="1"/>
      <c r="C55" s="1"/>
      <c r="D55" s="1"/>
      <c r="E55" s="1"/>
      <c r="F55" s="1"/>
      <c r="G55" s="1"/>
      <c r="H55" s="422"/>
      <c r="I55" s="422"/>
      <c r="J55" s="422"/>
    </row>
    <row r="56" spans="1:10" x14ac:dyDescent="0.2">
      <c r="A56" s="1" t="s">
        <v>500</v>
      </c>
      <c r="B56" s="1"/>
      <c r="C56" s="1"/>
      <c r="D56" s="1"/>
      <c r="E56" s="1"/>
      <c r="F56" s="1"/>
      <c r="G56" s="1"/>
      <c r="H56" s="422"/>
      <c r="I56" s="422"/>
      <c r="J56" s="422"/>
    </row>
    <row r="57" spans="1:10" x14ac:dyDescent="0.2">
      <c r="A57" s="1" t="s">
        <v>501</v>
      </c>
      <c r="B57" s="1"/>
      <c r="C57" s="1"/>
      <c r="D57" s="1"/>
      <c r="E57" s="1"/>
      <c r="F57" s="1"/>
      <c r="G57" s="1"/>
      <c r="H57" s="422"/>
      <c r="I57" s="422"/>
      <c r="J57" s="422"/>
    </row>
    <row r="58" spans="1:10" x14ac:dyDescent="0.2">
      <c r="A58" s="1" t="s">
        <v>502</v>
      </c>
      <c r="B58" s="1"/>
      <c r="C58" s="1"/>
      <c r="D58" s="1"/>
      <c r="E58" s="1"/>
      <c r="F58" s="1"/>
      <c r="G58" s="1"/>
      <c r="H58" s="422"/>
      <c r="I58" s="422"/>
      <c r="J58" s="422"/>
    </row>
    <row r="59" spans="1:10" x14ac:dyDescent="0.2">
      <c r="A59" s="1" t="s">
        <v>503</v>
      </c>
      <c r="B59" s="1"/>
      <c r="C59" s="1"/>
      <c r="D59" s="1"/>
      <c r="E59" s="1"/>
      <c r="F59" s="1"/>
      <c r="G59" s="1"/>
      <c r="H59" s="422"/>
      <c r="I59" s="422"/>
      <c r="J59" s="422"/>
    </row>
    <row r="60" spans="1:10" x14ac:dyDescent="0.2">
      <c r="A60" s="1"/>
      <c r="B60" s="1"/>
      <c r="C60" s="1"/>
      <c r="D60" s="1"/>
      <c r="E60" s="1"/>
      <c r="F60" s="1"/>
      <c r="G60" s="1"/>
      <c r="H60" s="422"/>
      <c r="I60" s="422"/>
      <c r="J60" s="422"/>
    </row>
    <row r="61" spans="1:10" ht="15" x14ac:dyDescent="0.25">
      <c r="A61" s="447" t="s">
        <v>504</v>
      </c>
      <c r="B61" s="1"/>
      <c r="C61" s="1"/>
      <c r="D61" s="1"/>
      <c r="E61" s="1"/>
      <c r="F61" s="1"/>
      <c r="G61" s="1"/>
      <c r="H61" s="422"/>
      <c r="I61" s="422"/>
      <c r="J61" s="422"/>
    </row>
    <row r="62" spans="1:10" x14ac:dyDescent="0.2">
      <c r="A62" s="1" t="s">
        <v>505</v>
      </c>
      <c r="B62" s="1"/>
      <c r="C62" s="1"/>
      <c r="D62" s="1"/>
      <c r="E62" s="1"/>
      <c r="F62" s="1"/>
      <c r="G62" s="1"/>
      <c r="H62" s="422"/>
      <c r="I62" s="422"/>
      <c r="J62" s="422"/>
    </row>
    <row r="63" spans="1:10" x14ac:dyDescent="0.2">
      <c r="A63" s="1" t="s">
        <v>506</v>
      </c>
      <c r="B63" s="1"/>
      <c r="C63" s="1"/>
      <c r="D63" s="1"/>
      <c r="E63" s="1"/>
      <c r="F63" s="1"/>
      <c r="G63" s="1"/>
      <c r="H63" s="422"/>
      <c r="I63" s="422"/>
      <c r="J63" s="422"/>
    </row>
    <row r="64" spans="1:10" x14ac:dyDescent="0.2">
      <c r="A64" s="1"/>
      <c r="B64" s="1"/>
      <c r="C64" s="1"/>
      <c r="D64" s="1"/>
      <c r="E64" s="1"/>
      <c r="F64" s="1"/>
      <c r="G64" s="1"/>
      <c r="H64" s="422"/>
      <c r="I64" s="422"/>
      <c r="J64" s="422"/>
    </row>
    <row r="65" spans="1:10" ht="15" x14ac:dyDescent="0.25">
      <c r="A65" s="447" t="s">
        <v>507</v>
      </c>
      <c r="B65" s="1"/>
      <c r="C65" s="1"/>
      <c r="D65" s="1"/>
      <c r="E65" s="1"/>
      <c r="F65" s="1"/>
      <c r="G65" s="1"/>
      <c r="H65" s="422"/>
      <c r="I65" s="422"/>
      <c r="J65" s="422"/>
    </row>
    <row r="66" spans="1:10" x14ac:dyDescent="0.2">
      <c r="A66" s="1" t="s">
        <v>508</v>
      </c>
      <c r="B66" s="1"/>
      <c r="C66" s="1"/>
      <c r="D66" s="1"/>
      <c r="E66" s="1"/>
      <c r="F66" s="1"/>
      <c r="G66" s="1"/>
      <c r="H66" s="422"/>
      <c r="I66" s="422"/>
      <c r="J66" s="422"/>
    </row>
    <row r="67" spans="1:10" x14ac:dyDescent="0.2">
      <c r="A67" s="1" t="s">
        <v>509</v>
      </c>
      <c r="B67" s="1"/>
      <c r="C67" s="1"/>
      <c r="D67" s="1"/>
      <c r="E67" s="1"/>
      <c r="F67" s="1"/>
      <c r="G67" s="1"/>
      <c r="H67" s="422"/>
      <c r="I67" s="422"/>
      <c r="J67" s="422"/>
    </row>
    <row r="68" spans="1:10" x14ac:dyDescent="0.2">
      <c r="A68" s="1" t="s">
        <v>510</v>
      </c>
      <c r="B68" s="1"/>
      <c r="C68" s="1"/>
      <c r="D68" s="1"/>
      <c r="E68" s="1"/>
      <c r="F68" s="1"/>
      <c r="G68" s="1"/>
      <c r="H68" s="422"/>
      <c r="I68" s="422"/>
      <c r="J68" s="422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6"/>
  <sheetViews>
    <sheetView workbookViewId="0"/>
  </sheetViews>
  <sheetFormatPr baseColWidth="10" defaultColWidth="11.375" defaultRowHeight="14.25" x14ac:dyDescent="0.2"/>
  <cols>
    <col min="1" max="16384" width="11.375" style="1"/>
  </cols>
  <sheetData>
    <row r="1" spans="1:4" s="3" customFormat="1" ht="15" thickTop="1" x14ac:dyDescent="0.2">
      <c r="A1" s="468" t="s">
        <v>524</v>
      </c>
      <c r="B1" s="471"/>
      <c r="C1" s="471"/>
      <c r="D1" s="471"/>
    </row>
    <row r="2" spans="1:4" x14ac:dyDescent="0.2">
      <c r="A2" s="501"/>
      <c r="B2" s="499"/>
      <c r="C2" s="499"/>
      <c r="D2" s="502"/>
    </row>
    <row r="3" spans="1:4" x14ac:dyDescent="0.2">
      <c r="A3" s="503"/>
      <c r="B3" s="503">
        <v>2012</v>
      </c>
      <c r="C3" s="503">
        <v>2013</v>
      </c>
      <c r="D3" s="503">
        <v>2014</v>
      </c>
    </row>
    <row r="4" spans="1:4" x14ac:dyDescent="0.2">
      <c r="A4" s="470" t="s">
        <v>135</v>
      </c>
      <c r="B4" s="498">
        <v>-4.4731886825738902</v>
      </c>
      <c r="C4" s="498">
        <v>-7.4967254474384264</v>
      </c>
      <c r="D4" s="498">
        <v>-7.7305544539105089</v>
      </c>
    </row>
    <row r="5" spans="1:4" x14ac:dyDescent="0.2">
      <c r="A5" s="470" t="s">
        <v>136</v>
      </c>
      <c r="B5" s="498">
        <v>-4.6807383604244155</v>
      </c>
      <c r="C5" s="498">
        <v>-8.8910421268695643</v>
      </c>
      <c r="D5" s="498">
        <v>-6.1249666070327189</v>
      </c>
    </row>
    <row r="6" spans="1:4" x14ac:dyDescent="0.2">
      <c r="A6" s="470" t="s">
        <v>137</v>
      </c>
      <c r="B6" s="498">
        <v>-4.8060256607878857</v>
      </c>
      <c r="C6" s="498">
        <v>-9.2837718409267733</v>
      </c>
      <c r="D6" s="498">
        <v>-4.9265877707849084</v>
      </c>
    </row>
    <row r="7" spans="1:4" x14ac:dyDescent="0.2">
      <c r="A7" s="470" t="s">
        <v>138</v>
      </c>
      <c r="B7" s="498">
        <v>-4.9661151439130595</v>
      </c>
      <c r="C7" s="498">
        <v>-9.3704795125260638</v>
      </c>
      <c r="D7" s="791">
        <v>-4.7504505335197562</v>
      </c>
    </row>
    <row r="8" spans="1:4" x14ac:dyDescent="0.2">
      <c r="A8" s="470" t="s">
        <v>139</v>
      </c>
      <c r="B8" s="498">
        <v>-5.1481297204752305</v>
      </c>
      <c r="C8" s="498">
        <v>-9.8609976434956792</v>
      </c>
      <c r="D8" s="791">
        <v>-3.8692312828952033</v>
      </c>
    </row>
    <row r="9" spans="1:4" x14ac:dyDescent="0.2">
      <c r="A9" s="470" t="s">
        <v>140</v>
      </c>
      <c r="B9" s="498">
        <v>-5.1904996013781437</v>
      </c>
      <c r="C9" s="498">
        <v>-10.662423164396523</v>
      </c>
      <c r="D9" s="791">
        <v>0</v>
      </c>
    </row>
    <row r="10" spans="1:4" x14ac:dyDescent="0.2">
      <c r="A10" s="470" t="s">
        <v>141</v>
      </c>
      <c r="B10" s="498">
        <v>-5.5123557580188232</v>
      </c>
      <c r="C10" s="498">
        <v>-10.495064881205479</v>
      </c>
      <c r="D10" s="791">
        <v>0</v>
      </c>
    </row>
    <row r="11" spans="1:4" x14ac:dyDescent="0.2">
      <c r="A11" s="470" t="s">
        <v>142</v>
      </c>
      <c r="B11" s="498">
        <v>-5.5135385266924688</v>
      </c>
      <c r="C11" s="498">
        <v>-10.988908117688798</v>
      </c>
      <c r="D11" s="791">
        <v>0</v>
      </c>
    </row>
    <row r="12" spans="1:4" x14ac:dyDescent="0.2">
      <c r="A12" s="470" t="s">
        <v>143</v>
      </c>
      <c r="B12" s="498">
        <v>-6.2415667657913767</v>
      </c>
      <c r="C12" s="498">
        <v>-10.413736586517308</v>
      </c>
      <c r="D12" s="791">
        <v>0</v>
      </c>
    </row>
    <row r="13" spans="1:4" x14ac:dyDescent="0.2">
      <c r="A13" s="470" t="s">
        <v>144</v>
      </c>
      <c r="B13" s="498">
        <v>-6.3111033683859485</v>
      </c>
      <c r="C13" s="498">
        <v>-10.203113206448256</v>
      </c>
      <c r="D13" s="791">
        <v>0</v>
      </c>
    </row>
    <row r="14" spans="1:4" x14ac:dyDescent="0.2">
      <c r="A14" s="470" t="s">
        <v>145</v>
      </c>
      <c r="B14" s="498">
        <v>-6.3879221863982592</v>
      </c>
      <c r="C14" s="498">
        <v>-9.7112398482886224</v>
      </c>
      <c r="D14" s="791">
        <v>0</v>
      </c>
    </row>
    <row r="15" spans="1:4" x14ac:dyDescent="0.2">
      <c r="A15" s="499" t="s">
        <v>146</v>
      </c>
      <c r="B15" s="500">
        <v>-6.7013566580302255</v>
      </c>
      <c r="C15" s="500">
        <v>-8.9030269280944321</v>
      </c>
      <c r="D15" s="792">
        <v>0</v>
      </c>
    </row>
    <row r="16" spans="1:4" x14ac:dyDescent="0.2">
      <c r="A16" s="469"/>
      <c r="B16" s="470"/>
      <c r="C16" s="470"/>
      <c r="D16" s="93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4"/>
  <sheetViews>
    <sheetView zoomScale="115" zoomScaleNormal="115" zoomScaleSheetLayoutView="100" workbookViewId="0"/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506" t="s">
        <v>24</v>
      </c>
      <c r="B1" s="507"/>
      <c r="C1" s="507"/>
      <c r="D1" s="507"/>
      <c r="E1" s="507"/>
      <c r="F1" s="507"/>
      <c r="G1" s="507"/>
      <c r="H1" s="507"/>
    </row>
    <row r="2" spans="1:8" ht="15.75" x14ac:dyDescent="0.25">
      <c r="A2" s="508"/>
      <c r="B2" s="509"/>
      <c r="C2" s="510"/>
      <c r="D2" s="510"/>
      <c r="E2" s="510"/>
      <c r="F2" s="510"/>
      <c r="G2" s="510"/>
      <c r="H2" s="540" t="s">
        <v>160</v>
      </c>
    </row>
    <row r="3" spans="1:8" s="80" customFormat="1" x14ac:dyDescent="0.2">
      <c r="A3" s="462"/>
      <c r="B3" s="838">
        <f>INDICE!A3</f>
        <v>41760</v>
      </c>
      <c r="C3" s="839"/>
      <c r="D3" s="839" t="s">
        <v>121</v>
      </c>
      <c r="E3" s="839"/>
      <c r="F3" s="839" t="s">
        <v>122</v>
      </c>
      <c r="G3" s="839"/>
      <c r="H3" s="839"/>
    </row>
    <row r="4" spans="1:8" s="80" customFormat="1" x14ac:dyDescent="0.2">
      <c r="A4" s="463"/>
      <c r="B4" s="97" t="s">
        <v>48</v>
      </c>
      <c r="C4" s="97" t="s">
        <v>519</v>
      </c>
      <c r="D4" s="97" t="s">
        <v>48</v>
      </c>
      <c r="E4" s="97" t="s">
        <v>519</v>
      </c>
      <c r="F4" s="97" t="s">
        <v>48</v>
      </c>
      <c r="G4" s="458" t="s">
        <v>519</v>
      </c>
      <c r="H4" s="458" t="s">
        <v>129</v>
      </c>
    </row>
    <row r="5" spans="1:8" s="102" customFormat="1" x14ac:dyDescent="0.2">
      <c r="A5" s="512" t="s">
        <v>147</v>
      </c>
      <c r="B5" s="521">
        <v>59.948200000000028</v>
      </c>
      <c r="C5" s="514">
        <v>-17.520493917796429</v>
      </c>
      <c r="D5" s="513">
        <v>403.11392999999987</v>
      </c>
      <c r="E5" s="514">
        <v>-9.5670533762302998</v>
      </c>
      <c r="F5" s="513">
        <v>884.89296999999999</v>
      </c>
      <c r="G5" s="514">
        <v>-4.9508579464302676</v>
      </c>
      <c r="H5" s="519">
        <v>57.021163680321926</v>
      </c>
    </row>
    <row r="6" spans="1:8" s="102" customFormat="1" x14ac:dyDescent="0.2">
      <c r="A6" s="512" t="s">
        <v>148</v>
      </c>
      <c r="B6" s="521">
        <v>30.870660000000004</v>
      </c>
      <c r="C6" s="514">
        <v>-35.949120579686436</v>
      </c>
      <c r="D6" s="513">
        <v>287.34616000000005</v>
      </c>
      <c r="E6" s="514">
        <v>-13.450827726562753</v>
      </c>
      <c r="F6" s="513">
        <v>530.15742</v>
      </c>
      <c r="G6" s="514">
        <v>-9.0958423336734651</v>
      </c>
      <c r="H6" s="519">
        <v>34.16254173898249</v>
      </c>
    </row>
    <row r="7" spans="1:8" s="102" customFormat="1" x14ac:dyDescent="0.2">
      <c r="A7" s="512" t="s">
        <v>149</v>
      </c>
      <c r="B7" s="521">
        <v>5.1759699999999995</v>
      </c>
      <c r="C7" s="514">
        <v>102.96329699631399</v>
      </c>
      <c r="D7" s="513">
        <v>16.034969999999998</v>
      </c>
      <c r="E7" s="514">
        <v>37.192908905791484</v>
      </c>
      <c r="F7" s="513">
        <v>35.222850000000001</v>
      </c>
      <c r="G7" s="514">
        <v>24.789775293836282</v>
      </c>
      <c r="H7" s="519">
        <v>2.2697071433819023</v>
      </c>
    </row>
    <row r="8" spans="1:8" s="102" customFormat="1" x14ac:dyDescent="0.2">
      <c r="A8" s="515" t="s">
        <v>150</v>
      </c>
      <c r="B8" s="520">
        <v>29.230070000000005</v>
      </c>
      <c r="C8" s="517">
        <v>327.60839766461726</v>
      </c>
      <c r="D8" s="516">
        <v>61.552870000000013</v>
      </c>
      <c r="E8" s="518">
        <v>307.56850208509087</v>
      </c>
      <c r="F8" s="516">
        <v>101.59437000000001</v>
      </c>
      <c r="G8" s="518">
        <v>563.09495837151565</v>
      </c>
      <c r="H8" s="520">
        <v>6.5465874373136774</v>
      </c>
    </row>
    <row r="9" spans="1:8" s="80" customFormat="1" x14ac:dyDescent="0.2">
      <c r="A9" s="464" t="s">
        <v>120</v>
      </c>
      <c r="B9" s="69">
        <v>125.22490000000003</v>
      </c>
      <c r="C9" s="70">
        <v>-3.8695114609742087</v>
      </c>
      <c r="D9" s="69">
        <v>768.04792999999995</v>
      </c>
      <c r="E9" s="70">
        <v>-4.537399769748145</v>
      </c>
      <c r="F9" s="69">
        <v>1551.86761</v>
      </c>
      <c r="G9" s="70">
        <v>-0.37675755816210876</v>
      </c>
      <c r="H9" s="70">
        <v>100</v>
      </c>
    </row>
    <row r="10" spans="1:8" s="102" customFormat="1" x14ac:dyDescent="0.2">
      <c r="A10" s="505"/>
      <c r="B10" s="504"/>
      <c r="C10" s="511"/>
      <c r="D10" s="504"/>
      <c r="E10" s="511"/>
      <c r="F10" s="504"/>
      <c r="G10" s="511"/>
      <c r="H10" s="93" t="s">
        <v>247</v>
      </c>
    </row>
    <row r="11" spans="1:8" s="102" customFormat="1" x14ac:dyDescent="0.2">
      <c r="A11" s="465" t="s">
        <v>591</v>
      </c>
      <c r="B11" s="504"/>
      <c r="C11" s="504"/>
      <c r="D11" s="504"/>
      <c r="E11" s="504"/>
      <c r="F11" s="504"/>
      <c r="G11" s="511"/>
      <c r="H11" s="511"/>
    </row>
    <row r="12" spans="1:8" s="102" customFormat="1" ht="14.25" x14ac:dyDescent="0.2">
      <c r="A12" s="465" t="s">
        <v>248</v>
      </c>
      <c r="B12" s="470"/>
      <c r="C12" s="470"/>
      <c r="D12" s="470"/>
      <c r="E12" s="470"/>
      <c r="F12" s="470"/>
      <c r="G12" s="470"/>
      <c r="H12" s="470"/>
    </row>
    <row r="13" spans="1:8" s="102" customFormat="1" x14ac:dyDescent="0.2"/>
    <row r="14" spans="1:8" s="102" customFormat="1" x14ac:dyDescent="0.2"/>
  </sheetData>
  <mergeCells count="3">
    <mergeCell ref="B3:C3"/>
    <mergeCell ref="D3:E3"/>
    <mergeCell ref="F3:H3"/>
  </mergeCells>
  <conditionalFormatting sqref="B8">
    <cfRule type="cellIs" dxfId="47" priority="4" operator="between">
      <formula>0</formula>
      <formula>0.5</formula>
    </cfRule>
  </conditionalFormatting>
  <conditionalFormatting sqref="D8">
    <cfRule type="cellIs" dxfId="46" priority="3" operator="between">
      <formula>0</formula>
      <formula>0.5</formula>
    </cfRule>
  </conditionalFormatting>
  <conditionalFormatting sqref="F8">
    <cfRule type="cellIs" dxfId="45" priority="2" operator="between">
      <formula>0</formula>
      <formula>0.5</formula>
    </cfRule>
  </conditionalFormatting>
  <conditionalFormatting sqref="H8">
    <cfRule type="cellIs" dxfId="44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/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7" t="s">
        <v>25</v>
      </c>
      <c r="B1" s="187"/>
      <c r="C1" s="187"/>
      <c r="D1" s="187"/>
      <c r="E1" s="187"/>
      <c r="F1" s="187"/>
      <c r="G1" s="187"/>
      <c r="H1" s="187"/>
    </row>
    <row r="2" spans="1:14" ht="15.75" x14ac:dyDescent="0.25">
      <c r="A2" s="179"/>
      <c r="B2" s="180"/>
      <c r="C2" s="187"/>
      <c r="D2" s="187"/>
      <c r="E2" s="187"/>
      <c r="F2" s="187"/>
      <c r="G2" s="187"/>
      <c r="H2" s="540" t="s">
        <v>160</v>
      </c>
    </row>
    <row r="3" spans="1:14" s="102" customFormat="1" x14ac:dyDescent="0.2">
      <c r="A3" s="79"/>
      <c r="B3" s="838">
        <f>INDICE!A3</f>
        <v>41760</v>
      </c>
      <c r="C3" s="839"/>
      <c r="D3" s="840" t="s">
        <v>121</v>
      </c>
      <c r="E3" s="840"/>
      <c r="F3" s="840" t="s">
        <v>122</v>
      </c>
      <c r="G3" s="840"/>
      <c r="H3" s="840"/>
      <c r="I3" s="541"/>
    </row>
    <row r="4" spans="1:14" s="102" customFormat="1" x14ac:dyDescent="0.2">
      <c r="A4" s="81"/>
      <c r="B4" s="97" t="s">
        <v>48</v>
      </c>
      <c r="C4" s="97" t="s">
        <v>525</v>
      </c>
      <c r="D4" s="97" t="s">
        <v>48</v>
      </c>
      <c r="E4" s="97" t="s">
        <v>519</v>
      </c>
      <c r="F4" s="97" t="s">
        <v>48</v>
      </c>
      <c r="G4" s="458" t="s">
        <v>519</v>
      </c>
      <c r="H4" s="458" t="s">
        <v>111</v>
      </c>
      <c r="I4" s="541"/>
    </row>
    <row r="5" spans="1:14" s="102" customFormat="1" x14ac:dyDescent="0.2">
      <c r="A5" s="99" t="s">
        <v>193</v>
      </c>
      <c r="B5" s="543">
        <v>363.4057099999996</v>
      </c>
      <c r="C5" s="536">
        <v>-0.36207425573862462</v>
      </c>
      <c r="D5" s="535">
        <v>1707.1250999999995</v>
      </c>
      <c r="E5" s="537">
        <v>-0.38532067317904362</v>
      </c>
      <c r="F5" s="535">
        <v>4329.68498</v>
      </c>
      <c r="G5" s="537">
        <v>-2.3966754529124801</v>
      </c>
      <c r="H5" s="546">
        <v>93.118334825650678</v>
      </c>
    </row>
    <row r="6" spans="1:14" s="102" customFormat="1" x14ac:dyDescent="0.2">
      <c r="A6" s="99" t="s">
        <v>194</v>
      </c>
      <c r="B6" s="521">
        <v>26.293650000000014</v>
      </c>
      <c r="C6" s="529">
        <v>-0.48863177048873652</v>
      </c>
      <c r="D6" s="513">
        <v>122.31077999999998</v>
      </c>
      <c r="E6" s="514">
        <v>0.58463055922676421</v>
      </c>
      <c r="F6" s="513">
        <v>314.85647999999998</v>
      </c>
      <c r="G6" s="514">
        <v>-5.0820871562744356</v>
      </c>
      <c r="H6" s="519">
        <v>6.7716037684260764</v>
      </c>
    </row>
    <row r="7" spans="1:14" s="102" customFormat="1" x14ac:dyDescent="0.2">
      <c r="A7" s="99" t="s">
        <v>154</v>
      </c>
      <c r="B7" s="544">
        <v>1.4999999999999999E-2</v>
      </c>
      <c r="C7" s="531">
        <v>-39.123376623376622</v>
      </c>
      <c r="D7" s="530">
        <v>9.1850000000000001E-2</v>
      </c>
      <c r="E7" s="531">
        <v>8.5184310018903506</v>
      </c>
      <c r="F7" s="530">
        <v>0.2485</v>
      </c>
      <c r="G7" s="531">
        <v>-40.686461714722178</v>
      </c>
      <c r="H7" s="544">
        <v>5.3444780188544325E-3</v>
      </c>
    </row>
    <row r="8" spans="1:14" s="102" customFormat="1" x14ac:dyDescent="0.2">
      <c r="A8" s="542" t="s">
        <v>155</v>
      </c>
      <c r="B8" s="522">
        <v>389.71435999999966</v>
      </c>
      <c r="C8" s="523">
        <v>-0.3791307362873052</v>
      </c>
      <c r="D8" s="522">
        <v>1829.5293099999999</v>
      </c>
      <c r="E8" s="523">
        <v>-0.32316949961171454</v>
      </c>
      <c r="F8" s="522">
        <v>4644.8735100000004</v>
      </c>
      <c r="G8" s="523">
        <v>-2.586410461459995</v>
      </c>
      <c r="H8" s="523">
        <v>99.897079978085443</v>
      </c>
    </row>
    <row r="9" spans="1:14" s="102" customFormat="1" x14ac:dyDescent="0.2">
      <c r="A9" s="99" t="s">
        <v>156</v>
      </c>
      <c r="B9" s="544">
        <v>0.37250000000000005</v>
      </c>
      <c r="C9" s="531">
        <v>-17.621301251713909</v>
      </c>
      <c r="D9" s="530">
        <v>1.2923900000000001</v>
      </c>
      <c r="E9" s="530">
        <v>-18.226971894258618</v>
      </c>
      <c r="F9" s="530">
        <v>4.785429999999999</v>
      </c>
      <c r="G9" s="531">
        <v>-2.1464501881236946</v>
      </c>
      <c r="H9" s="519">
        <v>0.10292002191455356</v>
      </c>
    </row>
    <row r="10" spans="1:14" s="102" customFormat="1" x14ac:dyDescent="0.2">
      <c r="A10" s="68" t="s">
        <v>157</v>
      </c>
      <c r="B10" s="524">
        <v>390.08685999999966</v>
      </c>
      <c r="C10" s="525">
        <v>-0.39903772169476187</v>
      </c>
      <c r="D10" s="524">
        <v>1830.8216999999997</v>
      </c>
      <c r="E10" s="525">
        <v>-0.33857265994581859</v>
      </c>
      <c r="F10" s="524">
        <v>4649.6589400000003</v>
      </c>
      <c r="G10" s="525">
        <v>-2.585959688035139</v>
      </c>
      <c r="H10" s="525">
        <v>100</v>
      </c>
    </row>
    <row r="11" spans="1:14" s="102" customFormat="1" x14ac:dyDescent="0.2">
      <c r="A11" s="104" t="s">
        <v>158</v>
      </c>
      <c r="B11" s="532"/>
      <c r="C11" s="532"/>
      <c r="D11" s="532"/>
      <c r="E11" s="532"/>
      <c r="F11" s="532"/>
      <c r="G11" s="532"/>
      <c r="H11" s="532"/>
    </row>
    <row r="12" spans="1:14" s="102" customFormat="1" x14ac:dyDescent="0.2">
      <c r="A12" s="105" t="s">
        <v>200</v>
      </c>
      <c r="B12" s="545">
        <v>21.388349999999974</v>
      </c>
      <c r="C12" s="534">
        <v>6.961430903286149</v>
      </c>
      <c r="D12" s="533">
        <v>101.53503999999998</v>
      </c>
      <c r="E12" s="534">
        <v>-7.4237405243515298</v>
      </c>
      <c r="F12" s="533">
        <v>255.68959999999993</v>
      </c>
      <c r="G12" s="534">
        <v>-12.571633398255971</v>
      </c>
      <c r="H12" s="547">
        <v>5.4991044138820193</v>
      </c>
    </row>
    <row r="13" spans="1:14" s="102" customFormat="1" x14ac:dyDescent="0.2">
      <c r="A13" s="106" t="s">
        <v>159</v>
      </c>
      <c r="B13" s="586">
        <v>5.4829711516045414</v>
      </c>
      <c r="C13" s="538"/>
      <c r="D13" s="567">
        <v>5.5458726537925562</v>
      </c>
      <c r="E13" s="538"/>
      <c r="F13" s="567">
        <v>5.4991044138820193</v>
      </c>
      <c r="G13" s="538"/>
      <c r="H13" s="548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247</v>
      </c>
    </row>
    <row r="15" spans="1:14" s="102" customFormat="1" x14ac:dyDescent="0.2">
      <c r="A15" s="94" t="s">
        <v>591</v>
      </c>
      <c r="B15" s="136"/>
      <c r="C15" s="136"/>
      <c r="D15" s="136"/>
      <c r="E15" s="136"/>
      <c r="F15" s="539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526</v>
      </c>
      <c r="B16" s="187"/>
      <c r="C16" s="187"/>
      <c r="D16" s="187"/>
      <c r="E16" s="187"/>
      <c r="F16" s="187"/>
      <c r="G16" s="187"/>
      <c r="H16" s="187"/>
      <c r="I16" s="108"/>
      <c r="J16" s="108"/>
      <c r="K16" s="108"/>
      <c r="L16" s="108"/>
      <c r="M16" s="108"/>
      <c r="N16" s="108"/>
    </row>
    <row r="17" spans="1:8" x14ac:dyDescent="0.2">
      <c r="A17" s="94" t="s">
        <v>248</v>
      </c>
      <c r="B17" s="187"/>
      <c r="C17" s="187"/>
      <c r="D17" s="187"/>
      <c r="E17" s="187"/>
      <c r="F17" s="187"/>
      <c r="G17" s="187"/>
      <c r="H17" s="187"/>
    </row>
  </sheetData>
  <mergeCells count="3">
    <mergeCell ref="B3:C3"/>
    <mergeCell ref="D3:E3"/>
    <mergeCell ref="F3:H3"/>
  </mergeCells>
  <conditionalFormatting sqref="H7">
    <cfRule type="cellIs" dxfId="43" priority="1" operator="between">
      <formula>0</formula>
      <formula>0.5</formula>
    </cfRule>
  </conditionalFormatting>
  <conditionalFormatting sqref="B9:G9">
    <cfRule type="cellIs" dxfId="42" priority="3" operator="between">
      <formula>0</formula>
      <formula>0.5</formula>
    </cfRule>
  </conditionalFormatting>
  <conditionalFormatting sqref="B7:G7">
    <cfRule type="cellIs" dxfId="41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634</v>
      </c>
    </row>
    <row r="2" spans="1:9" ht="15.75" x14ac:dyDescent="0.25">
      <c r="A2" s="2"/>
      <c r="B2" s="109"/>
      <c r="H2" s="110" t="s">
        <v>160</v>
      </c>
    </row>
    <row r="3" spans="1:9" s="114" customFormat="1" ht="13.35" customHeight="1" x14ac:dyDescent="0.2">
      <c r="A3" s="111"/>
      <c r="B3" s="841">
        <f>INDICE!A3</f>
        <v>41760</v>
      </c>
      <c r="C3" s="841"/>
      <c r="D3" s="841"/>
      <c r="E3" s="112"/>
      <c r="F3" s="842" t="s">
        <v>122</v>
      </c>
      <c r="G3" s="842"/>
      <c r="H3" s="842"/>
    </row>
    <row r="4" spans="1:9" s="114" customFormat="1" x14ac:dyDescent="0.2">
      <c r="A4" s="115"/>
      <c r="B4" s="116" t="s">
        <v>152</v>
      </c>
      <c r="C4" s="116" t="s">
        <v>153</v>
      </c>
      <c r="D4" s="116" t="s">
        <v>161</v>
      </c>
      <c r="E4" s="116"/>
      <c r="F4" s="116" t="s">
        <v>152</v>
      </c>
      <c r="G4" s="116" t="s">
        <v>153</v>
      </c>
      <c r="H4" s="116" t="s">
        <v>161</v>
      </c>
    </row>
    <row r="5" spans="1:9" s="114" customFormat="1" x14ac:dyDescent="0.2">
      <c r="A5" s="111" t="s">
        <v>162</v>
      </c>
      <c r="B5" s="117">
        <v>57.228609999999961</v>
      </c>
      <c r="C5" s="117">
        <v>2.0189700000000004</v>
      </c>
      <c r="D5" s="549">
        <v>59.247579999999964</v>
      </c>
      <c r="E5" s="550"/>
      <c r="F5" s="550">
        <v>670.9752799999992</v>
      </c>
      <c r="G5" s="550">
        <v>23.889319999999984</v>
      </c>
      <c r="H5" s="549">
        <v>694.8645999999992</v>
      </c>
      <c r="I5" s="82"/>
    </row>
    <row r="6" spans="1:9" s="114" customFormat="1" x14ac:dyDescent="0.2">
      <c r="A6" s="115" t="s">
        <v>163</v>
      </c>
      <c r="B6" s="118">
        <v>10.353749999999998</v>
      </c>
      <c r="C6" s="119">
        <v>0.49698999999999988</v>
      </c>
      <c r="D6" s="551">
        <v>10.850739999999998</v>
      </c>
      <c r="E6" s="273"/>
      <c r="F6" s="273">
        <v>127.55528000000002</v>
      </c>
      <c r="G6" s="273">
        <v>6.1969999999999974</v>
      </c>
      <c r="H6" s="551">
        <v>133.75228000000001</v>
      </c>
      <c r="I6" s="82"/>
    </row>
    <row r="7" spans="1:9" s="114" customFormat="1" x14ac:dyDescent="0.2">
      <c r="A7" s="115" t="s">
        <v>164</v>
      </c>
      <c r="B7" s="118">
        <v>7.0275499999999997</v>
      </c>
      <c r="C7" s="119">
        <v>0.49069999999999997</v>
      </c>
      <c r="D7" s="551">
        <v>7.5182500000000001</v>
      </c>
      <c r="E7" s="273"/>
      <c r="F7" s="273">
        <v>86.097870000000015</v>
      </c>
      <c r="G7" s="273">
        <v>6.2117600000000008</v>
      </c>
      <c r="H7" s="551">
        <v>92.309630000000013</v>
      </c>
      <c r="I7" s="82"/>
    </row>
    <row r="8" spans="1:9" s="114" customFormat="1" x14ac:dyDescent="0.2">
      <c r="A8" s="115" t="s">
        <v>165</v>
      </c>
      <c r="B8" s="118">
        <v>17.219570000000001</v>
      </c>
      <c r="C8" s="118">
        <v>1.0146500000000001</v>
      </c>
      <c r="D8" s="551">
        <v>18.234220000000001</v>
      </c>
      <c r="E8" s="273"/>
      <c r="F8" s="273">
        <v>192.81715999999997</v>
      </c>
      <c r="G8" s="273">
        <v>10.55987</v>
      </c>
      <c r="H8" s="551">
        <v>203.37702999999996</v>
      </c>
      <c r="I8" s="82"/>
    </row>
    <row r="9" spans="1:9" s="114" customFormat="1" x14ac:dyDescent="0.2">
      <c r="A9" s="115" t="s">
        <v>166</v>
      </c>
      <c r="B9" s="118">
        <v>29.667840000000002</v>
      </c>
      <c r="C9" s="118">
        <v>9.9518499999999985</v>
      </c>
      <c r="D9" s="551">
        <v>39.619689999999999</v>
      </c>
      <c r="E9" s="273"/>
      <c r="F9" s="273">
        <v>358.86915999999979</v>
      </c>
      <c r="G9" s="273">
        <v>117.20389000000002</v>
      </c>
      <c r="H9" s="551">
        <v>476.0730499999998</v>
      </c>
      <c r="I9" s="82"/>
    </row>
    <row r="10" spans="1:9" s="114" customFormat="1" x14ac:dyDescent="0.2">
      <c r="A10" s="115" t="s">
        <v>167</v>
      </c>
      <c r="B10" s="118">
        <v>4.6409199999999995</v>
      </c>
      <c r="C10" s="119">
        <v>0.24775</v>
      </c>
      <c r="D10" s="551">
        <v>4.8886699999999994</v>
      </c>
      <c r="E10" s="273"/>
      <c r="F10" s="273">
        <v>56.82217</v>
      </c>
      <c r="G10" s="273">
        <v>3.1661199999999998</v>
      </c>
      <c r="H10" s="551">
        <v>59.988289999999999</v>
      </c>
      <c r="I10" s="82"/>
    </row>
    <row r="11" spans="1:9" s="114" customFormat="1" x14ac:dyDescent="0.2">
      <c r="A11" s="115" t="s">
        <v>168</v>
      </c>
      <c r="B11" s="118">
        <v>19.635249999999996</v>
      </c>
      <c r="C11" s="118">
        <v>1.0078399999999998</v>
      </c>
      <c r="D11" s="551">
        <v>20.643089999999994</v>
      </c>
      <c r="E11" s="273"/>
      <c r="F11" s="273">
        <v>243.75620000000015</v>
      </c>
      <c r="G11" s="273">
        <v>13.629900000000012</v>
      </c>
      <c r="H11" s="551">
        <v>257.38610000000017</v>
      </c>
      <c r="I11" s="82"/>
    </row>
    <row r="12" spans="1:9" s="114" customFormat="1" x14ac:dyDescent="0.2">
      <c r="A12" s="115" t="s">
        <v>658</v>
      </c>
      <c r="B12" s="118">
        <v>13.956889999999998</v>
      </c>
      <c r="C12" s="119">
        <v>0.56818999999999997</v>
      </c>
      <c r="D12" s="551">
        <v>14.525079999999997</v>
      </c>
      <c r="E12" s="273"/>
      <c r="F12" s="273">
        <v>168.98795999999987</v>
      </c>
      <c r="G12" s="273">
        <v>7.3044899999999995</v>
      </c>
      <c r="H12" s="551">
        <v>176.29244999999986</v>
      </c>
      <c r="I12" s="82"/>
    </row>
    <row r="13" spans="1:9" s="114" customFormat="1" x14ac:dyDescent="0.2">
      <c r="A13" s="115" t="s">
        <v>169</v>
      </c>
      <c r="B13" s="118">
        <v>60.711460000000002</v>
      </c>
      <c r="C13" s="118">
        <v>3.7850600000000001</v>
      </c>
      <c r="D13" s="551">
        <v>64.496520000000004</v>
      </c>
      <c r="E13" s="273"/>
      <c r="F13" s="273">
        <v>722.01279000000056</v>
      </c>
      <c r="G13" s="273">
        <v>45.652079999999977</v>
      </c>
      <c r="H13" s="551">
        <v>767.66487000000052</v>
      </c>
      <c r="I13" s="82"/>
    </row>
    <row r="14" spans="1:9" s="114" customFormat="1" x14ac:dyDescent="0.2">
      <c r="A14" s="115" t="s">
        <v>170</v>
      </c>
      <c r="B14" s="119">
        <v>0.50724999999999998</v>
      </c>
      <c r="C14" s="119">
        <v>4.9959999999999997E-2</v>
      </c>
      <c r="D14" s="552">
        <v>0.55720999999999998</v>
      </c>
      <c r="E14" s="119"/>
      <c r="F14" s="273">
        <v>6.1534200000000023</v>
      </c>
      <c r="G14" s="119">
        <v>0.70011000000000001</v>
      </c>
      <c r="H14" s="552">
        <v>6.8535300000000028</v>
      </c>
      <c r="I14" s="82"/>
    </row>
    <row r="15" spans="1:9" s="114" customFormat="1" x14ac:dyDescent="0.2">
      <c r="A15" s="115" t="s">
        <v>171</v>
      </c>
      <c r="B15" s="118">
        <v>39.074370000000002</v>
      </c>
      <c r="C15" s="118">
        <v>1.53932</v>
      </c>
      <c r="D15" s="551">
        <v>40.613690000000005</v>
      </c>
      <c r="E15" s="273"/>
      <c r="F15" s="273">
        <v>470.6560399999999</v>
      </c>
      <c r="G15" s="273">
        <v>18.092569999999995</v>
      </c>
      <c r="H15" s="551">
        <v>488.74860999999987</v>
      </c>
      <c r="I15" s="82"/>
    </row>
    <row r="16" spans="1:9" s="114" customFormat="1" x14ac:dyDescent="0.2">
      <c r="A16" s="115" t="s">
        <v>172</v>
      </c>
      <c r="B16" s="118">
        <v>8.1456900000000001</v>
      </c>
      <c r="C16" s="119">
        <v>0.24665999999999999</v>
      </c>
      <c r="D16" s="551">
        <v>8.3923500000000004</v>
      </c>
      <c r="E16" s="273"/>
      <c r="F16" s="273">
        <v>94.158979999999985</v>
      </c>
      <c r="G16" s="273">
        <v>2.7647300000000001</v>
      </c>
      <c r="H16" s="551">
        <v>96.923709999999986</v>
      </c>
      <c r="I16" s="82"/>
    </row>
    <row r="17" spans="1:14" s="114" customFormat="1" x14ac:dyDescent="0.2">
      <c r="A17" s="115" t="s">
        <v>173</v>
      </c>
      <c r="B17" s="118">
        <v>19.406170000000003</v>
      </c>
      <c r="C17" s="118">
        <v>1.0250699999999997</v>
      </c>
      <c r="D17" s="551">
        <v>20.431240000000003</v>
      </c>
      <c r="E17" s="273"/>
      <c r="F17" s="273">
        <v>235.52306000000004</v>
      </c>
      <c r="G17" s="273">
        <v>12.974200000000012</v>
      </c>
      <c r="H17" s="551">
        <v>248.49726000000007</v>
      </c>
      <c r="I17" s="82"/>
    </row>
    <row r="18" spans="1:14" s="114" customFormat="1" x14ac:dyDescent="0.2">
      <c r="A18" s="115" t="s">
        <v>174</v>
      </c>
      <c r="B18" s="118">
        <v>2.2301100000000003</v>
      </c>
      <c r="C18" s="119">
        <v>0.12188</v>
      </c>
      <c r="D18" s="551">
        <v>2.3519900000000002</v>
      </c>
      <c r="E18" s="273"/>
      <c r="F18" s="273">
        <v>26.767590000000009</v>
      </c>
      <c r="G18" s="273">
        <v>1.5121999999999995</v>
      </c>
      <c r="H18" s="551">
        <v>28.279790000000009</v>
      </c>
      <c r="I18" s="82"/>
    </row>
    <row r="19" spans="1:14" s="114" customFormat="1" x14ac:dyDescent="0.2">
      <c r="A19" s="115" t="s">
        <v>175</v>
      </c>
      <c r="B19" s="118">
        <v>43.94173</v>
      </c>
      <c r="C19" s="118">
        <v>2.1975499999999997</v>
      </c>
      <c r="D19" s="551">
        <v>46.139279999999999</v>
      </c>
      <c r="E19" s="273"/>
      <c r="F19" s="273">
        <v>516.33356000000003</v>
      </c>
      <c r="G19" s="273">
        <v>26.325960000000006</v>
      </c>
      <c r="H19" s="551">
        <v>542.65952000000004</v>
      </c>
      <c r="I19" s="82"/>
    </row>
    <row r="20" spans="1:14" s="114" customFormat="1" x14ac:dyDescent="0.2">
      <c r="A20" s="115" t="s">
        <v>176</v>
      </c>
      <c r="B20" s="119">
        <v>0.47572000000000003</v>
      </c>
      <c r="C20" s="119">
        <v>0</v>
      </c>
      <c r="D20" s="552">
        <v>0.47572000000000003</v>
      </c>
      <c r="E20" s="119"/>
      <c r="F20" s="273">
        <v>6.0677099999999999</v>
      </c>
      <c r="G20" s="119">
        <v>0</v>
      </c>
      <c r="H20" s="552">
        <v>6.0677099999999999</v>
      </c>
      <c r="I20" s="82"/>
    </row>
    <row r="21" spans="1:14" s="114" customFormat="1" x14ac:dyDescent="0.2">
      <c r="A21" s="115" t="s">
        <v>177</v>
      </c>
      <c r="B21" s="118">
        <v>9.5817800000000002</v>
      </c>
      <c r="C21" s="119">
        <v>0.45724999999999999</v>
      </c>
      <c r="D21" s="551">
        <v>10.03903</v>
      </c>
      <c r="E21" s="273"/>
      <c r="F21" s="273">
        <v>112.87756999999993</v>
      </c>
      <c r="G21" s="273">
        <v>5.2826400000000007</v>
      </c>
      <c r="H21" s="551">
        <v>118.16020999999994</v>
      </c>
      <c r="I21" s="82"/>
    </row>
    <row r="22" spans="1:14" s="114" customFormat="1" x14ac:dyDescent="0.2">
      <c r="A22" s="115" t="s">
        <v>178</v>
      </c>
      <c r="B22" s="118">
        <v>5.2895799999999991</v>
      </c>
      <c r="C22" s="119">
        <v>0.16953000000000001</v>
      </c>
      <c r="D22" s="551">
        <v>5.459109999999999</v>
      </c>
      <c r="E22" s="273"/>
      <c r="F22" s="273">
        <v>62.682970000000026</v>
      </c>
      <c r="G22" s="273">
        <v>2.3412899999999999</v>
      </c>
      <c r="H22" s="551">
        <v>65.024260000000027</v>
      </c>
      <c r="I22" s="82"/>
    </row>
    <row r="23" spans="1:14" x14ac:dyDescent="0.2">
      <c r="A23" s="120" t="s">
        <v>179</v>
      </c>
      <c r="B23" s="121">
        <v>14.311470000000002</v>
      </c>
      <c r="C23" s="121">
        <v>0.90443000000000007</v>
      </c>
      <c r="D23" s="553">
        <v>15.215900000000001</v>
      </c>
      <c r="E23" s="554"/>
      <c r="F23" s="554">
        <v>170.57021</v>
      </c>
      <c r="G23" s="554">
        <v>11.048349999999997</v>
      </c>
      <c r="H23" s="553">
        <v>181.61856</v>
      </c>
      <c r="I23" s="494"/>
      <c r="N23" s="114"/>
    </row>
    <row r="24" spans="1:14" x14ac:dyDescent="0.2">
      <c r="A24" s="122" t="s">
        <v>531</v>
      </c>
      <c r="B24" s="123">
        <v>363.40570999999971</v>
      </c>
      <c r="C24" s="123">
        <v>26.29365000000001</v>
      </c>
      <c r="D24" s="123">
        <v>389.69935999999973</v>
      </c>
      <c r="E24" s="123"/>
      <c r="F24" s="123">
        <v>4329.6849800000073</v>
      </c>
      <c r="G24" s="123">
        <v>314.85648000000015</v>
      </c>
      <c r="H24" s="123">
        <v>4644.5414600000076</v>
      </c>
      <c r="I24" s="494"/>
    </row>
    <row r="25" spans="1:14" x14ac:dyDescent="0.2">
      <c r="H25" s="93" t="s">
        <v>247</v>
      </c>
    </row>
    <row r="26" spans="1:14" x14ac:dyDescent="0.2">
      <c r="A26" s="555" t="s">
        <v>527</v>
      </c>
      <c r="G26" s="125"/>
      <c r="H26" s="125"/>
    </row>
    <row r="27" spans="1:14" x14ac:dyDescent="0.2">
      <c r="A27" s="154" t="s">
        <v>248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40" priority="1" operator="between">
      <formula>0</formula>
      <formula>0.5</formula>
    </cfRule>
    <cfRule type="cellIs" dxfId="3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55</vt:i4>
      </vt:variant>
      <vt:variant>
        <vt:lpstr>Rangos con nombre</vt:lpstr>
      </vt:variant>
      <vt:variant>
        <vt:i4>4</vt:i4>
      </vt:variant>
    </vt:vector>
  </HeadingPairs>
  <TitlesOfParts>
    <vt:vector baseType="lpstr" size="59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