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06. JUNIO 2014\"/>
    </mc:Choice>
  </mc:AlternateContent>
  <bookViews>
    <workbookView xWindow="0" yWindow="0" windowWidth="28800" windowHeight="142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E5" i="56" s="1"/>
  <c r="B3" i="10"/>
  <c r="B3" i="9"/>
  <c r="B3" i="8"/>
  <c r="B3" i="6"/>
  <c r="E6" i="56" l="1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<sst xmlns="http://schemas.openxmlformats.org/spreadsheetml/2006/main" count="1747" uniqueCount="667">
  <si>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</si>
  <si>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</si>
  <si>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</si>
  <si>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</si>
  <si>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</si>
  <si>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</si>
  <si>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</si>
  <si>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</si>
  <si>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</si>
  <si>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</si>
  <si>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</si>
  <si>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</si>
  <si>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</si>
  <si>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</si>
  <si>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</si>
  <si>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</si>
  <si>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</si>
  <si>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</si>
  <si>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</si>
  <si>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</si>
  <si>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</si>
  <si>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</si>
  <si>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</si>
  <si>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</si>
  <si>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</si>
  <si>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</si>
  <si>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</si>
  <si>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</si>
  <si>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</si>
  <si>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</si>
  <si>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</si>
  <si>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</si>
  <si>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</si>
  <si>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</si>
  <si>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</si>
  <si>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</si>
  <si>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</si>
  <si>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</si>
  <si>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</si>
  <si>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</si>
  <si>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</si>
  <si>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</si>
  <si>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</si>
  <si>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</si>
  <si>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</si>
  <si>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</si>
  <si>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</si>
  <si>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</si>
  <si>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</si>
  <si>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</si>
  <si>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</si>
  <si>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</si>
  <si>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</si>
  <si>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</si>
  <si>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</si>
  <si>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</si>
  <si>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</si>
  <si>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</si>
  <si>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</si>
  <si>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</si>
  <si>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</si>
  <si>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</si>
  <si>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</si>
  <si>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</si>
  <si>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</si>
  <si>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</si>
  <si>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</si>
  <si>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</si>
  <si>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</si>
  <si>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</si>
  <si>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</si>
  <si>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</si>
  <si>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</si>
  <si>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</si>
  <si>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</si>
  <si>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</si>
  <si>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</si>
  <si>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</si>
  <si>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</si>
  <si>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</si>
  <si>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</si>
  <si>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</si>
  <si>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</si>
  <si>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</si>
  <si>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</si>
  <si>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</si>
  <si>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</si>
  <si>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</si>
  <si>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</si>
  <si>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</si>
  <si>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</si>
  <si>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</si>
  <si>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</si>
  <si>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</si>
  <si>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</si>
  <si>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</si>
  <si>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</si>
  <si>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</si>
  <si>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</si>
  <si>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</si>
  <si>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</si>
  <si>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</si>
  <si>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</si>
  <si>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</si>
  <si>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</si>
  <si>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</si>
  <si>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</si>
  <si>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</si>
  <si>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</si>
  <si>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</si>
  <si>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</si>
  <si>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</si>
  <si>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</si>
  <si>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</si>
  <si>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</si>
  <si>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</si>
  <si>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</si>
  <si>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</si>
  <si>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</si>
  <si>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</si>
  <si>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</si>
  <si>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</si>
  <si>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</si>
  <si>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</si>
  <si>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</si>
  <si>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</si>
  <si>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</si>
  <si>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</si>
  <si>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</si>
  <si>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</si>
  <si>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</si>
  <si>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</si>
  <si>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</si>
  <si>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</si>
  <si>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</si>
  <si>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</si>
  <si>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</si>
  <si>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</si>
  <si>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</si>
  <si>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</si>
  <si>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</si>
  <si>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</si>
  <si>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</si>
  <si>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</si>
  <si>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</si>
  <si>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</si>
  <si>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</si>
  <si>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</si>
  <si>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</si>
  <si>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</si>
  <si>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</si>
  <si>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</si>
  <si>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</si>
  <si>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</si>
  <si>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</si>
  <si>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</si>
  <si>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</si>
  <si>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</si>
  <si>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</si>
  <si>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</si>
  <si>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</si>
  <si>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</si>
  <si>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</si>
  <si>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</si>
  <si>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</si>
  <si>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</si>
  <si>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</si>
  <si>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</si>
  <si>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</si>
  <si>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</si>
  <si>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</si>
  <si>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</si>
  <si>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</si>
  <si>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</si>
  <si>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</si>
  <si>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</si>
  <si>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</si>
  <si>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</si>
  <si>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</si>
  <si>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</si>
  <si>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</si>
  <si>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</si>
  <si>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</si>
  <si>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</si>
  <si>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</si>
  <si>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</si>
  <si>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</si>
  <si>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</si>
  <si>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</si>
  <si>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</si>
  <si>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</si>
  <si>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</si>
  <si>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</si>
  <si>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</si>
  <si>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</si>
  <si>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</si>
  <si>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</si>
  <si>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</si>
  <si>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</si>
  <si>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</si>
  <si>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</si>
  <si>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</si>
  <si>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</si>
  <si>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</si>
  <si>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</si>
  <si>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</si>
  <si>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</si>
  <si>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</si>
  <si>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</si>
  <si>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</si>
  <si>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</si>
  <si>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</si>
  <si>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</si>
  <si>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</si>
  <si>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</si>
  <si>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</si>
  <si>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</si>
  <si>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</si>
  <si>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</si>
  <si>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</si>
  <si>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</si>
  <si>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</si>
  <si>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</si>
  <si>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</si>
  <si>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</si>
  <si>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</si>
  <si>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</si>
  <si>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</si>
  <si>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</si>
  <si>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</si>
  <si>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</si>
  <si>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</si>
  <si>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</si>
  <si>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</si>
  <si>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</si>
  <si>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</si>
  <si>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</si>
  <si>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</si>
  <si>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</si>
  <si>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</si>
  <si>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</si>
  <si>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</si>
  <si>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</si>
  <si>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</si>
  <si>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</si>
  <si>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</si>
  <si>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</si>
  <si>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</si>
  <si>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</si>
  <si>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</si>
  <si>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</si>
  <si>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</si>
  <si>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</si>
  <si>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</si>
  <si>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</si>
  <si>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</si>
  <si>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</si>
  <si>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</si>
  <si>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</si>
  <si>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</si>
  <si>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</si>
  <si>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</si>
  <si>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</si>
  <si>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</si>
  <si>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</si>
  <si>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</si>
  <si>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</si>
  <si>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</si>
  <si>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</si>
  <si>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</si>
  <si>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</si>
  <si>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</si>
  <si>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</si>
  <si>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</si>
  <si>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</si>
  <si>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</si>
  <si>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</si>
  <si>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</si>
  <si>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</si>
  <si>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</si>
  <si>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</si>
  <si>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</si>
  <si>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</si>
  <si>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</si>
  <si>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</si>
  <si>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</si>
  <si>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</si>
  <si>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</si>
  <si>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</si>
  <si>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</si>
  <si>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</si>
  <si>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</si>
  <si>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</si>
  <si>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</si>
  <si>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</si>
  <si>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</si>
  <si>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</si>
  <si>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</si>
  <si>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</si>
  <si>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</si>
  <si>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</si>
  <si>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</si>
  <si>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</si>
  <si>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</si>
  <si>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</si>
  <si>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</si>
  <si>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</si>
  <si>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</si>
  <si>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</si>
  <si>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</si>
  <si>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</si>
  <si>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</si>
  <si>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</si>
  <si>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</si>
  <si>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</si>
  <si>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</si>
  <si>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</si>
  <si>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</si>
  <si>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</si>
  <si>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</si>
  <si>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</si>
  <si>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</si>
  <si>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</si>
  <si>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</si>
  <si>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</si>
  <si>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</si>
  <si>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</si>
  <si>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</si>
  <si>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</si>
  <si>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</si>
  <si>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</si>
  <si>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</si>
  <si>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</si>
  <si>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</si>
  <si>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</si>
  <si>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</si>
  <si>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</si>
  <si>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</si>
  <si>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</si>
  <si>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</si>
  <si>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</si>
  <si>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</si>
  <si>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</si>
  <si>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</si>
  <si>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</si>
  <si>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</si>
  <si>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</si>
  <si>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</si>
  <si>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</si>
  <si>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</si>
  <si>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</si>
  <si>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</si>
  <si>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</si>
  <si>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</si>
  <si>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</si>
  <si>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</si>
  <si>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</si>
  <si>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</si>
  <si>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</si>
  <si>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</si>
  <si>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</si>
  <si>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</si>
  <si>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</si>
  <si>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</si>
  <si>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</si>
  <si>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</si>
  <si>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</si>
  <si>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</si>
  <si>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</si>
  <si>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</si>
  <si>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</si>
  <si>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</si>
  <si>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</si>
  <si>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</si>
  <si>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</si>
  <si>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</si>
  <si>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</si>
  <si>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</si>
  <si>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</si>
  <si>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</si>
  <si>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</si>
  <si>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</si>
  <si>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</si>
  <si>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</si>
  <si>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</si>
  <si>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</si>
  <si>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</si>
  <si>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</si>
  <si>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</si>
  <si>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</si>
  <si>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</si>
  <si>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</si>
  <si>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</si>
  <si>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</si>
  <si>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</si>
  <si>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</si>
  <si>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</si>
  <si>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</si>
  <si>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</si>
  <si>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</si>
  <si>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</si>
  <si>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</si>
  <si>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</si>
  <si>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</si>
  <si>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</si>
  <si>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</si>
  <si>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</si>
  <si>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</si>
  <si>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</si>
  <si>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</si>
  <si>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</si>
  <si>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</si>
  <si>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</si>
  <si>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</si>
  <si>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</si>
  <si>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</si>
  <si>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</si>
  <si>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</si>
  <si>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</si>
  <si>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</si>
  <si>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</si>
  <si>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</si>
  <si>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</si>
  <si>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</si>
  <si>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</si>
  <si>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</si>
  <si>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</si>
  <si>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</si>
  <si>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</si>
  <si>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</si>
  <si>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</si>
  <si>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</si>
  <si>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</si>
  <si>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</si>
  <si>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</si>
  <si>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</si>
  <si>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</si>
  <si>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</si>
  <si>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</si>
  <si>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</si>
  <si>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</si>
  <si>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</si>
  <si>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</si>
  <si>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</si>
  <si>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</si>
  <si>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</si>
  <si>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</si>
  <si>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</si>
  <si>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</si>
  <si>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</si>
  <si>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</si>
  <si>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</si>
  <si>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</si>
  <si>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</si>
  <si>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</si>
  <si>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</si>
  <si>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</si>
  <si>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</si>
  <si>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</si>
  <si>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</si>
  <si>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</si>
  <si>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</si>
  <si>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</si>
  <si>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</si>
  <si>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</si>
  <si>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</si>
  <si>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</si>
  <si>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</si>
  <si>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</si>
  <si>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</si>
  <si>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</si>
  <si>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</si>
  <si>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</si>
  <si>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</si>
  <si>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</si>
  <si>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</si>
  <si>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</si>
  <si>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</si>
  <si>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</si>
  <si>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</si>
  <si>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</si>
  <si>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</si>
  <si>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</si>
  <si>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</si>
  <si>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</si>
  <si>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</si>
  <si>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</si>
  <si>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</si>
  <si>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</si>
  <si>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</si>
  <si>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</si>
  <si>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</si>
  <si>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</si>
  <si>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</si>
  <si>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</si>
  <si>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</si>
  <si>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</si>
  <si>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</si>
  <si>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</si>
  <si>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</si>
  <si>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</si>
  <si>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</si>
  <si>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</si>
  <si>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</si>
  <si>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</si>
  <si>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</si>
  <si>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</si>
  <si>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</si>
  <si>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</si>
  <si>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</si>
  <si>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</si>
  <si>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</si>
  <si>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</si>
  <si>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</si>
  <si>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</si>
  <si>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</si>
  <si>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</si>
  <si>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</si>
  <si>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</si>
  <si>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</si>
  <si>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</si>
  <si>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</si>
  <si>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</si>
  <si>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</si>
  <si>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</si>
  <si>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</si>
  <si>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</si>
  <si>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</si>
  <si>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</si>
  <si>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</si>
  <si>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</si>
  <si>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</si>
  <si>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</si>
  <si>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</si>
  <si>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</si>
  <si>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</si>
  <si>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</si>
  <si>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</si>
  <si>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</si>
  <si>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</si>
  <si>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</si>
  <si>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</si>
  <si>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</si>
  <si>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</si>
  <si>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</si>
  <si>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</si>
  <si>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</si>
  <si>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</si>
  <si>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</si>
  <si>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</si>
  <si>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</si>
  <si>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</si>
  <si>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</si>
  <si>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</si>
  <si>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</si>
  <si>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</si>
  <si>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</si>
  <si>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</si>
  <si>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</si>
  <si>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</si>
  <si>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</si>
  <si>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</si>
  <si>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</si>
  <si>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</si>
  <si>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</si>
  <si>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</si>
  <si>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</si>
  <si>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</si>
  <si>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</si>
  <si>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</si>
  <si>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</si>
  <si>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</si>
  <si>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</si>
  <si>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</si>
  <si>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</si>
  <si>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</si>
  <si>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</si>
  <si>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</si>
  <si>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</si>
  <si>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</si>
  <si>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</si>
  <si>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</si>
  <si>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</si>
  <si>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</si>
  <si>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</si>
  <si>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</si>
  <si>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</si>
  <si>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</si>
  <si>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</si>
  <si>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</si>
  <si>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</si>
  <si>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</si>
  <si>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</si>
  <si>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</si>
  <si>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</si>
  <si>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</si>
  <si>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</si>
  <si>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</si>
  <si>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</si>
  <si>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</si>
  <si>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</si>
  <si>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</si>
  <si>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</si>
  <si>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</si>
  <si>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</si>
  <si>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</si>
  <si>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</si>
  <si>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</si>
  <si>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</si>
  <si>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</si>
  <si>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</si>
  <si>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</si>
  <si>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</si>
  <si>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</si>
  <si>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</si>
  <si>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</si>
  <si>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</si>
  <si>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</si>
  <si>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</si>
  <si>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</si>
  <si>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</si>
  <si>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</si>
  <si>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</si>
  <si>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</si>
  <si>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</si>
  <si>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</si>
  <si>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</si>
  <si>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</si>
  <si>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</si>
  <si>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</si>
  <si>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</si>
  <si>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</si>
  <si>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</si>
  <si>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</si>
  <si>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</si>
  <si>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</si>
  <si>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</si>
  <si>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</si>
  <si>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</si>
  <si>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</si>
  <si>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</si>
  <si>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</si>
  <si>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</si>
  <si>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</si>
  <si>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may-14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</si>
  <si>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</si>
  <si>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</si>
  <si>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</si>
  <si>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</si>
  <si>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</si>
  <si>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</si>
  <si>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</si>
  <si>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</si>
  <si>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</si>
  <si>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</si>
  <si>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</si>
  <si>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</si>
  <si>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jun-14</t>
  </si>
  <si>
    <t>jun-13</t>
  </si>
  <si>
    <t>Otros Europa y Euroasia</t>
  </si>
  <si>
    <t>Otros O. M.</t>
  </si>
  <si>
    <t>Turquia</t>
  </si>
  <si>
    <t>China</t>
  </si>
  <si>
    <t>Taiwan</t>
  </si>
  <si>
    <t>BOLETÍN ESTADÍSTICO HIDROCARBUROS JUNIO 2014</t>
  </si>
  <si>
    <t>2ºT 2014</t>
  </si>
  <si>
    <t>Otras salidas del sistema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</si>
</sst>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3"/>
      <color theme="2" tint="-0.499984740745262"/>
      <name val="Mic 32 New Rounded Lt"/>
      <family val="2"/>
    </font>
    <font>
      <sz val="18"/>
      <color theme="2" tint="-0.499984740745262"/>
      <name val="Mic 32 New Rounded Lt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7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  <xf numFmtId="0" fontId="4" fillId="0" borderId="0"/>
    <xf numFmtId="14" fontId="53" fillId="0" borderId="0">
      <alignment horizontal="left" vertical="top"/>
    </xf>
    <xf numFmtId="0" fontId="54" fillId="0" borderId="0" applyFont="0">
      <alignment horizontal="left" vertical="center"/>
    </xf>
  </cellStyleXfs>
  <cellXfs count="87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8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30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9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167" fontId="30" fillId="2" borderId="0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72" fontId="29" fillId="2" borderId="2" xfId="7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7" fontId="38" fillId="2" borderId="2" xfId="13" applyNumberFormat="1" applyFont="1" applyFill="1" applyBorder="1"/>
    <xf numFmtId="3" fontId="39" fillId="4" borderId="2" xfId="1" applyNumberFormat="1" applyFont="1" applyFill="1" applyBorder="1"/>
    <xf numFmtId="168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8" fontId="40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8" fontId="40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7" fontId="15" fillId="11" borderId="3" xfId="13" applyNumberFormat="1" applyFont="1" applyFill="1" applyBorder="1"/>
    <xf numFmtId="168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8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40" fillId="11" borderId="2" xfId="13" applyNumberFormat="1" applyFont="1" applyFill="1" applyBorder="1"/>
    <xf numFmtId="168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8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9" fillId="2" borderId="2" xfId="7" applyNumberFormat="1" applyFont="1" applyFill="1" applyBorder="1" applyAlignment="1" applyProtection="1">
      <alignment horizontal="left" vertical="center"/>
      <protection locked="0"/>
    </xf>
    <xf numFmtId="167" fontId="30" fillId="2" borderId="0" xfId="7" applyNumberFormat="1" applyFont="1" applyFill="1" applyBorder="1" applyAlignment="1" applyProtection="1">
      <alignment horizontal="left" vertical="center"/>
      <protection locked="0"/>
    </xf>
    <xf numFmtId="170" fontId="33" fillId="5" borderId="0" xfId="0" applyNumberFormat="1" applyFont="1" applyFill="1" applyBorder="1" applyAlignment="1">
      <alignment horizontal="right"/>
    </xf>
    <xf numFmtId="167" fontId="33" fillId="2" borderId="0" xfId="0" applyNumberFormat="1" applyFont="1" applyFill="1" applyBorder="1" applyAlignment="1">
      <alignment horizontal="right"/>
    </xf>
    <xf numFmtId="170" fontId="33" fillId="2" borderId="0" xfId="0" applyNumberFormat="1" applyFont="1" applyFill="1" applyBorder="1"/>
    <xf numFmtId="172" fontId="33" fillId="6" borderId="0" xfId="0" applyNumberFormat="1" applyFont="1" applyFill="1" applyBorder="1" applyAlignment="1">
      <alignment vertical="center"/>
    </xf>
    <xf numFmtId="172" fontId="33" fillId="6" borderId="0" xfId="0" applyNumberFormat="1" applyFont="1" applyFill="1" applyBorder="1"/>
    <xf numFmtId="167" fontId="33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6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8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3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2" fillId="3" borderId="0" xfId="1" applyNumberFormat="1" applyFont="1" applyFill="1" applyBorder="1" applyAlignment="1">
      <alignment horizontal="right"/>
    </xf>
    <xf numFmtId="180" fontId="32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0" fontId="8" fillId="6" borderId="12" xfId="0" applyNumberFormat="1" applyFont="1" applyFill="1" applyBorder="1" applyAlignment="1"/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7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3 2 2" xfId="14"/>
    <cellStyle name="Normal 4" xfId="11"/>
    <cellStyle name="Normal 5" xfId="10"/>
    <cellStyle name="Normal 7" xfId="6"/>
    <cellStyle name="Normal 8" xfId="5"/>
    <cellStyle name="Normal 8 2" xfId="8"/>
    <cellStyle name="Porcentual 2" xfId="7"/>
    <cellStyle name="Titular Publicación" xfId="16"/>
    <cellStyle name="Titular_gráfico" xfId="15"/>
  </cellStyles>
  <dxfs count="62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A4" sqref="A4:G4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664</v>
      </c>
    </row>
    <row r="3" spans="1:9" ht="15" customHeight="1" x14ac:dyDescent="0.2">
      <c r="A3" s="772">
        <v>41791</v>
      </c>
    </row>
    <row r="4" spans="1:9" ht="15" customHeight="1" x14ac:dyDescent="0.25">
      <c r="A4" s="814" t="s">
        <v>19</v>
      </c>
      <c r="B4" s="814"/>
      <c r="C4" s="814"/>
      <c r="D4" s="814"/>
      <c r="E4" s="814"/>
      <c r="F4" s="814"/>
      <c r="G4" s="814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2" t="s">
        <v>619</v>
      </c>
      <c r="D17" s="342"/>
      <c r="E17" s="342"/>
      <c r="F17" s="342"/>
      <c r="G17" s="342"/>
      <c r="H17" s="342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627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2" t="s">
        <v>635</v>
      </c>
      <c r="D25" s="342"/>
      <c r="E25" s="342"/>
      <c r="F25" s="342"/>
      <c r="G25" s="9"/>
      <c r="H25" s="9"/>
    </row>
    <row r="26" spans="2:9" ht="15" customHeight="1" x14ac:dyDescent="0.2">
      <c r="C26" s="342" t="s">
        <v>33</v>
      </c>
      <c r="D26" s="342"/>
      <c r="E26" s="342"/>
      <c r="F26" s="342"/>
      <c r="G26" s="9"/>
      <c r="H26" s="9"/>
    </row>
    <row r="27" spans="2:9" ht="15" customHeight="1" x14ac:dyDescent="0.2">
      <c r="C27" s="342" t="s">
        <v>539</v>
      </c>
      <c r="D27" s="342"/>
      <c r="E27" s="342"/>
      <c r="F27" s="342"/>
      <c r="G27" s="342"/>
      <c r="H27" s="342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543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277</v>
      </c>
      <c r="D35" s="9"/>
      <c r="E35" s="9"/>
      <c r="F35" s="9"/>
      <c r="G35" s="9"/>
    </row>
    <row r="36" spans="1:9" ht="15" customHeight="1" x14ac:dyDescent="0.2">
      <c r="C36" s="9" t="s">
        <v>249</v>
      </c>
      <c r="D36" s="9"/>
      <c r="E36" s="9"/>
      <c r="F36" s="9"/>
      <c r="G36" s="12"/>
    </row>
    <row r="37" spans="1:9" ht="15" customHeight="1" x14ac:dyDescent="0.2">
      <c r="A37" s="6"/>
      <c r="C37" s="342" t="s">
        <v>34</v>
      </c>
      <c r="D37" s="342"/>
      <c r="E37" s="342"/>
      <c r="F37" s="342"/>
      <c r="G37" s="342"/>
      <c r="H37" s="9"/>
      <c r="I37" s="9"/>
    </row>
    <row r="38" spans="1:9" ht="15" customHeight="1" x14ac:dyDescent="0.2">
      <c r="A38" s="6"/>
      <c r="C38" s="342" t="s">
        <v>622</v>
      </c>
      <c r="D38" s="342"/>
      <c r="E38" s="342"/>
      <c r="F38" s="342"/>
      <c r="G38" s="342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285</v>
      </c>
      <c r="D43" s="9"/>
      <c r="E43" s="9"/>
      <c r="F43" s="9"/>
      <c r="H43" s="12"/>
      <c r="I43" s="12"/>
    </row>
    <row r="44" spans="1:9" ht="15" customHeight="1" x14ac:dyDescent="0.2">
      <c r="C44" s="9" t="s">
        <v>621</v>
      </c>
      <c r="D44" s="9"/>
      <c r="E44" s="9"/>
      <c r="F44" s="9"/>
      <c r="G44" s="12"/>
    </row>
    <row r="45" spans="1:9" ht="15" customHeight="1" x14ac:dyDescent="0.2">
      <c r="C45" s="9" t="s">
        <v>287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0"/>
      <c r="D48" s="340"/>
      <c r="E48" s="340"/>
      <c r="F48" s="340"/>
    </row>
    <row r="49" spans="1:8" ht="15" customHeight="1" x14ac:dyDescent="0.2">
      <c r="B49" s="6"/>
      <c r="C49" s="341" t="s">
        <v>620</v>
      </c>
      <c r="D49" s="341"/>
      <c r="E49" s="341"/>
      <c r="F49" s="341"/>
      <c r="G49" s="9"/>
    </row>
    <row r="50" spans="1:8" ht="15" customHeight="1" x14ac:dyDescent="0.2">
      <c r="B50" s="6"/>
      <c r="C50" s="9" t="s">
        <v>596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2" t="s">
        <v>22</v>
      </c>
      <c r="D56" s="342"/>
      <c r="E56" s="342"/>
      <c r="F56" s="342"/>
      <c r="G56" s="342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371</v>
      </c>
      <c r="D63" s="9"/>
      <c r="E63" s="9"/>
      <c r="F63" s="9"/>
      <c r="G63" s="9"/>
    </row>
    <row r="64" spans="1:8" ht="15" customHeight="1" x14ac:dyDescent="0.2">
      <c r="B64" s="6"/>
      <c r="C64" s="9" t="s">
        <v>440</v>
      </c>
      <c r="D64" s="9"/>
      <c r="E64" s="9"/>
      <c r="F64" s="9"/>
      <c r="G64" s="9"/>
    </row>
    <row r="65" spans="2:9" ht="15" customHeight="1" x14ac:dyDescent="0.2">
      <c r="B65" s="6"/>
      <c r="C65" s="9" t="s">
        <v>610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611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2" t="s">
        <v>624</v>
      </c>
      <c r="D71" s="342"/>
      <c r="E71" s="342"/>
      <c r="F71" s="9"/>
      <c r="G71" s="9"/>
    </row>
    <row r="72" spans="2:9" ht="15" customHeight="1" x14ac:dyDescent="0.2">
      <c r="C72" s="9" t="s">
        <v>623</v>
      </c>
      <c r="D72" s="9"/>
      <c r="E72" s="9"/>
      <c r="F72" s="9"/>
      <c r="G72" s="9"/>
      <c r="H72" s="9"/>
    </row>
    <row r="73" spans="2:9" ht="15" customHeight="1" x14ac:dyDescent="0.2">
      <c r="C73" s="9" t="s">
        <v>407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2" t="s">
        <v>417</v>
      </c>
      <c r="D78" s="342"/>
      <c r="E78" s="342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2" t="s">
        <v>437</v>
      </c>
      <c r="D83" s="342"/>
      <c r="E83" s="342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625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2" t="s">
        <v>626</v>
      </c>
      <c r="D90" s="342"/>
      <c r="E90" s="342"/>
      <c r="F90" s="342"/>
      <c r="G90" s="11"/>
      <c r="H90" s="11"/>
      <c r="I90" s="11"/>
    </row>
    <row r="91" spans="1:10" ht="15" customHeight="1" x14ac:dyDescent="0.2">
      <c r="C91" s="342" t="s">
        <v>40</v>
      </c>
      <c r="D91" s="342"/>
      <c r="E91" s="342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15" t="s">
        <v>637</v>
      </c>
      <c r="B97" s="816"/>
      <c r="C97" s="816"/>
      <c r="D97" s="816"/>
      <c r="E97" s="816"/>
      <c r="F97" s="816"/>
      <c r="G97" s="816"/>
      <c r="H97" s="816"/>
      <c r="I97" s="816"/>
      <c r="J97" s="816"/>
      <c r="K97" s="816"/>
    </row>
    <row r="98" spans="1:11" ht="15" customHeight="1" x14ac:dyDescent="0.2">
      <c r="A98" s="816"/>
      <c r="B98" s="816"/>
      <c r="C98" s="816"/>
      <c r="D98" s="816"/>
      <c r="E98" s="816"/>
      <c r="F98" s="816"/>
      <c r="G98" s="816"/>
      <c r="H98" s="816"/>
      <c r="I98" s="816"/>
      <c r="J98" s="816"/>
      <c r="K98" s="816"/>
    </row>
    <row r="99" spans="1:11" ht="15" customHeight="1" x14ac:dyDescent="0.2">
      <c r="A99" s="816"/>
      <c r="B99" s="816"/>
      <c r="C99" s="816"/>
      <c r="D99" s="816"/>
      <c r="E99" s="816"/>
      <c r="F99" s="816"/>
      <c r="G99" s="816"/>
      <c r="H99" s="816"/>
      <c r="I99" s="816"/>
      <c r="J99" s="816"/>
      <c r="K99" s="816"/>
    </row>
    <row r="100" spans="1:11" ht="15" customHeight="1" x14ac:dyDescent="0.2">
      <c r="A100" s="816"/>
      <c r="B100" s="816"/>
      <c r="C100" s="816"/>
      <c r="D100" s="816"/>
      <c r="E100" s="816"/>
      <c r="F100" s="816"/>
      <c r="G100" s="816"/>
      <c r="H100" s="816"/>
      <c r="I100" s="816"/>
      <c r="J100" s="816"/>
      <c r="K100" s="816"/>
    </row>
    <row r="101" spans="1:11" ht="15" customHeight="1" x14ac:dyDescent="0.2">
      <c r="A101" s="816"/>
      <c r="B101" s="816"/>
      <c r="C101" s="816"/>
      <c r="D101" s="816"/>
      <c r="E101" s="816"/>
      <c r="F101" s="816"/>
      <c r="G101" s="816"/>
      <c r="H101" s="816"/>
      <c r="I101" s="816"/>
      <c r="J101" s="816"/>
      <c r="K101" s="816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9" t="s">
        <v>27</v>
      </c>
      <c r="B1" s="570"/>
      <c r="C1" s="570"/>
      <c r="D1" s="570"/>
      <c r="E1" s="570"/>
      <c r="F1" s="570"/>
      <c r="G1" s="570"/>
      <c r="H1" s="570"/>
      <c r="I1" s="577"/>
    </row>
    <row r="2" spans="1:11" ht="15.75" x14ac:dyDescent="0.25">
      <c r="A2" s="571"/>
      <c r="B2" s="572"/>
      <c r="C2" s="573"/>
      <c r="D2" s="573"/>
      <c r="E2" s="573"/>
      <c r="F2" s="573"/>
      <c r="G2" s="555"/>
      <c r="H2" s="555" t="s">
        <v>160</v>
      </c>
      <c r="I2" s="577"/>
    </row>
    <row r="3" spans="1:11" s="102" customFormat="1" x14ac:dyDescent="0.2">
      <c r="A3" s="556"/>
      <c r="B3" s="833">
        <f>INDICE!A3</f>
        <v>41791</v>
      </c>
      <c r="C3" s="834"/>
      <c r="D3" s="834" t="s">
        <v>121</v>
      </c>
      <c r="E3" s="834"/>
      <c r="F3" s="834" t="s">
        <v>122</v>
      </c>
      <c r="G3" s="835"/>
      <c r="H3" s="834"/>
      <c r="I3" s="539"/>
    </row>
    <row r="4" spans="1:11" s="102" customFormat="1" x14ac:dyDescent="0.2">
      <c r="A4" s="557"/>
      <c r="B4" s="558" t="s">
        <v>48</v>
      </c>
      <c r="C4" s="558" t="s">
        <v>519</v>
      </c>
      <c r="D4" s="558" t="s">
        <v>48</v>
      </c>
      <c r="E4" s="558" t="s">
        <v>519</v>
      </c>
      <c r="F4" s="558" t="s">
        <v>48</v>
      </c>
      <c r="G4" s="559" t="s">
        <v>519</v>
      </c>
      <c r="H4" s="559" t="s">
        <v>111</v>
      </c>
      <c r="I4" s="539"/>
    </row>
    <row r="5" spans="1:11" s="102" customFormat="1" x14ac:dyDescent="0.2">
      <c r="A5" s="560" t="s">
        <v>180</v>
      </c>
      <c r="B5" s="519">
        <v>1740.269049999999</v>
      </c>
      <c r="C5" s="512">
        <v>4.2269390038108217</v>
      </c>
      <c r="D5" s="511">
        <v>10198.702359999996</v>
      </c>
      <c r="E5" s="512">
        <v>2.088318896835605</v>
      </c>
      <c r="F5" s="511">
        <v>20708.429739999996</v>
      </c>
      <c r="G5" s="512">
        <v>1.1946802970615769</v>
      </c>
      <c r="H5" s="517">
        <v>73.191285340028031</v>
      </c>
      <c r="I5" s="539"/>
      <c r="K5" s="96"/>
    </row>
    <row r="6" spans="1:11" s="102" customFormat="1" x14ac:dyDescent="0.2">
      <c r="A6" s="560" t="s">
        <v>181</v>
      </c>
      <c r="B6" s="582">
        <v>0.97841999999999996</v>
      </c>
      <c r="C6" s="529">
        <v>16.186721449691838</v>
      </c>
      <c r="D6" s="561">
        <v>3.2968000000000002</v>
      </c>
      <c r="E6" s="512">
        <v>5.614874756930095</v>
      </c>
      <c r="F6" s="511">
        <v>5.5394600000000001</v>
      </c>
      <c r="G6" s="512">
        <v>-69.121263810383851</v>
      </c>
      <c r="H6" s="517">
        <v>1.9578509939193092E-2</v>
      </c>
      <c r="I6" s="539"/>
      <c r="K6" s="96"/>
    </row>
    <row r="7" spans="1:11" s="102" customFormat="1" x14ac:dyDescent="0.2">
      <c r="A7" s="560" t="s">
        <v>182</v>
      </c>
      <c r="B7" s="519">
        <v>1.0623</v>
      </c>
      <c r="C7" s="512">
        <v>-47.614210194098156</v>
      </c>
      <c r="D7" s="561">
        <v>7.1813100000000007</v>
      </c>
      <c r="E7" s="512">
        <v>-50.684048169736798</v>
      </c>
      <c r="F7" s="511">
        <v>19.135080000000002</v>
      </c>
      <c r="G7" s="512">
        <v>-75.158937993541215</v>
      </c>
      <c r="H7" s="517">
        <v>6.7630482748725504E-2</v>
      </c>
      <c r="I7" s="539"/>
      <c r="K7" s="96"/>
    </row>
    <row r="8" spans="1:11" s="102" customFormat="1" x14ac:dyDescent="0.2">
      <c r="A8" s="581" t="s">
        <v>183</v>
      </c>
      <c r="B8" s="520">
        <v>1742.3097699999989</v>
      </c>
      <c r="C8" s="521">
        <v>4.1701075702341157</v>
      </c>
      <c r="D8" s="520">
        <v>10209.180469999998</v>
      </c>
      <c r="E8" s="521">
        <v>2.0126321860971901</v>
      </c>
      <c r="F8" s="520">
        <v>20733.104279999992</v>
      </c>
      <c r="G8" s="521">
        <v>0.84724239743990226</v>
      </c>
      <c r="H8" s="521">
        <v>73.278494332715937</v>
      </c>
      <c r="I8" s="539"/>
    </row>
    <row r="9" spans="1:11" s="102" customFormat="1" x14ac:dyDescent="0.2">
      <c r="A9" s="560" t="s">
        <v>184</v>
      </c>
      <c r="B9" s="519">
        <v>265.68801999999988</v>
      </c>
      <c r="C9" s="512">
        <v>2.9056728796815192</v>
      </c>
      <c r="D9" s="511">
        <v>1784.9259900000002</v>
      </c>
      <c r="E9" s="512">
        <v>1.0602286016008906</v>
      </c>
      <c r="F9" s="511">
        <v>3724.7397000000005</v>
      </c>
      <c r="G9" s="512">
        <v>4.0709415438603793</v>
      </c>
      <c r="H9" s="517">
        <v>13.164614102702627</v>
      </c>
      <c r="I9" s="539"/>
    </row>
    <row r="10" spans="1:11" s="102" customFormat="1" x14ac:dyDescent="0.2">
      <c r="A10" s="560" t="s">
        <v>185</v>
      </c>
      <c r="B10" s="519">
        <v>72.006179999999986</v>
      </c>
      <c r="C10" s="512">
        <v>-18.262291955656551</v>
      </c>
      <c r="D10" s="511">
        <v>1059.6079999999999</v>
      </c>
      <c r="E10" s="512">
        <v>-17.99051404459502</v>
      </c>
      <c r="F10" s="511">
        <v>2119.2828500000005</v>
      </c>
      <c r="G10" s="512">
        <v>-16.266044207484914</v>
      </c>
      <c r="H10" s="517">
        <v>7.4903330546093789</v>
      </c>
      <c r="I10" s="539"/>
    </row>
    <row r="11" spans="1:11" s="102" customFormat="1" x14ac:dyDescent="0.2">
      <c r="A11" s="560" t="s">
        <v>186</v>
      </c>
      <c r="B11" s="519">
        <v>147.13195000000002</v>
      </c>
      <c r="C11" s="512">
        <v>14.501799645907518</v>
      </c>
      <c r="D11" s="511">
        <v>867.90442999999993</v>
      </c>
      <c r="E11" s="512">
        <v>9.6697923724751966</v>
      </c>
      <c r="F11" s="511">
        <v>1716.4461600000002</v>
      </c>
      <c r="G11" s="512">
        <v>15.48233857018827</v>
      </c>
      <c r="H11" s="517">
        <v>6.066558509972058</v>
      </c>
      <c r="I11" s="539"/>
    </row>
    <row r="12" spans="1:11" s="3" customFormat="1" x14ac:dyDescent="0.2">
      <c r="A12" s="562" t="s">
        <v>187</v>
      </c>
      <c r="B12" s="522">
        <v>2227.1359199999984</v>
      </c>
      <c r="C12" s="523">
        <v>3.7160448303707905</v>
      </c>
      <c r="D12" s="522">
        <v>13921.618889999996</v>
      </c>
      <c r="E12" s="523">
        <v>0.46345315077892768</v>
      </c>
      <c r="F12" s="522">
        <v>28293.572989999993</v>
      </c>
      <c r="G12" s="523">
        <v>0.49125383296062547</v>
      </c>
      <c r="H12" s="523">
        <v>100</v>
      </c>
      <c r="I12" s="492"/>
    </row>
    <row r="13" spans="1:11" s="102" customFormat="1" x14ac:dyDescent="0.2">
      <c r="A13" s="586" t="s">
        <v>158</v>
      </c>
      <c r="B13" s="524"/>
      <c r="C13" s="524"/>
      <c r="D13" s="524"/>
      <c r="E13" s="524"/>
      <c r="F13" s="524"/>
      <c r="G13" s="524"/>
      <c r="H13" s="524"/>
      <c r="I13" s="539"/>
    </row>
    <row r="14" spans="1:11" s="130" customFormat="1" x14ac:dyDescent="0.2">
      <c r="A14" s="563" t="s">
        <v>188</v>
      </c>
      <c r="B14" s="543">
        <v>80.857280000000173</v>
      </c>
      <c r="C14" s="532">
        <v>21.694039214612324</v>
      </c>
      <c r="D14" s="531">
        <v>420.46142000000015</v>
      </c>
      <c r="E14" s="532">
        <v>-21.275988235213028</v>
      </c>
      <c r="F14" s="531">
        <v>711.39164000000005</v>
      </c>
      <c r="G14" s="532">
        <v>-56.931523514223592</v>
      </c>
      <c r="H14" s="545">
        <v>2.5143223878137713</v>
      </c>
      <c r="I14" s="578"/>
    </row>
    <row r="15" spans="1:11" s="130" customFormat="1" x14ac:dyDescent="0.2">
      <c r="A15" s="564" t="s">
        <v>628</v>
      </c>
      <c r="B15" s="584">
        <v>4.6408096534980823</v>
      </c>
      <c r="C15" s="536"/>
      <c r="D15" s="565">
        <v>4.1184639769621025</v>
      </c>
      <c r="E15" s="536"/>
      <c r="F15" s="565">
        <v>3.4311872954125722</v>
      </c>
      <c r="G15" s="536"/>
      <c r="H15" s="546"/>
      <c r="I15" s="578"/>
    </row>
    <row r="16" spans="1:11" s="130" customFormat="1" x14ac:dyDescent="0.2">
      <c r="A16" s="566" t="s">
        <v>528</v>
      </c>
      <c r="B16" s="585">
        <v>99.865220000000022</v>
      </c>
      <c r="C16" s="526">
        <v>6.8045691913265527</v>
      </c>
      <c r="D16" s="525">
        <v>610.06596999999999</v>
      </c>
      <c r="E16" s="526">
        <v>6.6908924406624051</v>
      </c>
      <c r="F16" s="567">
        <v>1254.3279700000001</v>
      </c>
      <c r="G16" s="526">
        <v>9.3484082977995211</v>
      </c>
      <c r="H16" s="583">
        <v>4.4332611170859417</v>
      </c>
      <c r="I16" s="578"/>
    </row>
    <row r="17" spans="1:14" s="102" customFormat="1" x14ac:dyDescent="0.2">
      <c r="A17" s="574"/>
      <c r="B17" s="575"/>
      <c r="C17" s="575"/>
      <c r="D17" s="575"/>
      <c r="E17" s="575"/>
      <c r="F17" s="575"/>
      <c r="G17" s="575"/>
      <c r="H17" s="576" t="s">
        <v>247</v>
      </c>
      <c r="I17" s="539"/>
    </row>
    <row r="18" spans="1:14" s="102" customFormat="1" x14ac:dyDescent="0.2">
      <c r="A18" s="568" t="s">
        <v>591</v>
      </c>
      <c r="B18" s="530"/>
      <c r="C18" s="530"/>
      <c r="D18" s="530"/>
      <c r="E18" s="530"/>
      <c r="F18" s="511"/>
      <c r="G18" s="530"/>
      <c r="H18" s="530"/>
      <c r="I18" s="107"/>
      <c r="J18" s="107"/>
      <c r="K18" s="107"/>
      <c r="L18" s="107"/>
      <c r="M18" s="107"/>
      <c r="N18" s="107"/>
    </row>
    <row r="19" spans="1:14" x14ac:dyDescent="0.2">
      <c r="A19" s="836" t="s">
        <v>529</v>
      </c>
      <c r="B19" s="837"/>
      <c r="C19" s="837"/>
      <c r="D19" s="837"/>
      <c r="E19" s="837"/>
      <c r="F19" s="837"/>
      <c r="G19" s="837"/>
      <c r="H19" s="573"/>
      <c r="I19" s="108"/>
      <c r="J19" s="108"/>
      <c r="K19" s="108"/>
      <c r="L19" s="108"/>
      <c r="M19" s="108"/>
      <c r="N19" s="108"/>
    </row>
    <row r="20" spans="1:14" ht="14.25" x14ac:dyDescent="0.2">
      <c r="A20" s="579" t="s">
        <v>248</v>
      </c>
      <c r="B20" s="580"/>
      <c r="C20" s="580"/>
      <c r="D20" s="580"/>
      <c r="E20" s="580"/>
      <c r="F20" s="580"/>
      <c r="G20" s="580"/>
      <c r="H20" s="580"/>
      <c r="I20" s="108"/>
      <c r="J20" s="108"/>
      <c r="K20" s="108"/>
      <c r="L20" s="108"/>
      <c r="M20" s="108"/>
      <c r="N20" s="108"/>
    </row>
    <row r="21" spans="1:14" x14ac:dyDescent="0.2">
      <c r="A21" s="172"/>
      <c r="B21" s="173"/>
      <c r="C21" s="173"/>
      <c r="D21" s="173"/>
      <c r="E21" s="173"/>
      <c r="F21" s="173"/>
      <c r="G21" s="173"/>
      <c r="H21" s="173"/>
    </row>
    <row r="32" spans="1:14" x14ac:dyDescent="0.2">
      <c r="C32" s="96" t="s">
        <v>445</v>
      </c>
    </row>
  </sheetData>
  <mergeCells count="4">
    <mergeCell ref="B3:C3"/>
    <mergeCell ref="D3:E3"/>
    <mergeCell ref="F3:H3"/>
    <mergeCell ref="A19:G19"/>
  </mergeCells>
  <conditionalFormatting sqref="B6">
    <cfRule type="cellIs" dxfId="52" priority="7" operator="between">
      <formula>0</formula>
      <formula>0.5</formula>
    </cfRule>
    <cfRule type="cellIs" dxfId="51" priority="8" operator="between">
      <formula>0</formula>
      <formula>0.49</formula>
    </cfRule>
  </conditionalFormatting>
  <conditionalFormatting sqref="D6">
    <cfRule type="cellIs" dxfId="50" priority="5" operator="between">
      <formula>0</formula>
      <formula>0.5</formula>
    </cfRule>
    <cfRule type="cellIs" dxfId="49" priority="6" operator="between">
      <formula>0</formula>
      <formula>0.49</formula>
    </cfRule>
  </conditionalFormatting>
  <conditionalFormatting sqref="D7">
    <cfRule type="cellIs" dxfId="48" priority="3" operator="between">
      <formula>0</formula>
      <formula>0.5</formula>
    </cfRule>
    <cfRule type="cellIs" dxfId="47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M38" sqref="M3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530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31">
        <f>INDICE!A3</f>
        <v>41791</v>
      </c>
      <c r="C3" s="831"/>
      <c r="D3" s="831">
        <f>INDICE!C3</f>
        <v>0</v>
      </c>
      <c r="E3" s="831"/>
      <c r="F3" s="112"/>
      <c r="G3" s="832" t="s">
        <v>122</v>
      </c>
      <c r="H3" s="832"/>
      <c r="I3" s="832"/>
      <c r="J3" s="832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7" t="s">
        <v>162</v>
      </c>
      <c r="B5" s="117">
        <v>266.04669000000007</v>
      </c>
      <c r="C5" s="117">
        <v>46.081989999999998</v>
      </c>
      <c r="D5" s="117">
        <v>10.898510000000002</v>
      </c>
      <c r="E5" s="547">
        <v>323.02719000000008</v>
      </c>
      <c r="F5" s="117"/>
      <c r="G5" s="117">
        <v>3165.0224200000007</v>
      </c>
      <c r="H5" s="117">
        <v>567.10972000000004</v>
      </c>
      <c r="I5" s="117">
        <v>183.76680000000005</v>
      </c>
      <c r="J5" s="547">
        <v>3915.8989400000005</v>
      </c>
      <c r="K5" s="82"/>
    </row>
    <row r="6" spans="1:11" s="114" customFormat="1" x14ac:dyDescent="0.2">
      <c r="A6" s="588" t="s">
        <v>163</v>
      </c>
      <c r="B6" s="119">
        <v>74.993370000000013</v>
      </c>
      <c r="C6" s="119">
        <v>20.604869999999998</v>
      </c>
      <c r="D6" s="119">
        <v>2.15144</v>
      </c>
      <c r="E6" s="550">
        <v>97.749679999999998</v>
      </c>
      <c r="F6" s="119"/>
      <c r="G6" s="119">
        <v>888.47750999999994</v>
      </c>
      <c r="H6" s="119">
        <v>270.83413000000013</v>
      </c>
      <c r="I6" s="119">
        <v>107.47213999999998</v>
      </c>
      <c r="J6" s="550">
        <v>1266.7837800000002</v>
      </c>
      <c r="K6" s="82"/>
    </row>
    <row r="7" spans="1:11" s="114" customFormat="1" x14ac:dyDescent="0.2">
      <c r="A7" s="588" t="s">
        <v>164</v>
      </c>
      <c r="B7" s="119">
        <v>36.069499999999998</v>
      </c>
      <c r="C7" s="119">
        <v>5.5116499999999995</v>
      </c>
      <c r="D7" s="119">
        <v>2.2040600000000006</v>
      </c>
      <c r="E7" s="550">
        <v>43.785209999999992</v>
      </c>
      <c r="F7" s="119"/>
      <c r="G7" s="119">
        <v>441.52077999999995</v>
      </c>
      <c r="H7" s="119">
        <v>76.867739999999969</v>
      </c>
      <c r="I7" s="119">
        <v>55.004010000000001</v>
      </c>
      <c r="J7" s="550">
        <v>573.39252999999997</v>
      </c>
      <c r="K7" s="82"/>
    </row>
    <row r="8" spans="1:11" s="114" customFormat="1" x14ac:dyDescent="0.2">
      <c r="A8" s="588" t="s">
        <v>165</v>
      </c>
      <c r="B8" s="119">
        <v>36.843839999999993</v>
      </c>
      <c r="C8" s="119">
        <v>3.2498500000000003</v>
      </c>
      <c r="D8" s="119">
        <v>10.913500000000001</v>
      </c>
      <c r="E8" s="550">
        <v>51.007189999999994</v>
      </c>
      <c r="F8" s="119"/>
      <c r="G8" s="119">
        <v>370.53783999999996</v>
      </c>
      <c r="H8" s="119">
        <v>40.021320000000003</v>
      </c>
      <c r="I8" s="119">
        <v>128.24444</v>
      </c>
      <c r="J8" s="550">
        <v>538.80359999999996</v>
      </c>
      <c r="K8" s="82"/>
    </row>
    <row r="9" spans="1:11" s="114" customFormat="1" x14ac:dyDescent="0.2">
      <c r="A9" s="588" t="s">
        <v>166</v>
      </c>
      <c r="B9" s="119">
        <v>49.181149999999995</v>
      </c>
      <c r="C9" s="119">
        <v>0</v>
      </c>
      <c r="D9" s="119">
        <v>0</v>
      </c>
      <c r="E9" s="550">
        <v>49.181149999999995</v>
      </c>
      <c r="F9" s="119"/>
      <c r="G9" s="119">
        <v>608.97861999999986</v>
      </c>
      <c r="H9" s="119">
        <v>0</v>
      </c>
      <c r="I9" s="119">
        <v>133.16656</v>
      </c>
      <c r="J9" s="550">
        <v>742.14517999999987</v>
      </c>
      <c r="K9" s="82"/>
    </row>
    <row r="10" spans="1:11" s="114" customFormat="1" x14ac:dyDescent="0.2">
      <c r="A10" s="588" t="s">
        <v>167</v>
      </c>
      <c r="B10" s="119">
        <v>24.122969999999999</v>
      </c>
      <c r="C10" s="119">
        <v>3.69909</v>
      </c>
      <c r="D10" s="119">
        <v>0.48437000000000002</v>
      </c>
      <c r="E10" s="550">
        <v>28.306429999999999</v>
      </c>
      <c r="F10" s="119"/>
      <c r="G10" s="119">
        <v>291.61308999999989</v>
      </c>
      <c r="H10" s="119">
        <v>51.675249999999998</v>
      </c>
      <c r="I10" s="119">
        <v>15.966729999999998</v>
      </c>
      <c r="J10" s="550">
        <v>359.25506999999988</v>
      </c>
      <c r="K10" s="82"/>
    </row>
    <row r="11" spans="1:11" s="114" customFormat="1" x14ac:dyDescent="0.2">
      <c r="A11" s="588" t="s">
        <v>168</v>
      </c>
      <c r="B11" s="119">
        <v>120.40262</v>
      </c>
      <c r="C11" s="119">
        <v>40.140100000000004</v>
      </c>
      <c r="D11" s="119">
        <v>6.6663999999999985</v>
      </c>
      <c r="E11" s="550">
        <v>167.20912000000001</v>
      </c>
      <c r="F11" s="119"/>
      <c r="G11" s="119">
        <v>1456.7929599999995</v>
      </c>
      <c r="H11" s="119">
        <v>616.0719600000001</v>
      </c>
      <c r="I11" s="119">
        <v>247.7186100000001</v>
      </c>
      <c r="J11" s="550">
        <v>2320.5835299999994</v>
      </c>
      <c r="K11" s="82"/>
    </row>
    <row r="12" spans="1:11" s="114" customFormat="1" x14ac:dyDescent="0.2">
      <c r="A12" s="588" t="s">
        <v>653</v>
      </c>
      <c r="B12" s="119">
        <v>94.547379999999976</v>
      </c>
      <c r="C12" s="119">
        <v>32.504710000000003</v>
      </c>
      <c r="D12" s="119">
        <v>2.7745200000000003</v>
      </c>
      <c r="E12" s="550">
        <v>129.82660999999999</v>
      </c>
      <c r="F12" s="119"/>
      <c r="G12" s="119">
        <v>1154.0561600000001</v>
      </c>
      <c r="H12" s="119">
        <v>504.50854000000066</v>
      </c>
      <c r="I12" s="119">
        <v>164.66751000000005</v>
      </c>
      <c r="J12" s="550">
        <v>1823.2322100000008</v>
      </c>
      <c r="K12" s="82"/>
    </row>
    <row r="13" spans="1:11" s="114" customFormat="1" x14ac:dyDescent="0.2">
      <c r="A13" s="588" t="s">
        <v>169</v>
      </c>
      <c r="B13" s="119">
        <v>269.98564999999996</v>
      </c>
      <c r="C13" s="119">
        <v>28.294880000000006</v>
      </c>
      <c r="D13" s="119">
        <v>8.5414300000000001</v>
      </c>
      <c r="E13" s="550">
        <v>306.82195999999999</v>
      </c>
      <c r="F13" s="119"/>
      <c r="G13" s="119">
        <v>3196.8449400000009</v>
      </c>
      <c r="H13" s="119">
        <v>440.59780000000006</v>
      </c>
      <c r="I13" s="119">
        <v>228.71036000000009</v>
      </c>
      <c r="J13" s="550">
        <v>3866.1531000000009</v>
      </c>
      <c r="K13" s="82"/>
    </row>
    <row r="14" spans="1:11" s="114" customFormat="1" x14ac:dyDescent="0.2">
      <c r="A14" s="588" t="s">
        <v>170</v>
      </c>
      <c r="B14" s="119">
        <v>0.93786999999999987</v>
      </c>
      <c r="C14" s="119">
        <v>0</v>
      </c>
      <c r="D14" s="119">
        <v>2.8799999999999997E-3</v>
      </c>
      <c r="E14" s="550">
        <v>0.94074999999999986</v>
      </c>
      <c r="F14" s="119"/>
      <c r="G14" s="119">
        <v>10.513069999999999</v>
      </c>
      <c r="H14" s="119">
        <v>0</v>
      </c>
      <c r="I14" s="119">
        <v>1.4809999999999999E-2</v>
      </c>
      <c r="J14" s="550">
        <v>10.52788</v>
      </c>
      <c r="K14" s="82"/>
    </row>
    <row r="15" spans="1:11" s="114" customFormat="1" x14ac:dyDescent="0.2">
      <c r="A15" s="588" t="s">
        <v>171</v>
      </c>
      <c r="B15" s="119">
        <v>168.69187999999997</v>
      </c>
      <c r="C15" s="119">
        <v>15.33028</v>
      </c>
      <c r="D15" s="119">
        <v>6.1658999999999997</v>
      </c>
      <c r="E15" s="550">
        <v>190.18805999999995</v>
      </c>
      <c r="F15" s="119"/>
      <c r="G15" s="119">
        <v>1995.1985700000005</v>
      </c>
      <c r="H15" s="119">
        <v>215.54524000000012</v>
      </c>
      <c r="I15" s="119">
        <v>116.18593000000003</v>
      </c>
      <c r="J15" s="550">
        <v>2326.9297400000005</v>
      </c>
      <c r="K15" s="82"/>
    </row>
    <row r="16" spans="1:11" s="114" customFormat="1" x14ac:dyDescent="0.2">
      <c r="A16" s="588" t="s">
        <v>172</v>
      </c>
      <c r="B16" s="119">
        <v>47.446479999999994</v>
      </c>
      <c r="C16" s="119">
        <v>11.353809999999999</v>
      </c>
      <c r="D16" s="119">
        <v>0.59088000000000007</v>
      </c>
      <c r="E16" s="550">
        <v>59.391169999999988</v>
      </c>
      <c r="F16" s="119"/>
      <c r="G16" s="119">
        <v>562.03204000000028</v>
      </c>
      <c r="H16" s="119">
        <v>139.89995000000002</v>
      </c>
      <c r="I16" s="119">
        <v>25.577599999999997</v>
      </c>
      <c r="J16" s="550">
        <v>727.50959000000023</v>
      </c>
      <c r="K16" s="82"/>
    </row>
    <row r="17" spans="1:16" s="114" customFormat="1" x14ac:dyDescent="0.2">
      <c r="A17" s="588" t="s">
        <v>173</v>
      </c>
      <c r="B17" s="119">
        <v>111.13060999999999</v>
      </c>
      <c r="C17" s="119">
        <v>21.445679999999999</v>
      </c>
      <c r="D17" s="119">
        <v>7.7204399999999991</v>
      </c>
      <c r="E17" s="550">
        <v>140.29673</v>
      </c>
      <c r="F17" s="119"/>
      <c r="G17" s="119">
        <v>1364.6744600000002</v>
      </c>
      <c r="H17" s="119">
        <v>266.84623999999985</v>
      </c>
      <c r="I17" s="119">
        <v>245.05067000000011</v>
      </c>
      <c r="J17" s="550">
        <v>1876.5713700000001</v>
      </c>
      <c r="K17" s="82"/>
    </row>
    <row r="18" spans="1:16" s="114" customFormat="1" x14ac:dyDescent="0.2">
      <c r="A18" s="588" t="s">
        <v>174</v>
      </c>
      <c r="B18" s="119">
        <v>13.18336</v>
      </c>
      <c r="C18" s="119">
        <v>2.6396199999999999</v>
      </c>
      <c r="D18" s="119">
        <v>0.54781999999999997</v>
      </c>
      <c r="E18" s="550">
        <v>16.370800000000003</v>
      </c>
      <c r="F18" s="119"/>
      <c r="G18" s="119">
        <v>163.09172000000007</v>
      </c>
      <c r="H18" s="119">
        <v>47.093219999999995</v>
      </c>
      <c r="I18" s="119">
        <v>26.646640000000001</v>
      </c>
      <c r="J18" s="550">
        <v>236.83158000000006</v>
      </c>
      <c r="K18" s="82"/>
    </row>
    <row r="19" spans="1:16" s="114" customFormat="1" x14ac:dyDescent="0.2">
      <c r="A19" s="588" t="s">
        <v>175</v>
      </c>
      <c r="B19" s="119">
        <v>179.19504000000001</v>
      </c>
      <c r="C19" s="119">
        <v>7.14656</v>
      </c>
      <c r="D19" s="119">
        <v>7.6176399999999997</v>
      </c>
      <c r="E19" s="550">
        <v>193.95923999999999</v>
      </c>
      <c r="F19" s="119"/>
      <c r="G19" s="119">
        <v>2113.4352100000006</v>
      </c>
      <c r="H19" s="119">
        <v>111.16055</v>
      </c>
      <c r="I19" s="119">
        <v>301.03171000000003</v>
      </c>
      <c r="J19" s="550">
        <v>2525.6274700000008</v>
      </c>
      <c r="K19" s="82"/>
    </row>
    <row r="20" spans="1:16" s="114" customFormat="1" x14ac:dyDescent="0.2">
      <c r="A20" s="588" t="s">
        <v>176</v>
      </c>
      <c r="B20" s="119">
        <v>1.11643</v>
      </c>
      <c r="C20" s="119">
        <v>9.9399999999999992E-3</v>
      </c>
      <c r="D20" s="119">
        <v>1.7099999999999999E-3</v>
      </c>
      <c r="E20" s="550">
        <v>1.1280800000000002</v>
      </c>
      <c r="F20" s="119"/>
      <c r="G20" s="119">
        <v>12.40818</v>
      </c>
      <c r="H20" s="119">
        <v>9.9399999999999992E-3</v>
      </c>
      <c r="I20" s="119">
        <v>1.7099999999999999E-3</v>
      </c>
      <c r="J20" s="550">
        <v>12.419829999999999</v>
      </c>
      <c r="K20" s="82"/>
    </row>
    <row r="21" spans="1:16" s="114" customFormat="1" x14ac:dyDescent="0.2">
      <c r="A21" s="588" t="s">
        <v>177</v>
      </c>
      <c r="B21" s="119">
        <v>68.18159</v>
      </c>
      <c r="C21" s="119">
        <v>10.10073</v>
      </c>
      <c r="D21" s="119">
        <v>0.92674999999999996</v>
      </c>
      <c r="E21" s="550">
        <v>79.209069999999997</v>
      </c>
      <c r="F21" s="119"/>
      <c r="G21" s="119">
        <v>810.91350999999997</v>
      </c>
      <c r="H21" s="119">
        <v>142.07589999999999</v>
      </c>
      <c r="I21" s="119">
        <v>18.637399999999992</v>
      </c>
      <c r="J21" s="550">
        <v>971.62680999999986</v>
      </c>
      <c r="K21" s="82"/>
    </row>
    <row r="22" spans="1:16" s="114" customFormat="1" x14ac:dyDescent="0.2">
      <c r="A22" s="588" t="s">
        <v>178</v>
      </c>
      <c r="B22" s="119">
        <v>49.469720000000002</v>
      </c>
      <c r="C22" s="119">
        <v>6.0776399999999997</v>
      </c>
      <c r="D22" s="119">
        <v>1.10476</v>
      </c>
      <c r="E22" s="550">
        <v>56.652120000000004</v>
      </c>
      <c r="F22" s="119"/>
      <c r="G22" s="119">
        <v>569.22910999999988</v>
      </c>
      <c r="H22" s="119">
        <v>92.114459999999994</v>
      </c>
      <c r="I22" s="119">
        <v>36.47372</v>
      </c>
      <c r="J22" s="550">
        <v>697.81728999999984</v>
      </c>
      <c r="K22" s="82"/>
    </row>
    <row r="23" spans="1:16" x14ac:dyDescent="0.2">
      <c r="A23" s="589" t="s">
        <v>179</v>
      </c>
      <c r="B23" s="119">
        <v>128.72289999999998</v>
      </c>
      <c r="C23" s="119">
        <v>11.496619999999998</v>
      </c>
      <c r="D23" s="119">
        <v>2.6931700000000003</v>
      </c>
      <c r="E23" s="550">
        <v>142.91269</v>
      </c>
      <c r="F23" s="119"/>
      <c r="G23" s="119">
        <v>1533.0895500000004</v>
      </c>
      <c r="H23" s="119">
        <v>142.30773999999997</v>
      </c>
      <c r="I23" s="119">
        <v>84.945499999999996</v>
      </c>
      <c r="J23" s="550">
        <v>1760.3427900000004</v>
      </c>
      <c r="K23" s="492"/>
      <c r="P23" s="114"/>
    </row>
    <row r="24" spans="1:16" x14ac:dyDescent="0.2">
      <c r="A24" s="590" t="s">
        <v>531</v>
      </c>
      <c r="B24" s="123">
        <v>1740.2690500000001</v>
      </c>
      <c r="C24" s="123">
        <v>265.68801999999982</v>
      </c>
      <c r="D24" s="123">
        <v>72.006180000000029</v>
      </c>
      <c r="E24" s="123">
        <v>2077.9632499999998</v>
      </c>
      <c r="F24" s="123"/>
      <c r="G24" s="123">
        <v>20708.429739999967</v>
      </c>
      <c r="H24" s="123">
        <v>3724.7396999999905</v>
      </c>
      <c r="I24" s="123">
        <v>2119.2828499999991</v>
      </c>
      <c r="J24" s="123">
        <v>26552.452289999957</v>
      </c>
      <c r="K24" s="492"/>
    </row>
    <row r="25" spans="1:16" x14ac:dyDescent="0.2">
      <c r="I25" s="8"/>
      <c r="J25" s="93" t="s">
        <v>247</v>
      </c>
    </row>
    <row r="26" spans="1:16" x14ac:dyDescent="0.2">
      <c r="A26" s="553" t="s">
        <v>532</v>
      </c>
      <c r="G26" s="125"/>
      <c r="H26" s="125"/>
      <c r="I26" s="125"/>
      <c r="J26" s="125"/>
    </row>
    <row r="27" spans="1:16" x14ac:dyDescent="0.2">
      <c r="A27" s="154" t="s">
        <v>248</v>
      </c>
      <c r="G27" s="125"/>
      <c r="H27" s="125"/>
      <c r="I27" s="125"/>
      <c r="J27" s="125"/>
    </row>
    <row r="28" spans="1:16" ht="18" x14ac:dyDescent="0.25">
      <c r="A28" s="126"/>
      <c r="E28" s="838"/>
      <c r="F28" s="83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46" priority="1" operator="between">
      <formula>0</formula>
      <formula>0.5</formula>
    </cfRule>
    <cfRule type="cellIs" dxfId="4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39" t="s">
        <v>28</v>
      </c>
      <c r="B1" s="839"/>
      <c r="C1" s="839"/>
      <c r="D1" s="131"/>
      <c r="E1" s="131"/>
      <c r="F1" s="131"/>
      <c r="G1" s="131"/>
      <c r="H1" s="132"/>
    </row>
    <row r="2" spans="1:65" ht="13.5" customHeight="1" x14ac:dyDescent="0.2">
      <c r="A2" s="840"/>
      <c r="B2" s="840"/>
      <c r="C2" s="840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7" t="s">
        <v>519</v>
      </c>
      <c r="H4" s="456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599">
        <v>359.03643999999969</v>
      </c>
      <c r="C5" s="139">
        <v>0.47915858169053965</v>
      </c>
      <c r="D5" s="138">
        <v>2066.1954199999991</v>
      </c>
      <c r="E5" s="139">
        <v>-0.23453386319854069</v>
      </c>
      <c r="F5" s="138">
        <v>4331.4310099999984</v>
      </c>
      <c r="G5" s="139">
        <v>-1.2484055547062254</v>
      </c>
      <c r="H5" s="596">
        <v>17.065973607286857</v>
      </c>
    </row>
    <row r="6" spans="1:65" ht="13.5" customHeight="1" x14ac:dyDescent="0.2">
      <c r="A6" s="137" t="s">
        <v>194</v>
      </c>
      <c r="B6" s="600">
        <v>26.598429999999979</v>
      </c>
      <c r="C6" s="141">
        <v>2.969968545850374</v>
      </c>
      <c r="D6" s="140">
        <v>148.90969999999996</v>
      </c>
      <c r="E6" s="141">
        <v>1.0028954538227666</v>
      </c>
      <c r="F6" s="140">
        <v>315.62415000000004</v>
      </c>
      <c r="G6" s="142">
        <v>-1.7172996110376677</v>
      </c>
      <c r="H6" s="597">
        <v>1.2435690194041327</v>
      </c>
    </row>
    <row r="7" spans="1:65" ht="13.5" customHeight="1" x14ac:dyDescent="0.2">
      <c r="A7" s="137" t="s">
        <v>154</v>
      </c>
      <c r="B7" s="550">
        <v>3.7590000000000005E-2</v>
      </c>
      <c r="C7" s="141">
        <v>134.93750000000003</v>
      </c>
      <c r="D7" s="119">
        <v>0.12944</v>
      </c>
      <c r="E7" s="141">
        <v>28.616852146263906</v>
      </c>
      <c r="F7" s="119">
        <v>0.27009000000000005</v>
      </c>
      <c r="G7" s="141">
        <v>-32.918560464942992</v>
      </c>
      <c r="H7" s="550">
        <v>1.06416304471905E-3</v>
      </c>
    </row>
    <row r="8" spans="1:65" ht="13.5" customHeight="1" x14ac:dyDescent="0.2">
      <c r="A8" s="592" t="s">
        <v>196</v>
      </c>
      <c r="B8" s="593">
        <v>385.67803999999973</v>
      </c>
      <c r="C8" s="594">
        <v>0.65167383712573701</v>
      </c>
      <c r="D8" s="593">
        <v>2215.2417199999991</v>
      </c>
      <c r="E8" s="594">
        <v>-0.15325546608832158</v>
      </c>
      <c r="F8" s="593">
        <v>4647.4049699999987</v>
      </c>
      <c r="G8" s="595">
        <v>-1.2829395563269619</v>
      </c>
      <c r="H8" s="595">
        <v>18.310920889028264</v>
      </c>
    </row>
    <row r="9" spans="1:65" ht="13.5" customHeight="1" x14ac:dyDescent="0.2">
      <c r="A9" s="137" t="s">
        <v>180</v>
      </c>
      <c r="B9" s="600">
        <v>1740.269049999999</v>
      </c>
      <c r="C9" s="141">
        <v>4.2269390038108217</v>
      </c>
      <c r="D9" s="140">
        <v>10198.702359999996</v>
      </c>
      <c r="E9" s="141">
        <v>2.088318896835605</v>
      </c>
      <c r="F9" s="140">
        <v>20708.429739999996</v>
      </c>
      <c r="G9" s="142">
        <v>1.1946802970615769</v>
      </c>
      <c r="H9" s="597">
        <v>81.591860651889803</v>
      </c>
    </row>
    <row r="10" spans="1:65" ht="13.5" customHeight="1" x14ac:dyDescent="0.2">
      <c r="A10" s="137" t="s">
        <v>197</v>
      </c>
      <c r="B10" s="600">
        <v>2.0407199999999999</v>
      </c>
      <c r="C10" s="141">
        <v>-28.89353473057022</v>
      </c>
      <c r="D10" s="140">
        <v>10.478110000000001</v>
      </c>
      <c r="E10" s="141">
        <v>-40.745966407986707</v>
      </c>
      <c r="F10" s="140">
        <v>24.67454</v>
      </c>
      <c r="G10" s="142">
        <v>-74.018442143072534</v>
      </c>
      <c r="H10" s="597">
        <v>9.7218459081943001E-2</v>
      </c>
    </row>
    <row r="11" spans="1:65" ht="13.5" customHeight="1" x14ac:dyDescent="0.2">
      <c r="A11" s="592" t="s">
        <v>556</v>
      </c>
      <c r="B11" s="593">
        <v>1742.3097699999989</v>
      </c>
      <c r="C11" s="594">
        <v>4.1701075702341157</v>
      </c>
      <c r="D11" s="593">
        <v>10209.180469999998</v>
      </c>
      <c r="E11" s="594">
        <v>2.0126321860971901</v>
      </c>
      <c r="F11" s="593">
        <v>20733.104279999992</v>
      </c>
      <c r="G11" s="595">
        <v>0.84724239743990226</v>
      </c>
      <c r="H11" s="595">
        <v>81.689079110971733</v>
      </c>
    </row>
    <row r="12" spans="1:65" ht="13.5" customHeight="1" x14ac:dyDescent="0.2">
      <c r="A12" s="144" t="s">
        <v>533</v>
      </c>
      <c r="B12" s="145">
        <v>2127.9878099999987</v>
      </c>
      <c r="C12" s="146">
        <v>3.5142878846513654</v>
      </c>
      <c r="D12" s="145">
        <v>12424.422189999996</v>
      </c>
      <c r="E12" s="146">
        <v>1.6196033342581466</v>
      </c>
      <c r="F12" s="145">
        <v>25380.509249999992</v>
      </c>
      <c r="G12" s="146">
        <v>0.45033785015518291</v>
      </c>
      <c r="H12" s="146">
        <v>100</v>
      </c>
    </row>
    <row r="13" spans="1:65" ht="13.5" customHeight="1" x14ac:dyDescent="0.2">
      <c r="A13" s="147" t="s">
        <v>198</v>
      </c>
      <c r="B13" s="148">
        <v>4426.5236799999975</v>
      </c>
      <c r="C13" s="148"/>
      <c r="D13" s="148">
        <v>26641.425769999991</v>
      </c>
      <c r="E13" s="148"/>
      <c r="F13" s="148">
        <v>54595.371989999985</v>
      </c>
      <c r="G13" s="149"/>
      <c r="H13" s="150" t="s">
        <v>151</v>
      </c>
    </row>
    <row r="14" spans="1:65" ht="13.5" customHeight="1" x14ac:dyDescent="0.2">
      <c r="A14" s="151" t="s">
        <v>199</v>
      </c>
      <c r="B14" s="601">
        <v>48.073566614242083</v>
      </c>
      <c r="C14" s="152"/>
      <c r="D14" s="152">
        <v>46.635725494807104</v>
      </c>
      <c r="E14" s="152"/>
      <c r="F14" s="152">
        <v>46.488389628792781</v>
      </c>
      <c r="G14" s="153" t="s">
        <v>151</v>
      </c>
      <c r="H14" s="598" t="s">
        <v>151</v>
      </c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247</v>
      </c>
    </row>
    <row r="16" spans="1:65" ht="13.5" customHeight="1" x14ac:dyDescent="0.2">
      <c r="A16" s="124" t="s">
        <v>591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534</v>
      </c>
    </row>
    <row r="18" spans="1:1" ht="13.5" customHeight="1" x14ac:dyDescent="0.2">
      <c r="A18" s="156" t="s">
        <v>248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44" priority="7" operator="between">
      <formula>0</formula>
      <formula>0.5</formula>
    </cfRule>
    <cfRule type="cellIs" dxfId="43" priority="8" operator="between">
      <formula>0</formula>
      <formula>0.49</formula>
    </cfRule>
  </conditionalFormatting>
  <conditionalFormatting sqref="D7">
    <cfRule type="cellIs" dxfId="42" priority="5" operator="between">
      <formula>0</formula>
      <formula>0.5</formula>
    </cfRule>
    <cfRule type="cellIs" dxfId="41" priority="6" operator="between">
      <formula>0</formula>
      <formula>0.49</formula>
    </cfRule>
  </conditionalFormatting>
  <conditionalFormatting sqref="F7">
    <cfRule type="cellIs" dxfId="40" priority="3" operator="between">
      <formula>0</formula>
      <formula>0.5</formula>
    </cfRule>
    <cfRule type="cellIs" dxfId="39" priority="4" operator="between">
      <formula>0</formula>
      <formula>0.49</formula>
    </cfRule>
  </conditionalFormatting>
  <conditionalFormatting sqref="H7">
    <cfRule type="cellIs" dxfId="38" priority="1" operator="between">
      <formula>0</formula>
      <formula>0.5</formula>
    </cfRule>
    <cfRule type="cellIs" dxfId="3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7" customWidth="1"/>
    <col min="13" max="13" width="11" customWidth="1"/>
  </cols>
  <sheetData>
    <row r="1" spans="1:14" x14ac:dyDescent="0.2">
      <c r="A1" s="841" t="s">
        <v>26</v>
      </c>
      <c r="B1" s="841"/>
      <c r="C1" s="841"/>
      <c r="D1" s="841"/>
      <c r="E1" s="841"/>
      <c r="F1" s="157"/>
      <c r="G1" s="157"/>
      <c r="H1" s="157"/>
      <c r="I1" s="157"/>
      <c r="J1" s="157"/>
      <c r="K1" s="157"/>
      <c r="L1" s="602"/>
      <c r="M1" s="157"/>
      <c r="N1" s="157"/>
    </row>
    <row r="2" spans="1:14" x14ac:dyDescent="0.2">
      <c r="A2" s="841"/>
      <c r="B2" s="842"/>
      <c r="C2" s="842"/>
      <c r="D2" s="842"/>
      <c r="E2" s="842"/>
      <c r="F2" s="157"/>
      <c r="G2" s="157"/>
      <c r="H2" s="157"/>
      <c r="I2" s="157"/>
      <c r="J2" s="157"/>
      <c r="K2" s="157"/>
      <c r="L2" s="602"/>
      <c r="M2" s="158" t="s">
        <v>160</v>
      </c>
      <c r="N2" s="157"/>
    </row>
    <row r="3" spans="1:14" x14ac:dyDescent="0.2">
      <c r="A3" s="454"/>
      <c r="B3" s="778">
        <v>2013</v>
      </c>
      <c r="C3" s="778" t="s">
        <v>642</v>
      </c>
      <c r="D3" s="778" t="s">
        <v>642</v>
      </c>
      <c r="E3" s="778" t="s">
        <v>642</v>
      </c>
      <c r="F3" s="778" t="s">
        <v>642</v>
      </c>
      <c r="G3" s="778" t="s">
        <v>642</v>
      </c>
      <c r="H3" s="778">
        <v>2014</v>
      </c>
      <c r="I3" s="778" t="s">
        <v>642</v>
      </c>
      <c r="J3" s="778" t="s">
        <v>642</v>
      </c>
      <c r="K3" s="778" t="s">
        <v>642</v>
      </c>
      <c r="L3" s="778" t="s">
        <v>642</v>
      </c>
      <c r="M3" s="778" t="s">
        <v>642</v>
      </c>
      <c r="N3" s="1"/>
    </row>
    <row r="4" spans="1:14" x14ac:dyDescent="0.2">
      <c r="A4" s="159"/>
      <c r="B4" s="160">
        <v>41486</v>
      </c>
      <c r="C4" s="160">
        <v>41517</v>
      </c>
      <c r="D4" s="160">
        <v>41547</v>
      </c>
      <c r="E4" s="160">
        <v>41578</v>
      </c>
      <c r="F4" s="160">
        <v>41608</v>
      </c>
      <c r="G4" s="160">
        <v>41639</v>
      </c>
      <c r="H4" s="160">
        <v>41670</v>
      </c>
      <c r="I4" s="160">
        <v>41698</v>
      </c>
      <c r="J4" s="160">
        <v>41729</v>
      </c>
      <c r="K4" s="160">
        <v>41759</v>
      </c>
      <c r="L4" s="160">
        <v>41790</v>
      </c>
      <c r="M4" s="160">
        <v>41820</v>
      </c>
      <c r="N4" s="1"/>
    </row>
    <row r="5" spans="1:14" x14ac:dyDescent="0.2">
      <c r="A5" s="161" t="s">
        <v>200</v>
      </c>
      <c r="B5" s="162">
        <v>23.612809999999985</v>
      </c>
      <c r="C5" s="162">
        <v>21.133579999999988</v>
      </c>
      <c r="D5" s="162">
        <v>18.658819999999992</v>
      </c>
      <c r="E5" s="162">
        <v>24.119189999999982</v>
      </c>
      <c r="F5" s="162">
        <v>21.930799999999977</v>
      </c>
      <c r="G5" s="162">
        <v>23.00378000000002</v>
      </c>
      <c r="H5" s="162">
        <v>20.434429999999992</v>
      </c>
      <c r="I5" s="162">
        <v>17.663370000000011</v>
      </c>
      <c r="J5" s="162">
        <v>20.575319999999987</v>
      </c>
      <c r="K5" s="162">
        <v>21.477479999999989</v>
      </c>
      <c r="L5" s="162">
        <v>21.438239999999986</v>
      </c>
      <c r="M5" s="162">
        <v>23.82518</v>
      </c>
      <c r="N5" s="1"/>
    </row>
    <row r="6" spans="1:14" x14ac:dyDescent="0.2">
      <c r="A6" s="163" t="s">
        <v>536</v>
      </c>
      <c r="B6" s="164">
        <v>71.463399999999922</v>
      </c>
      <c r="C6" s="164">
        <v>57.644369999999952</v>
      </c>
      <c r="D6" s="164">
        <v>41.984460000000013</v>
      </c>
      <c r="E6" s="164">
        <v>36.167029999999983</v>
      </c>
      <c r="F6" s="164">
        <v>42.07503999999998</v>
      </c>
      <c r="G6" s="164">
        <v>41.59592</v>
      </c>
      <c r="H6" s="164">
        <v>41.52066999999996</v>
      </c>
      <c r="I6" s="164">
        <v>59.912139999999987</v>
      </c>
      <c r="J6" s="164">
        <v>72.61761000000007</v>
      </c>
      <c r="K6" s="164">
        <v>75.087490000000045</v>
      </c>
      <c r="L6" s="164">
        <v>90.466229999999968</v>
      </c>
      <c r="M6" s="164">
        <v>80.857280000000173</v>
      </c>
      <c r="N6" s="1"/>
    </row>
    <row r="7" spans="1:14" x14ac:dyDescent="0.2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5" t="s">
        <v>247</v>
      </c>
      <c r="N7" s="1"/>
    </row>
    <row r="8" spans="1:14" x14ac:dyDescent="0.2">
      <c r="A8" s="167" t="s">
        <v>535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2"/>
      <c r="M8" s="157"/>
      <c r="N8" s="157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636</v>
      </c>
    </row>
    <row r="2" spans="1:4" x14ac:dyDescent="0.2">
      <c r="A2" s="497"/>
      <c r="B2" s="497"/>
      <c r="C2" s="497"/>
      <c r="D2" s="497"/>
    </row>
    <row r="3" spans="1:4" x14ac:dyDescent="0.2">
      <c r="B3" s="497">
        <v>2012</v>
      </c>
      <c r="C3" s="497">
        <v>2013</v>
      </c>
      <c r="D3" s="497">
        <v>2014</v>
      </c>
    </row>
    <row r="4" spans="1:4" x14ac:dyDescent="0.2">
      <c r="A4" s="392" t="s">
        <v>135</v>
      </c>
      <c r="B4" s="496">
        <v>-5.0121375617253623</v>
      </c>
      <c r="C4" s="496">
        <v>-6.4204096649546329</v>
      </c>
      <c r="D4" s="780">
        <v>-3.1453480067616684</v>
      </c>
    </row>
    <row r="5" spans="1:4" x14ac:dyDescent="0.2">
      <c r="A5" s="603" t="s">
        <v>136</v>
      </c>
      <c r="B5" s="496">
        <v>-5.2248990606840353</v>
      </c>
      <c r="C5" s="496">
        <v>-6.9863170228759257</v>
      </c>
      <c r="D5" s="780">
        <v>-2.1957992932131325</v>
      </c>
    </row>
    <row r="6" spans="1:4" x14ac:dyDescent="0.2">
      <c r="A6" s="603" t="s">
        <v>137</v>
      </c>
      <c r="B6" s="496">
        <v>-5.0648357116512281</v>
      </c>
      <c r="C6" s="496">
        <v>-7.2350074466919683</v>
      </c>
      <c r="D6" s="780">
        <v>-1.2421354038392012</v>
      </c>
    </row>
    <row r="7" spans="1:4" x14ac:dyDescent="0.2">
      <c r="A7" s="603" t="s">
        <v>138</v>
      </c>
      <c r="B7" s="496">
        <v>-5.5444468745149074</v>
      </c>
      <c r="C7" s="496">
        <v>-6.4058535610467668</v>
      </c>
      <c r="D7" s="780">
        <v>-1.3613763758894841</v>
      </c>
    </row>
    <row r="8" spans="1:4" x14ac:dyDescent="0.2">
      <c r="A8" s="603" t="s">
        <v>139</v>
      </c>
      <c r="B8" s="496">
        <v>-5.4591703699350544</v>
      </c>
      <c r="C8" s="496">
        <v>-6.3801904099223892</v>
      </c>
      <c r="D8" s="496">
        <v>-0.86571579395810827</v>
      </c>
    </row>
    <row r="9" spans="1:4" x14ac:dyDescent="0.2">
      <c r="A9" s="603" t="s">
        <v>140</v>
      </c>
      <c r="B9" s="496">
        <v>-5.2486127712741428</v>
      </c>
      <c r="C9" s="496">
        <v>-7.0187764462360596</v>
      </c>
      <c r="D9" s="780">
        <v>0.45033785015518291</v>
      </c>
    </row>
    <row r="10" spans="1:4" x14ac:dyDescent="0.2">
      <c r="A10" s="603" t="s">
        <v>141</v>
      </c>
      <c r="B10" s="496">
        <v>-5.094729867722001</v>
      </c>
      <c r="C10" s="496">
        <v>-6.3947793638270722</v>
      </c>
      <c r="D10" s="780">
        <v>0</v>
      </c>
    </row>
    <row r="11" spans="1:4" x14ac:dyDescent="0.2">
      <c r="A11" s="603" t="s">
        <v>142</v>
      </c>
      <c r="B11" s="496">
        <v>-5.4634873594947253</v>
      </c>
      <c r="C11" s="496">
        <v>-6.3349006436734072</v>
      </c>
      <c r="D11" s="780">
        <v>0</v>
      </c>
    </row>
    <row r="12" spans="1:4" x14ac:dyDescent="0.2">
      <c r="A12" s="603" t="s">
        <v>143</v>
      </c>
      <c r="B12" s="496">
        <v>-6.2428738617644797</v>
      </c>
      <c r="C12" s="496">
        <v>-5.154674005419035</v>
      </c>
      <c r="D12" s="780">
        <v>0</v>
      </c>
    </row>
    <row r="13" spans="1:4" x14ac:dyDescent="0.2">
      <c r="A13" s="603" t="s">
        <v>144</v>
      </c>
      <c r="B13" s="496">
        <v>-6.1335522517716168</v>
      </c>
      <c r="C13" s="496">
        <v>-4.7218856953552208</v>
      </c>
      <c r="D13" s="780">
        <v>0</v>
      </c>
    </row>
    <row r="14" spans="1:4" x14ac:dyDescent="0.2">
      <c r="A14" s="603" t="s">
        <v>145</v>
      </c>
      <c r="B14" s="496">
        <v>-6.0757276813572174</v>
      </c>
      <c r="C14" s="496">
        <v>-4.2407887010281158</v>
      </c>
      <c r="D14" s="780">
        <v>0</v>
      </c>
    </row>
    <row r="15" spans="1:4" x14ac:dyDescent="0.2">
      <c r="A15" s="604" t="s">
        <v>146</v>
      </c>
      <c r="B15" s="498">
        <v>-6.2282953221615811</v>
      </c>
      <c r="C15" s="498">
        <v>-3.7267283717063471</v>
      </c>
      <c r="D15" s="781">
        <v>0</v>
      </c>
    </row>
    <row r="16" spans="1:4" x14ac:dyDescent="0.2">
      <c r="D16" s="93" t="s">
        <v>247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B6" sqref="B6:C6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39" t="s">
        <v>33</v>
      </c>
      <c r="B1" s="839"/>
      <c r="C1" s="839"/>
      <c r="D1" s="131"/>
      <c r="E1" s="131"/>
      <c r="F1" s="131"/>
      <c r="G1" s="131"/>
    </row>
    <row r="2" spans="1:13" ht="13.5" customHeight="1" x14ac:dyDescent="0.2">
      <c r="A2" s="840"/>
      <c r="B2" s="840"/>
      <c r="C2" s="840"/>
      <c r="D2" s="135"/>
      <c r="E2" s="135"/>
      <c r="F2" s="135"/>
      <c r="G2" s="110" t="s">
        <v>160</v>
      </c>
    </row>
    <row r="3" spans="1:13" ht="13.5" customHeight="1" x14ac:dyDescent="0.2">
      <c r="A3" s="168"/>
      <c r="B3" s="843">
        <f>INDICE!A3</f>
        <v>41791</v>
      </c>
      <c r="C3" s="844"/>
      <c r="D3" s="844" t="s">
        <v>121</v>
      </c>
      <c r="E3" s="844"/>
      <c r="F3" s="844" t="s">
        <v>122</v>
      </c>
      <c r="G3" s="844"/>
    </row>
    <row r="4" spans="1:13" ht="30" customHeight="1" x14ac:dyDescent="0.2">
      <c r="A4" s="151"/>
      <c r="B4" s="169" t="s">
        <v>201</v>
      </c>
      <c r="C4" s="170" t="s">
        <v>202</v>
      </c>
      <c r="D4" s="169" t="s">
        <v>201</v>
      </c>
      <c r="E4" s="170" t="s">
        <v>202</v>
      </c>
      <c r="F4" s="169" t="s">
        <v>201</v>
      </c>
      <c r="G4" s="170" t="s">
        <v>202</v>
      </c>
    </row>
    <row r="5" spans="1:13" s="133" customFormat="1" ht="13.5" customHeight="1" x14ac:dyDescent="0.2">
      <c r="A5" s="137" t="s">
        <v>203</v>
      </c>
      <c r="B5" s="140">
        <v>374.29156999999981</v>
      </c>
      <c r="C5" s="143">
        <v>11.380889999999992</v>
      </c>
      <c r="D5" s="140">
        <v>2155.706250000002</v>
      </c>
      <c r="E5" s="140">
        <v>59.528309999999991</v>
      </c>
      <c r="F5" s="140">
        <v>4524.4152800000011</v>
      </c>
      <c r="G5" s="140">
        <v>122.98253</v>
      </c>
      <c r="L5" s="171"/>
      <c r="M5" s="171"/>
    </row>
    <row r="6" spans="1:13" s="133" customFormat="1" ht="13.5" customHeight="1" x14ac:dyDescent="0.2">
      <c r="A6" s="137" t="s">
        <v>204</v>
      </c>
      <c r="B6" s="140">
        <v>1334.8423400000006</v>
      </c>
      <c r="C6" s="140">
        <v>407.46742999999981</v>
      </c>
      <c r="D6" s="140">
        <v>7772.4080300000041</v>
      </c>
      <c r="E6" s="140">
        <v>2436.7724399999993</v>
      </c>
      <c r="F6" s="140">
        <v>15853.085270000005</v>
      </c>
      <c r="G6" s="140">
        <v>4880.0190099999991</v>
      </c>
      <c r="L6" s="171"/>
      <c r="M6" s="171"/>
    </row>
    <row r="7" spans="1:13" s="133" customFormat="1" ht="13.5" customHeight="1" x14ac:dyDescent="0.2">
      <c r="A7" s="147" t="s">
        <v>198</v>
      </c>
      <c r="B7" s="148">
        <v>1709.1339100000005</v>
      </c>
      <c r="C7" s="148">
        <v>418.84831999999977</v>
      </c>
      <c r="D7" s="148">
        <v>9928.1142800000052</v>
      </c>
      <c r="E7" s="148">
        <v>2496.3007499999994</v>
      </c>
      <c r="F7" s="148">
        <v>20377.500550000004</v>
      </c>
      <c r="G7" s="148">
        <v>5003.0015399999993</v>
      </c>
    </row>
    <row r="8" spans="1:13" ht="13.5" customHeight="1" x14ac:dyDescent="0.2">
      <c r="G8" s="93" t="s">
        <v>247</v>
      </c>
    </row>
    <row r="9" spans="1:13" ht="13.5" customHeight="1" x14ac:dyDescent="0.2">
      <c r="A9" s="154" t="s">
        <v>537</v>
      </c>
    </row>
    <row r="10" spans="1:13" ht="13.5" customHeight="1" x14ac:dyDescent="0.2">
      <c r="A10" s="154" t="s">
        <v>248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540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31">
        <f>INDICE!A3</f>
        <v>41791</v>
      </c>
      <c r="C3" s="831"/>
      <c r="D3" s="831">
        <f>INDICE!C3</f>
        <v>0</v>
      </c>
      <c r="E3" s="831"/>
      <c r="F3" s="112"/>
      <c r="G3" s="832" t="s">
        <v>122</v>
      </c>
      <c r="H3" s="832"/>
      <c r="I3" s="832"/>
      <c r="J3" s="832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7" t="s">
        <v>162</v>
      </c>
      <c r="B5" s="117">
        <f>'GNA CCAA'!B5</f>
        <v>55.0169</v>
      </c>
      <c r="C5" s="117">
        <f>'GNA CCAA'!C5</f>
        <v>2.1312400000000009</v>
      </c>
      <c r="D5" s="117">
        <f>'GO CCAA'!B5</f>
        <v>266.04669000000007</v>
      </c>
      <c r="E5" s="547">
        <f>SUM(B5:D5)</f>
        <v>323.19483000000008</v>
      </c>
      <c r="F5" s="117"/>
      <c r="G5" s="117">
        <f>'GNA CCAA'!F5</f>
        <v>672.78812999999957</v>
      </c>
      <c r="H5" s="117">
        <f>'GNA CCAA'!G5</f>
        <v>24.082870000000007</v>
      </c>
      <c r="I5" s="117">
        <f>'GO CCAA'!G5</f>
        <v>3165.0224200000007</v>
      </c>
      <c r="J5" s="547">
        <f>SUM(G5:I5)</f>
        <v>3861.8934200000003</v>
      </c>
      <c r="K5" s="82"/>
    </row>
    <row r="6" spans="1:11" s="114" customFormat="1" x14ac:dyDescent="0.2">
      <c r="A6" s="588" t="s">
        <v>163</v>
      </c>
      <c r="B6" s="119">
        <f>'GNA CCAA'!B6</f>
        <v>10.696589999999999</v>
      </c>
      <c r="C6" s="119">
        <f>'GNA CCAA'!C6</f>
        <v>0.50307000000000002</v>
      </c>
      <c r="D6" s="119">
        <f>'GO CCAA'!B6</f>
        <v>74.993370000000013</v>
      </c>
      <c r="E6" s="550">
        <f>SUM(B6:D6)</f>
        <v>86.193030000000007</v>
      </c>
      <c r="F6" s="119"/>
      <c r="G6" s="119">
        <f>'GNA CCAA'!F6</f>
        <v>127.93485000000008</v>
      </c>
      <c r="H6" s="119">
        <f>'GNA CCAA'!G6</f>
        <v>6.2257399999999992</v>
      </c>
      <c r="I6" s="119">
        <f>'GO CCAA'!G6</f>
        <v>888.47750999999994</v>
      </c>
      <c r="J6" s="550">
        <f t="shared" ref="J6:J24" si="0">SUM(G6:I6)</f>
        <v>1022.6381</v>
      </c>
      <c r="K6" s="82"/>
    </row>
    <row r="7" spans="1:11" s="114" customFormat="1" x14ac:dyDescent="0.2">
      <c r="A7" s="588" t="s">
        <v>164</v>
      </c>
      <c r="B7" s="119">
        <f>'GNA CCAA'!B7</f>
        <v>7.0510099999999998</v>
      </c>
      <c r="C7" s="119">
        <f>'GNA CCAA'!C7</f>
        <v>0.53500999999999999</v>
      </c>
      <c r="D7" s="119">
        <f>'GO CCAA'!B7</f>
        <v>36.069499999999998</v>
      </c>
      <c r="E7" s="550">
        <f t="shared" ref="E7:E24" si="1">SUM(B7:D7)</f>
        <v>43.655519999999996</v>
      </c>
      <c r="F7" s="119"/>
      <c r="G7" s="119">
        <f>'GNA CCAA'!F7</f>
        <v>86.131279999999975</v>
      </c>
      <c r="H7" s="119">
        <f>'GNA CCAA'!G7</f>
        <v>6.2655800000000008</v>
      </c>
      <c r="I7" s="119">
        <f>'GO CCAA'!G7</f>
        <v>441.52077999999995</v>
      </c>
      <c r="J7" s="550">
        <f t="shared" si="0"/>
        <v>533.91763999999989</v>
      </c>
      <c r="K7" s="82"/>
    </row>
    <row r="8" spans="1:11" s="114" customFormat="1" x14ac:dyDescent="0.2">
      <c r="A8" s="588" t="s">
        <v>165</v>
      </c>
      <c r="B8" s="119">
        <f>'GNA CCAA'!B8</f>
        <v>18.612959999999998</v>
      </c>
      <c r="C8" s="119">
        <f>'GNA CCAA'!C8</f>
        <v>0.97251999999999994</v>
      </c>
      <c r="D8" s="119">
        <f>'GO CCAA'!B8</f>
        <v>36.843839999999993</v>
      </c>
      <c r="E8" s="550">
        <f t="shared" si="1"/>
        <v>56.42931999999999</v>
      </c>
      <c r="F8" s="119"/>
      <c r="G8" s="119">
        <f>'GNA CCAA'!F8</f>
        <v>193.62114000000005</v>
      </c>
      <c r="H8" s="119">
        <f>'GNA CCAA'!G8</f>
        <v>10.611420000000001</v>
      </c>
      <c r="I8" s="119">
        <f>'GO CCAA'!G8</f>
        <v>370.53783999999996</v>
      </c>
      <c r="J8" s="550">
        <f t="shared" si="0"/>
        <v>574.7704</v>
      </c>
      <c r="K8" s="82"/>
    </row>
    <row r="9" spans="1:11" s="114" customFormat="1" x14ac:dyDescent="0.2">
      <c r="A9" s="588" t="s">
        <v>166</v>
      </c>
      <c r="B9" s="119">
        <f>'GNA CCAA'!B9</f>
        <v>28.490650000000006</v>
      </c>
      <c r="C9" s="119">
        <f>'GNA CCAA'!C9</f>
        <v>9.4472899999999989</v>
      </c>
      <c r="D9" s="119">
        <f>'GO CCAA'!B9</f>
        <v>49.181149999999995</v>
      </c>
      <c r="E9" s="550">
        <f t="shared" si="1"/>
        <v>87.11909</v>
      </c>
      <c r="F9" s="119"/>
      <c r="G9" s="119">
        <f>'GNA CCAA'!F9</f>
        <v>360.01009999999991</v>
      </c>
      <c r="H9" s="119">
        <f>'GNA CCAA'!G9</f>
        <v>117.30284000000003</v>
      </c>
      <c r="I9" s="119">
        <f>'GO CCAA'!G9</f>
        <v>608.97861999999986</v>
      </c>
      <c r="J9" s="550">
        <f t="shared" si="0"/>
        <v>1086.2915599999997</v>
      </c>
      <c r="K9" s="82"/>
    </row>
    <row r="10" spans="1:11" s="114" customFormat="1" x14ac:dyDescent="0.2">
      <c r="A10" s="588" t="s">
        <v>167</v>
      </c>
      <c r="B10" s="119">
        <f>'GNA CCAA'!B10</f>
        <v>4.6915399999999998</v>
      </c>
      <c r="C10" s="119">
        <f>'GNA CCAA'!C10</f>
        <v>0.25558000000000003</v>
      </c>
      <c r="D10" s="119">
        <f>'GO CCAA'!B10</f>
        <v>24.122969999999999</v>
      </c>
      <c r="E10" s="550">
        <f t="shared" si="1"/>
        <v>29.07009</v>
      </c>
      <c r="F10" s="119"/>
      <c r="G10" s="119">
        <f>'GNA CCAA'!F10</f>
        <v>56.971989999999991</v>
      </c>
      <c r="H10" s="119">
        <f>'GNA CCAA'!G10</f>
        <v>3.1885699999999999</v>
      </c>
      <c r="I10" s="119">
        <f>'GO CCAA'!G10</f>
        <v>291.61308999999989</v>
      </c>
      <c r="J10" s="550">
        <f t="shared" si="0"/>
        <v>351.77364999999986</v>
      </c>
      <c r="K10" s="82"/>
    </row>
    <row r="11" spans="1:11" s="114" customFormat="1" x14ac:dyDescent="0.2">
      <c r="A11" s="588" t="s">
        <v>168</v>
      </c>
      <c r="B11" s="119">
        <f>'GNA CCAA'!B11</f>
        <v>19.367870000000007</v>
      </c>
      <c r="C11" s="119">
        <f>'GNA CCAA'!C11</f>
        <v>1.11649</v>
      </c>
      <c r="D11" s="119">
        <f>'GO CCAA'!B11</f>
        <v>120.40262</v>
      </c>
      <c r="E11" s="550">
        <f t="shared" si="1"/>
        <v>140.88697999999999</v>
      </c>
      <c r="F11" s="119"/>
      <c r="G11" s="119">
        <f>'GNA CCAA'!F11</f>
        <v>243.10720000000009</v>
      </c>
      <c r="H11" s="119">
        <f>'GNA CCAA'!G11</f>
        <v>13.676190000000011</v>
      </c>
      <c r="I11" s="119">
        <f>'GO CCAA'!G11</f>
        <v>1456.7929599999995</v>
      </c>
      <c r="J11" s="550">
        <f t="shared" si="0"/>
        <v>1713.5763499999996</v>
      </c>
      <c r="K11" s="82"/>
    </row>
    <row r="12" spans="1:11" s="114" customFormat="1" x14ac:dyDescent="0.2">
      <c r="A12" s="588" t="s">
        <v>653</v>
      </c>
      <c r="B12" s="119">
        <f>'GNA CCAA'!B12</f>
        <v>13.298869999999994</v>
      </c>
      <c r="C12" s="119">
        <f>'GNA CCAA'!C12</f>
        <v>0.60793000000000019</v>
      </c>
      <c r="D12" s="119">
        <f>'GO CCAA'!B12</f>
        <v>94.547379999999976</v>
      </c>
      <c r="E12" s="550">
        <f t="shared" si="1"/>
        <v>108.45417999999997</v>
      </c>
      <c r="F12" s="119"/>
      <c r="G12" s="119">
        <f>'GNA CCAA'!F12</f>
        <v>168.57279</v>
      </c>
      <c r="H12" s="119">
        <f>'GNA CCAA'!G12</f>
        <v>7.3228900000000063</v>
      </c>
      <c r="I12" s="119">
        <f>'GO CCAA'!G12</f>
        <v>1154.0561600000001</v>
      </c>
      <c r="J12" s="550">
        <f t="shared" si="0"/>
        <v>1329.9518400000002</v>
      </c>
      <c r="K12" s="82"/>
    </row>
    <row r="13" spans="1:11" s="114" customFormat="1" x14ac:dyDescent="0.2">
      <c r="A13" s="588" t="s">
        <v>169</v>
      </c>
      <c r="B13" s="119">
        <f>'GNA CCAA'!B13</f>
        <v>60.991430000000015</v>
      </c>
      <c r="C13" s="119">
        <f>'GNA CCAA'!C13</f>
        <v>4.0514199999999994</v>
      </c>
      <c r="D13" s="119">
        <f>'GO CCAA'!B13</f>
        <v>269.98564999999996</v>
      </c>
      <c r="E13" s="550">
        <f t="shared" si="1"/>
        <v>335.02850000000001</v>
      </c>
      <c r="F13" s="119"/>
      <c r="G13" s="119">
        <f>'GNA CCAA'!F13</f>
        <v>722.56793999999991</v>
      </c>
      <c r="H13" s="119">
        <f>'GNA CCAA'!G13</f>
        <v>45.649600000000021</v>
      </c>
      <c r="I13" s="119">
        <f>'GO CCAA'!G13</f>
        <v>3196.8449400000009</v>
      </c>
      <c r="J13" s="550">
        <f t="shared" si="0"/>
        <v>3965.0624800000005</v>
      </c>
      <c r="K13" s="82"/>
    </row>
    <row r="14" spans="1:11" s="114" customFormat="1" x14ac:dyDescent="0.2">
      <c r="A14" s="588" t="s">
        <v>170</v>
      </c>
      <c r="B14" s="119">
        <f>'GNA CCAA'!B14</f>
        <v>0.49293999999999999</v>
      </c>
      <c r="C14" s="119">
        <f>'GNA CCAA'!C14</f>
        <v>3.3939999999999998E-2</v>
      </c>
      <c r="D14" s="119">
        <f>'GO CCAA'!B14</f>
        <v>0.93786999999999987</v>
      </c>
      <c r="E14" s="550">
        <f t="shared" si="1"/>
        <v>1.46475</v>
      </c>
      <c r="F14" s="119"/>
      <c r="G14" s="119">
        <f>'GNA CCAA'!F14</f>
        <v>6.1765000000000008</v>
      </c>
      <c r="H14" s="119">
        <f>'GNA CCAA'!G14</f>
        <v>0.66941000000000006</v>
      </c>
      <c r="I14" s="119">
        <f>'GO CCAA'!G14</f>
        <v>10.513069999999999</v>
      </c>
      <c r="J14" s="550">
        <f t="shared" si="0"/>
        <v>17.358979999999999</v>
      </c>
      <c r="K14" s="82"/>
    </row>
    <row r="15" spans="1:11" s="114" customFormat="1" x14ac:dyDescent="0.2">
      <c r="A15" s="588" t="s">
        <v>171</v>
      </c>
      <c r="B15" s="119">
        <f>'GNA CCAA'!B15</f>
        <v>39.458660000000002</v>
      </c>
      <c r="C15" s="119">
        <f>'GNA CCAA'!C15</f>
        <v>1.6737500000000003</v>
      </c>
      <c r="D15" s="119">
        <f>'GO CCAA'!B15</f>
        <v>168.69187999999997</v>
      </c>
      <c r="E15" s="550">
        <f t="shared" si="1"/>
        <v>209.82428999999996</v>
      </c>
      <c r="F15" s="119"/>
      <c r="G15" s="119">
        <f>'GNA CCAA'!F15</f>
        <v>470.61713000000003</v>
      </c>
      <c r="H15" s="119">
        <f>'GNA CCAA'!G15</f>
        <v>18.281299999999984</v>
      </c>
      <c r="I15" s="119">
        <f>'GO CCAA'!G15</f>
        <v>1995.1985700000005</v>
      </c>
      <c r="J15" s="550">
        <f t="shared" si="0"/>
        <v>2484.0970000000007</v>
      </c>
      <c r="K15" s="82"/>
    </row>
    <row r="16" spans="1:11" s="114" customFormat="1" x14ac:dyDescent="0.2">
      <c r="A16" s="588" t="s">
        <v>172</v>
      </c>
      <c r="B16" s="119">
        <f>'GNA CCAA'!B16</f>
        <v>7.5052099999999999</v>
      </c>
      <c r="C16" s="119">
        <f>'GNA CCAA'!C16</f>
        <v>0.20838000000000004</v>
      </c>
      <c r="D16" s="119">
        <f>'GO CCAA'!B16</f>
        <v>47.446479999999994</v>
      </c>
      <c r="E16" s="550">
        <f t="shared" si="1"/>
        <v>55.16006999999999</v>
      </c>
      <c r="F16" s="119"/>
      <c r="G16" s="119">
        <f>'GNA CCAA'!F16</f>
        <v>94.587019999999981</v>
      </c>
      <c r="H16" s="119">
        <f>'GNA CCAA'!G16</f>
        <v>2.7643400000000002</v>
      </c>
      <c r="I16" s="119">
        <f>'GO CCAA'!G16</f>
        <v>562.03204000000028</v>
      </c>
      <c r="J16" s="550">
        <f t="shared" si="0"/>
        <v>659.38340000000028</v>
      </c>
      <c r="K16" s="82"/>
    </row>
    <row r="17" spans="1:16" s="114" customFormat="1" x14ac:dyDescent="0.2">
      <c r="A17" s="588" t="s">
        <v>173</v>
      </c>
      <c r="B17" s="119">
        <f>'GNA CCAA'!B17</f>
        <v>18.94652</v>
      </c>
      <c r="C17" s="119">
        <f>'GNA CCAA'!C17</f>
        <v>1.0846500000000001</v>
      </c>
      <c r="D17" s="119">
        <f>'GO CCAA'!B17</f>
        <v>111.13060999999999</v>
      </c>
      <c r="E17" s="550">
        <f t="shared" si="1"/>
        <v>131.16177999999999</v>
      </c>
      <c r="F17" s="119"/>
      <c r="G17" s="119">
        <f>'GNA CCAA'!F17</f>
        <v>234.84417000000002</v>
      </c>
      <c r="H17" s="119">
        <f>'GNA CCAA'!G17</f>
        <v>12.989720000000007</v>
      </c>
      <c r="I17" s="119">
        <f>'GO CCAA'!G17</f>
        <v>1364.6744600000002</v>
      </c>
      <c r="J17" s="550">
        <f t="shared" si="0"/>
        <v>1612.5083500000003</v>
      </c>
      <c r="K17" s="82"/>
    </row>
    <row r="18" spans="1:16" s="114" customFormat="1" x14ac:dyDescent="0.2">
      <c r="A18" s="588" t="s">
        <v>174</v>
      </c>
      <c r="B18" s="119">
        <f>'GNA CCAA'!B18</f>
        <v>2.1301000000000005</v>
      </c>
      <c r="C18" s="119">
        <f>'GNA CCAA'!C18</f>
        <v>0.13946</v>
      </c>
      <c r="D18" s="119">
        <f>'GO CCAA'!B18</f>
        <v>13.18336</v>
      </c>
      <c r="E18" s="550">
        <f t="shared" si="1"/>
        <v>15.452920000000001</v>
      </c>
      <c r="F18" s="119"/>
      <c r="G18" s="119">
        <f>'GNA CCAA'!F18</f>
        <v>26.695030000000006</v>
      </c>
      <c r="H18" s="119">
        <f>'GNA CCAA'!G18</f>
        <v>1.5372099999999995</v>
      </c>
      <c r="I18" s="119">
        <f>'GO CCAA'!G18</f>
        <v>163.09172000000007</v>
      </c>
      <c r="J18" s="550">
        <f t="shared" si="0"/>
        <v>191.32396000000006</v>
      </c>
      <c r="K18" s="82"/>
    </row>
    <row r="19" spans="1:16" s="114" customFormat="1" x14ac:dyDescent="0.2">
      <c r="A19" s="588" t="s">
        <v>175</v>
      </c>
      <c r="B19" s="119">
        <f>'GNA CCAA'!B19</f>
        <v>42.987650000000009</v>
      </c>
      <c r="C19" s="119">
        <f>'GNA CCAA'!C19</f>
        <v>2.2639699999999996</v>
      </c>
      <c r="D19" s="119">
        <f>'GO CCAA'!B19</f>
        <v>179.19504000000001</v>
      </c>
      <c r="E19" s="550">
        <f t="shared" si="1"/>
        <v>224.44666000000001</v>
      </c>
      <c r="F19" s="119"/>
      <c r="G19" s="119">
        <f>'GNA CCAA'!F19</f>
        <v>514.75761</v>
      </c>
      <c r="H19" s="119">
        <f>'GNA CCAA'!G19</f>
        <v>26.299509999999998</v>
      </c>
      <c r="I19" s="119">
        <f>'GO CCAA'!G19</f>
        <v>2113.4352100000006</v>
      </c>
      <c r="J19" s="550">
        <f t="shared" si="0"/>
        <v>2654.4923300000005</v>
      </c>
      <c r="K19" s="82"/>
    </row>
    <row r="20" spans="1:16" s="114" customFormat="1" x14ac:dyDescent="0.2">
      <c r="A20" s="588" t="s">
        <v>176</v>
      </c>
      <c r="B20" s="119">
        <f>'GNA CCAA'!B20</f>
        <v>0.53244000000000002</v>
      </c>
      <c r="C20" s="119">
        <f>'GNA CCAA'!C20</f>
        <v>0</v>
      </c>
      <c r="D20" s="119">
        <f>'GO CCAA'!B20</f>
        <v>1.11643</v>
      </c>
      <c r="E20" s="550">
        <f t="shared" si="1"/>
        <v>1.6488700000000001</v>
      </c>
      <c r="F20" s="119"/>
      <c r="G20" s="119">
        <f>'GNA CCAA'!F20</f>
        <v>6.156279999999998</v>
      </c>
      <c r="H20" s="119">
        <f>'GNA CCAA'!G20</f>
        <v>0</v>
      </c>
      <c r="I20" s="119">
        <f>'GO CCAA'!G20</f>
        <v>12.40818</v>
      </c>
      <c r="J20" s="550">
        <f t="shared" si="0"/>
        <v>18.564459999999997</v>
      </c>
      <c r="K20" s="82"/>
    </row>
    <row r="21" spans="1:16" s="114" customFormat="1" x14ac:dyDescent="0.2">
      <c r="A21" s="588" t="s">
        <v>177</v>
      </c>
      <c r="B21" s="119">
        <f>'GNA CCAA'!B21</f>
        <v>9.4670900000000007</v>
      </c>
      <c r="C21" s="119">
        <f>'GNA CCAA'!C21</f>
        <v>0.48984000000000011</v>
      </c>
      <c r="D21" s="119">
        <f>'GO CCAA'!B21</f>
        <v>68.18159</v>
      </c>
      <c r="E21" s="550">
        <f t="shared" si="1"/>
        <v>78.13852</v>
      </c>
      <c r="F21" s="119"/>
      <c r="G21" s="119">
        <f>'GNA CCAA'!F21</f>
        <v>112.75361999999998</v>
      </c>
      <c r="H21" s="119">
        <f>'GNA CCAA'!G21</f>
        <v>5.3219400000000006</v>
      </c>
      <c r="I21" s="119">
        <f>'GO CCAA'!G21</f>
        <v>810.91350999999997</v>
      </c>
      <c r="J21" s="550">
        <f t="shared" si="0"/>
        <v>928.98906999999997</v>
      </c>
      <c r="K21" s="82"/>
    </row>
    <row r="22" spans="1:16" s="114" customFormat="1" x14ac:dyDescent="0.2">
      <c r="A22" s="588" t="s">
        <v>178</v>
      </c>
      <c r="B22" s="119">
        <f>'GNA CCAA'!B22</f>
        <v>5.2410999999999994</v>
      </c>
      <c r="C22" s="119">
        <f>'GNA CCAA'!C22</f>
        <v>0.21863999999999995</v>
      </c>
      <c r="D22" s="119">
        <f>'GO CCAA'!B22</f>
        <v>49.469720000000002</v>
      </c>
      <c r="E22" s="550">
        <f t="shared" si="1"/>
        <v>54.929459999999999</v>
      </c>
      <c r="F22" s="119"/>
      <c r="G22" s="119">
        <f>'GNA CCAA'!F22</f>
        <v>62.775110000000019</v>
      </c>
      <c r="H22" s="119">
        <f>'GNA CCAA'!G22</f>
        <v>2.3688799999999999</v>
      </c>
      <c r="I22" s="119">
        <f>'GO CCAA'!G22</f>
        <v>569.22910999999988</v>
      </c>
      <c r="J22" s="550">
        <f t="shared" si="0"/>
        <v>634.37309999999991</v>
      </c>
      <c r="K22" s="82"/>
    </row>
    <row r="23" spans="1:16" x14ac:dyDescent="0.2">
      <c r="A23" s="589" t="s">
        <v>179</v>
      </c>
      <c r="B23" s="119">
        <f>'GNA CCAA'!B23</f>
        <v>14.05691</v>
      </c>
      <c r="C23" s="119">
        <f>'GNA CCAA'!C23</f>
        <v>0.86524999999999996</v>
      </c>
      <c r="D23" s="119">
        <f>'GO CCAA'!B23</f>
        <v>128.72289999999998</v>
      </c>
      <c r="E23" s="550">
        <f t="shared" si="1"/>
        <v>143.64505999999997</v>
      </c>
      <c r="F23" s="119"/>
      <c r="G23" s="119">
        <f>'GNA CCAA'!F23</f>
        <v>170.36311999999984</v>
      </c>
      <c r="H23" s="119">
        <f>'GNA CCAA'!G23</f>
        <v>11.066139999999997</v>
      </c>
      <c r="I23" s="119">
        <f>'GO CCAA'!G23</f>
        <v>1533.0895500000004</v>
      </c>
      <c r="J23" s="550">
        <f t="shared" si="0"/>
        <v>1714.5188100000003</v>
      </c>
      <c r="K23" s="492"/>
      <c r="P23" s="114"/>
    </row>
    <row r="24" spans="1:16" x14ac:dyDescent="0.2">
      <c r="A24" s="590" t="s">
        <v>531</v>
      </c>
      <c r="B24" s="123">
        <f>'GNA CCAA'!B24</f>
        <v>359.03643999999997</v>
      </c>
      <c r="C24" s="123">
        <f>'GNA CCAA'!C24</f>
        <v>26.598430000000004</v>
      </c>
      <c r="D24" s="123">
        <f>'GO CCAA'!B24</f>
        <v>1740.2690500000001</v>
      </c>
      <c r="E24" s="123">
        <f t="shared" si="1"/>
        <v>2125.9039200000002</v>
      </c>
      <c r="F24" s="123"/>
      <c r="G24" s="123">
        <f>'GNA CCAA'!F24</f>
        <v>4331.4310100000048</v>
      </c>
      <c r="H24" s="591">
        <f>'GNA CCAA'!G24</f>
        <v>315.62414999999942</v>
      </c>
      <c r="I24" s="123">
        <f>'GO CCAA'!G24</f>
        <v>20708.429739999967</v>
      </c>
      <c r="J24" s="123">
        <f t="shared" si="0"/>
        <v>25355.48489999997</v>
      </c>
      <c r="K24" s="492"/>
    </row>
    <row r="25" spans="1:16" x14ac:dyDescent="0.2">
      <c r="I25" s="8"/>
      <c r="J25" s="93" t="s">
        <v>247</v>
      </c>
    </row>
    <row r="26" spans="1:16" x14ac:dyDescent="0.2">
      <c r="A26" s="553" t="s">
        <v>538</v>
      </c>
      <c r="G26" s="125"/>
      <c r="H26" s="125"/>
      <c r="I26" s="125"/>
      <c r="J26" s="125"/>
    </row>
    <row r="27" spans="1:16" x14ac:dyDescent="0.2">
      <c r="A27" s="154" t="s">
        <v>248</v>
      </c>
      <c r="G27" s="125"/>
      <c r="H27" s="125"/>
      <c r="I27" s="125"/>
      <c r="J27" s="125"/>
    </row>
    <row r="28" spans="1:16" ht="18" x14ac:dyDescent="0.25">
      <c r="A28" s="126"/>
      <c r="E28" s="838"/>
      <c r="F28" s="83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36" priority="5" operator="between">
      <formula>0</formula>
      <formula>0.5</formula>
    </cfRule>
    <cfRule type="cellIs" dxfId="35" priority="6" operator="between">
      <formula>0</formula>
      <formula>0.49</formula>
    </cfRule>
  </conditionalFormatting>
  <conditionalFormatting sqref="E6:E23">
    <cfRule type="cellIs" dxfId="34" priority="3" operator="between">
      <formula>0</formula>
      <formula>0.5</formula>
    </cfRule>
    <cfRule type="cellIs" dxfId="33" priority="4" operator="between">
      <formula>0</formula>
      <formula>0.49</formula>
    </cfRule>
  </conditionalFormatting>
  <conditionalFormatting sqref="J6:J23">
    <cfRule type="cellIs" dxfId="32" priority="1" operator="between">
      <formula>0</formula>
      <formula>0.5</formula>
    </cfRule>
    <cfRule type="cellIs" dxfId="3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3" customWidth="1"/>
    <col min="2" max="2" width="10.5" style="173" customWidth="1"/>
    <col min="3" max="3" width="9.375" style="173" customWidth="1"/>
    <col min="4" max="4" width="10" style="173" customWidth="1"/>
    <col min="5" max="5" width="9.375" style="173" customWidth="1"/>
    <col min="6" max="6" width="9.5" style="173" customWidth="1"/>
    <col min="7" max="7" width="8.5" style="173" customWidth="1"/>
    <col min="8" max="8" width="12.5" style="173" customWidth="1"/>
    <col min="9" max="12" width="11.5" style="173" customWidth="1"/>
    <col min="13" max="66" width="11" style="173"/>
    <col min="67" max="256" width="10" style="173"/>
    <col min="257" max="257" width="8.375" style="173" customWidth="1"/>
    <col min="258" max="258" width="9.25" style="173" customWidth="1"/>
    <col min="259" max="259" width="8.25" style="173" bestFit="1" customWidth="1"/>
    <col min="260" max="260" width="8.875" style="173" bestFit="1" customWidth="1"/>
    <col min="261" max="261" width="8.25" style="173" bestFit="1" customWidth="1"/>
    <col min="262" max="262" width="8.375" style="173" bestFit="1" customWidth="1"/>
    <col min="263" max="263" width="7.5" style="173" bestFit="1" customWidth="1"/>
    <col min="264" max="264" width="11" style="173" bestFit="1" customWidth="1"/>
    <col min="265" max="268" width="10.125" style="173" bestFit="1" customWidth="1"/>
    <col min="269" max="512" width="10" style="173"/>
    <col min="513" max="513" width="8.375" style="173" customWidth="1"/>
    <col min="514" max="514" width="9.25" style="173" customWidth="1"/>
    <col min="515" max="515" width="8.25" style="173" bestFit="1" customWidth="1"/>
    <col min="516" max="516" width="8.875" style="173" bestFit="1" customWidth="1"/>
    <col min="517" max="517" width="8.25" style="173" bestFit="1" customWidth="1"/>
    <col min="518" max="518" width="8.375" style="173" bestFit="1" customWidth="1"/>
    <col min="519" max="519" width="7.5" style="173" bestFit="1" customWidth="1"/>
    <col min="520" max="520" width="11" style="173" bestFit="1" customWidth="1"/>
    <col min="521" max="524" width="10.125" style="173" bestFit="1" customWidth="1"/>
    <col min="525" max="768" width="10" style="173"/>
    <col min="769" max="769" width="8.375" style="173" customWidth="1"/>
    <col min="770" max="770" width="9.25" style="173" customWidth="1"/>
    <col min="771" max="771" width="8.25" style="173" bestFit="1" customWidth="1"/>
    <col min="772" max="772" width="8.875" style="173" bestFit="1" customWidth="1"/>
    <col min="773" max="773" width="8.25" style="173" bestFit="1" customWidth="1"/>
    <col min="774" max="774" width="8.375" style="173" bestFit="1" customWidth="1"/>
    <col min="775" max="775" width="7.5" style="173" bestFit="1" customWidth="1"/>
    <col min="776" max="776" width="11" style="173" bestFit="1" customWidth="1"/>
    <col min="777" max="780" width="10.125" style="173" bestFit="1" customWidth="1"/>
    <col min="781" max="1024" width="11" style="173"/>
    <col min="1025" max="1025" width="8.375" style="173" customWidth="1"/>
    <col min="1026" max="1026" width="9.25" style="173" customWidth="1"/>
    <col min="1027" max="1027" width="8.25" style="173" bestFit="1" customWidth="1"/>
    <col min="1028" max="1028" width="8.875" style="173" bestFit="1" customWidth="1"/>
    <col min="1029" max="1029" width="8.25" style="173" bestFit="1" customWidth="1"/>
    <col min="1030" max="1030" width="8.375" style="173" bestFit="1" customWidth="1"/>
    <col min="1031" max="1031" width="7.5" style="173" bestFit="1" customWidth="1"/>
    <col min="1032" max="1032" width="11" style="173" bestFit="1" customWidth="1"/>
    <col min="1033" max="1036" width="10.125" style="173" bestFit="1" customWidth="1"/>
    <col min="1037" max="1280" width="10" style="173"/>
    <col min="1281" max="1281" width="8.375" style="173" customWidth="1"/>
    <col min="1282" max="1282" width="9.25" style="173" customWidth="1"/>
    <col min="1283" max="1283" width="8.25" style="173" bestFit="1" customWidth="1"/>
    <col min="1284" max="1284" width="8.875" style="173" bestFit="1" customWidth="1"/>
    <col min="1285" max="1285" width="8.25" style="173" bestFit="1" customWidth="1"/>
    <col min="1286" max="1286" width="8.375" style="173" bestFit="1" customWidth="1"/>
    <col min="1287" max="1287" width="7.5" style="173" bestFit="1" customWidth="1"/>
    <col min="1288" max="1288" width="11" style="173" bestFit="1" customWidth="1"/>
    <col min="1289" max="1292" width="10.125" style="173" bestFit="1" customWidth="1"/>
    <col min="1293" max="1536" width="10" style="173"/>
    <col min="1537" max="1537" width="8.375" style="173" customWidth="1"/>
    <col min="1538" max="1538" width="9.25" style="173" customWidth="1"/>
    <col min="1539" max="1539" width="8.25" style="173" bestFit="1" customWidth="1"/>
    <col min="1540" max="1540" width="8.875" style="173" bestFit="1" customWidth="1"/>
    <col min="1541" max="1541" width="8.25" style="173" bestFit="1" customWidth="1"/>
    <col min="1542" max="1542" width="8.375" style="173" bestFit="1" customWidth="1"/>
    <col min="1543" max="1543" width="7.5" style="173" bestFit="1" customWidth="1"/>
    <col min="1544" max="1544" width="11" style="173" bestFit="1" customWidth="1"/>
    <col min="1545" max="1548" width="10.125" style="173" bestFit="1" customWidth="1"/>
    <col min="1549" max="1792" width="10" style="173"/>
    <col min="1793" max="1793" width="8.375" style="173" customWidth="1"/>
    <col min="1794" max="1794" width="9.25" style="173" customWidth="1"/>
    <col min="1795" max="1795" width="8.25" style="173" bestFit="1" customWidth="1"/>
    <col min="1796" max="1796" width="8.875" style="173" bestFit="1" customWidth="1"/>
    <col min="1797" max="1797" width="8.25" style="173" bestFit="1" customWidth="1"/>
    <col min="1798" max="1798" width="8.375" style="173" bestFit="1" customWidth="1"/>
    <col min="1799" max="1799" width="7.5" style="173" bestFit="1" customWidth="1"/>
    <col min="1800" max="1800" width="11" style="173" bestFit="1" customWidth="1"/>
    <col min="1801" max="1804" width="10.125" style="173" bestFit="1" customWidth="1"/>
    <col min="1805" max="2048" width="11" style="173"/>
    <col min="2049" max="2049" width="8.375" style="173" customWidth="1"/>
    <col min="2050" max="2050" width="9.25" style="173" customWidth="1"/>
    <col min="2051" max="2051" width="8.25" style="173" bestFit="1" customWidth="1"/>
    <col min="2052" max="2052" width="8.875" style="173" bestFit="1" customWidth="1"/>
    <col min="2053" max="2053" width="8.25" style="173" bestFit="1" customWidth="1"/>
    <col min="2054" max="2054" width="8.375" style="173" bestFit="1" customWidth="1"/>
    <col min="2055" max="2055" width="7.5" style="173" bestFit="1" customWidth="1"/>
    <col min="2056" max="2056" width="11" style="173" bestFit="1" customWidth="1"/>
    <col min="2057" max="2060" width="10.125" style="173" bestFit="1" customWidth="1"/>
    <col min="2061" max="2304" width="10" style="173"/>
    <col min="2305" max="2305" width="8.375" style="173" customWidth="1"/>
    <col min="2306" max="2306" width="9.25" style="173" customWidth="1"/>
    <col min="2307" max="2307" width="8.25" style="173" bestFit="1" customWidth="1"/>
    <col min="2308" max="2308" width="8.875" style="173" bestFit="1" customWidth="1"/>
    <col min="2309" max="2309" width="8.25" style="173" bestFit="1" customWidth="1"/>
    <col min="2310" max="2310" width="8.375" style="173" bestFit="1" customWidth="1"/>
    <col min="2311" max="2311" width="7.5" style="173" bestFit="1" customWidth="1"/>
    <col min="2312" max="2312" width="11" style="173" bestFit="1" customWidth="1"/>
    <col min="2313" max="2316" width="10.125" style="173" bestFit="1" customWidth="1"/>
    <col min="2317" max="2560" width="10" style="173"/>
    <col min="2561" max="2561" width="8.375" style="173" customWidth="1"/>
    <col min="2562" max="2562" width="9.25" style="173" customWidth="1"/>
    <col min="2563" max="2563" width="8.25" style="173" bestFit="1" customWidth="1"/>
    <col min="2564" max="2564" width="8.875" style="173" bestFit="1" customWidth="1"/>
    <col min="2565" max="2565" width="8.25" style="173" bestFit="1" customWidth="1"/>
    <col min="2566" max="2566" width="8.375" style="173" bestFit="1" customWidth="1"/>
    <col min="2567" max="2567" width="7.5" style="173" bestFit="1" customWidth="1"/>
    <col min="2568" max="2568" width="11" style="173" bestFit="1" customWidth="1"/>
    <col min="2569" max="2572" width="10.125" style="173" bestFit="1" customWidth="1"/>
    <col min="2573" max="2816" width="10" style="173"/>
    <col min="2817" max="2817" width="8.375" style="173" customWidth="1"/>
    <col min="2818" max="2818" width="9.25" style="173" customWidth="1"/>
    <col min="2819" max="2819" width="8.25" style="173" bestFit="1" customWidth="1"/>
    <col min="2820" max="2820" width="8.875" style="173" bestFit="1" customWidth="1"/>
    <col min="2821" max="2821" width="8.25" style="173" bestFit="1" customWidth="1"/>
    <col min="2822" max="2822" width="8.375" style="173" bestFit="1" customWidth="1"/>
    <col min="2823" max="2823" width="7.5" style="173" bestFit="1" customWidth="1"/>
    <col min="2824" max="2824" width="11" style="173" bestFit="1" customWidth="1"/>
    <col min="2825" max="2828" width="10.125" style="173" bestFit="1" customWidth="1"/>
    <col min="2829" max="3072" width="11" style="173"/>
    <col min="3073" max="3073" width="8.375" style="173" customWidth="1"/>
    <col min="3074" max="3074" width="9.25" style="173" customWidth="1"/>
    <col min="3075" max="3075" width="8.25" style="173" bestFit="1" customWidth="1"/>
    <col min="3076" max="3076" width="8.875" style="173" bestFit="1" customWidth="1"/>
    <col min="3077" max="3077" width="8.25" style="173" bestFit="1" customWidth="1"/>
    <col min="3078" max="3078" width="8.375" style="173" bestFit="1" customWidth="1"/>
    <col min="3079" max="3079" width="7.5" style="173" bestFit="1" customWidth="1"/>
    <col min="3080" max="3080" width="11" style="173" bestFit="1" customWidth="1"/>
    <col min="3081" max="3084" width="10.125" style="173" bestFit="1" customWidth="1"/>
    <col min="3085" max="3328" width="10" style="173"/>
    <col min="3329" max="3329" width="8.375" style="173" customWidth="1"/>
    <col min="3330" max="3330" width="9.25" style="173" customWidth="1"/>
    <col min="3331" max="3331" width="8.25" style="173" bestFit="1" customWidth="1"/>
    <col min="3332" max="3332" width="8.875" style="173" bestFit="1" customWidth="1"/>
    <col min="3333" max="3333" width="8.25" style="173" bestFit="1" customWidth="1"/>
    <col min="3334" max="3334" width="8.375" style="173" bestFit="1" customWidth="1"/>
    <col min="3335" max="3335" width="7.5" style="173" bestFit="1" customWidth="1"/>
    <col min="3336" max="3336" width="11" style="173" bestFit="1" customWidth="1"/>
    <col min="3337" max="3340" width="10.125" style="173" bestFit="1" customWidth="1"/>
    <col min="3341" max="3584" width="10" style="173"/>
    <col min="3585" max="3585" width="8.375" style="173" customWidth="1"/>
    <col min="3586" max="3586" width="9.25" style="173" customWidth="1"/>
    <col min="3587" max="3587" width="8.25" style="173" bestFit="1" customWidth="1"/>
    <col min="3588" max="3588" width="8.875" style="173" bestFit="1" customWidth="1"/>
    <col min="3589" max="3589" width="8.25" style="173" bestFit="1" customWidth="1"/>
    <col min="3590" max="3590" width="8.375" style="173" bestFit="1" customWidth="1"/>
    <col min="3591" max="3591" width="7.5" style="173" bestFit="1" customWidth="1"/>
    <col min="3592" max="3592" width="11" style="173" bestFit="1" customWidth="1"/>
    <col min="3593" max="3596" width="10.125" style="173" bestFit="1" customWidth="1"/>
    <col min="3597" max="3840" width="10" style="173"/>
    <col min="3841" max="3841" width="8.375" style="173" customWidth="1"/>
    <col min="3842" max="3842" width="9.25" style="173" customWidth="1"/>
    <col min="3843" max="3843" width="8.25" style="173" bestFit="1" customWidth="1"/>
    <col min="3844" max="3844" width="8.875" style="173" bestFit="1" customWidth="1"/>
    <col min="3845" max="3845" width="8.25" style="173" bestFit="1" customWidth="1"/>
    <col min="3846" max="3846" width="8.375" style="173" bestFit="1" customWidth="1"/>
    <col min="3847" max="3847" width="7.5" style="173" bestFit="1" customWidth="1"/>
    <col min="3848" max="3848" width="11" style="173" bestFit="1" customWidth="1"/>
    <col min="3849" max="3852" width="10.125" style="173" bestFit="1" customWidth="1"/>
    <col min="3853" max="4096" width="11" style="173"/>
    <col min="4097" max="4097" width="8.375" style="173" customWidth="1"/>
    <col min="4098" max="4098" width="9.25" style="173" customWidth="1"/>
    <col min="4099" max="4099" width="8.25" style="173" bestFit="1" customWidth="1"/>
    <col min="4100" max="4100" width="8.875" style="173" bestFit="1" customWidth="1"/>
    <col min="4101" max="4101" width="8.25" style="173" bestFit="1" customWidth="1"/>
    <col min="4102" max="4102" width="8.375" style="173" bestFit="1" customWidth="1"/>
    <col min="4103" max="4103" width="7.5" style="173" bestFit="1" customWidth="1"/>
    <col min="4104" max="4104" width="11" style="173" bestFit="1" customWidth="1"/>
    <col min="4105" max="4108" width="10.125" style="173" bestFit="1" customWidth="1"/>
    <col min="4109" max="4352" width="10" style="173"/>
    <col min="4353" max="4353" width="8.375" style="173" customWidth="1"/>
    <col min="4354" max="4354" width="9.25" style="173" customWidth="1"/>
    <col min="4355" max="4355" width="8.25" style="173" bestFit="1" customWidth="1"/>
    <col min="4356" max="4356" width="8.875" style="173" bestFit="1" customWidth="1"/>
    <col min="4357" max="4357" width="8.25" style="173" bestFit="1" customWidth="1"/>
    <col min="4358" max="4358" width="8.375" style="173" bestFit="1" customWidth="1"/>
    <col min="4359" max="4359" width="7.5" style="173" bestFit="1" customWidth="1"/>
    <col min="4360" max="4360" width="11" style="173" bestFit="1" customWidth="1"/>
    <col min="4361" max="4364" width="10.125" style="173" bestFit="1" customWidth="1"/>
    <col min="4365" max="4608" width="10" style="173"/>
    <col min="4609" max="4609" width="8.375" style="173" customWidth="1"/>
    <col min="4610" max="4610" width="9.25" style="173" customWidth="1"/>
    <col min="4611" max="4611" width="8.25" style="173" bestFit="1" customWidth="1"/>
    <col min="4612" max="4612" width="8.875" style="173" bestFit="1" customWidth="1"/>
    <col min="4613" max="4613" width="8.25" style="173" bestFit="1" customWidth="1"/>
    <col min="4614" max="4614" width="8.375" style="173" bestFit="1" customWidth="1"/>
    <col min="4615" max="4615" width="7.5" style="173" bestFit="1" customWidth="1"/>
    <col min="4616" max="4616" width="11" style="173" bestFit="1" customWidth="1"/>
    <col min="4617" max="4620" width="10.125" style="173" bestFit="1" customWidth="1"/>
    <col min="4621" max="4864" width="10" style="173"/>
    <col min="4865" max="4865" width="8.375" style="173" customWidth="1"/>
    <col min="4866" max="4866" width="9.25" style="173" customWidth="1"/>
    <col min="4867" max="4867" width="8.25" style="173" bestFit="1" customWidth="1"/>
    <col min="4868" max="4868" width="8.875" style="173" bestFit="1" customWidth="1"/>
    <col min="4869" max="4869" width="8.25" style="173" bestFit="1" customWidth="1"/>
    <col min="4870" max="4870" width="8.375" style="173" bestFit="1" customWidth="1"/>
    <col min="4871" max="4871" width="7.5" style="173" bestFit="1" customWidth="1"/>
    <col min="4872" max="4872" width="11" style="173" bestFit="1" customWidth="1"/>
    <col min="4873" max="4876" width="10.125" style="173" bestFit="1" customWidth="1"/>
    <col min="4877" max="5120" width="11" style="173"/>
    <col min="5121" max="5121" width="8.375" style="173" customWidth="1"/>
    <col min="5122" max="5122" width="9.25" style="173" customWidth="1"/>
    <col min="5123" max="5123" width="8.25" style="173" bestFit="1" customWidth="1"/>
    <col min="5124" max="5124" width="8.875" style="173" bestFit="1" customWidth="1"/>
    <col min="5125" max="5125" width="8.25" style="173" bestFit="1" customWidth="1"/>
    <col min="5126" max="5126" width="8.375" style="173" bestFit="1" customWidth="1"/>
    <col min="5127" max="5127" width="7.5" style="173" bestFit="1" customWidth="1"/>
    <col min="5128" max="5128" width="11" style="173" bestFit="1" customWidth="1"/>
    <col min="5129" max="5132" width="10.125" style="173" bestFit="1" customWidth="1"/>
    <col min="5133" max="5376" width="10" style="173"/>
    <col min="5377" max="5377" width="8.375" style="173" customWidth="1"/>
    <col min="5378" max="5378" width="9.25" style="173" customWidth="1"/>
    <col min="5379" max="5379" width="8.25" style="173" bestFit="1" customWidth="1"/>
    <col min="5380" max="5380" width="8.875" style="173" bestFit="1" customWidth="1"/>
    <col min="5381" max="5381" width="8.25" style="173" bestFit="1" customWidth="1"/>
    <col min="5382" max="5382" width="8.375" style="173" bestFit="1" customWidth="1"/>
    <col min="5383" max="5383" width="7.5" style="173" bestFit="1" customWidth="1"/>
    <col min="5384" max="5384" width="11" style="173" bestFit="1" customWidth="1"/>
    <col min="5385" max="5388" width="10.125" style="173" bestFit="1" customWidth="1"/>
    <col min="5389" max="5632" width="10" style="173"/>
    <col min="5633" max="5633" width="8.375" style="173" customWidth="1"/>
    <col min="5634" max="5634" width="9.25" style="173" customWidth="1"/>
    <col min="5635" max="5635" width="8.25" style="173" bestFit="1" customWidth="1"/>
    <col min="5636" max="5636" width="8.875" style="173" bestFit="1" customWidth="1"/>
    <col min="5637" max="5637" width="8.25" style="173" bestFit="1" customWidth="1"/>
    <col min="5638" max="5638" width="8.375" style="173" bestFit="1" customWidth="1"/>
    <col min="5639" max="5639" width="7.5" style="173" bestFit="1" customWidth="1"/>
    <col min="5640" max="5640" width="11" style="173" bestFit="1" customWidth="1"/>
    <col min="5641" max="5644" width="10.125" style="173" bestFit="1" customWidth="1"/>
    <col min="5645" max="5888" width="10" style="173"/>
    <col min="5889" max="5889" width="8.375" style="173" customWidth="1"/>
    <col min="5890" max="5890" width="9.25" style="173" customWidth="1"/>
    <col min="5891" max="5891" width="8.25" style="173" bestFit="1" customWidth="1"/>
    <col min="5892" max="5892" width="8.875" style="173" bestFit="1" customWidth="1"/>
    <col min="5893" max="5893" width="8.25" style="173" bestFit="1" customWidth="1"/>
    <col min="5894" max="5894" width="8.375" style="173" bestFit="1" customWidth="1"/>
    <col min="5895" max="5895" width="7.5" style="173" bestFit="1" customWidth="1"/>
    <col min="5896" max="5896" width="11" style="173" bestFit="1" customWidth="1"/>
    <col min="5897" max="5900" width="10.125" style="173" bestFit="1" customWidth="1"/>
    <col min="5901" max="6144" width="11" style="173"/>
    <col min="6145" max="6145" width="8.375" style="173" customWidth="1"/>
    <col min="6146" max="6146" width="9.25" style="173" customWidth="1"/>
    <col min="6147" max="6147" width="8.25" style="173" bestFit="1" customWidth="1"/>
    <col min="6148" max="6148" width="8.875" style="173" bestFit="1" customWidth="1"/>
    <col min="6149" max="6149" width="8.25" style="173" bestFit="1" customWidth="1"/>
    <col min="6150" max="6150" width="8.375" style="173" bestFit="1" customWidth="1"/>
    <col min="6151" max="6151" width="7.5" style="173" bestFit="1" customWidth="1"/>
    <col min="6152" max="6152" width="11" style="173" bestFit="1" customWidth="1"/>
    <col min="6153" max="6156" width="10.125" style="173" bestFit="1" customWidth="1"/>
    <col min="6157" max="6400" width="10" style="173"/>
    <col min="6401" max="6401" width="8.375" style="173" customWidth="1"/>
    <col min="6402" max="6402" width="9.25" style="173" customWidth="1"/>
    <col min="6403" max="6403" width="8.25" style="173" bestFit="1" customWidth="1"/>
    <col min="6404" max="6404" width="8.875" style="173" bestFit="1" customWidth="1"/>
    <col min="6405" max="6405" width="8.25" style="173" bestFit="1" customWidth="1"/>
    <col min="6406" max="6406" width="8.375" style="173" bestFit="1" customWidth="1"/>
    <col min="6407" max="6407" width="7.5" style="173" bestFit="1" customWidth="1"/>
    <col min="6408" max="6408" width="11" style="173" bestFit="1" customWidth="1"/>
    <col min="6409" max="6412" width="10.125" style="173" bestFit="1" customWidth="1"/>
    <col min="6413" max="6656" width="10" style="173"/>
    <col min="6657" max="6657" width="8.375" style="173" customWidth="1"/>
    <col min="6658" max="6658" width="9.25" style="173" customWidth="1"/>
    <col min="6659" max="6659" width="8.25" style="173" bestFit="1" customWidth="1"/>
    <col min="6660" max="6660" width="8.875" style="173" bestFit="1" customWidth="1"/>
    <col min="6661" max="6661" width="8.25" style="173" bestFit="1" customWidth="1"/>
    <col min="6662" max="6662" width="8.375" style="173" bestFit="1" customWidth="1"/>
    <col min="6663" max="6663" width="7.5" style="173" bestFit="1" customWidth="1"/>
    <col min="6664" max="6664" width="11" style="173" bestFit="1" customWidth="1"/>
    <col min="6665" max="6668" width="10.125" style="173" bestFit="1" customWidth="1"/>
    <col min="6669" max="6912" width="10" style="173"/>
    <col min="6913" max="6913" width="8.375" style="173" customWidth="1"/>
    <col min="6914" max="6914" width="9.25" style="173" customWidth="1"/>
    <col min="6915" max="6915" width="8.25" style="173" bestFit="1" customWidth="1"/>
    <col min="6916" max="6916" width="8.875" style="173" bestFit="1" customWidth="1"/>
    <col min="6917" max="6917" width="8.25" style="173" bestFit="1" customWidth="1"/>
    <col min="6918" max="6918" width="8.375" style="173" bestFit="1" customWidth="1"/>
    <col min="6919" max="6919" width="7.5" style="173" bestFit="1" customWidth="1"/>
    <col min="6920" max="6920" width="11" style="173" bestFit="1" customWidth="1"/>
    <col min="6921" max="6924" width="10.125" style="173" bestFit="1" customWidth="1"/>
    <col min="6925" max="7168" width="11" style="173"/>
    <col min="7169" max="7169" width="8.375" style="173" customWidth="1"/>
    <col min="7170" max="7170" width="9.25" style="173" customWidth="1"/>
    <col min="7171" max="7171" width="8.25" style="173" bestFit="1" customWidth="1"/>
    <col min="7172" max="7172" width="8.875" style="173" bestFit="1" customWidth="1"/>
    <col min="7173" max="7173" width="8.25" style="173" bestFit="1" customWidth="1"/>
    <col min="7174" max="7174" width="8.375" style="173" bestFit="1" customWidth="1"/>
    <col min="7175" max="7175" width="7.5" style="173" bestFit="1" customWidth="1"/>
    <col min="7176" max="7176" width="11" style="173" bestFit="1" customWidth="1"/>
    <col min="7177" max="7180" width="10.125" style="173" bestFit="1" customWidth="1"/>
    <col min="7181" max="7424" width="10" style="173"/>
    <col min="7425" max="7425" width="8.375" style="173" customWidth="1"/>
    <col min="7426" max="7426" width="9.25" style="173" customWidth="1"/>
    <col min="7427" max="7427" width="8.25" style="173" bestFit="1" customWidth="1"/>
    <col min="7428" max="7428" width="8.875" style="173" bestFit="1" customWidth="1"/>
    <col min="7429" max="7429" width="8.25" style="173" bestFit="1" customWidth="1"/>
    <col min="7430" max="7430" width="8.375" style="173" bestFit="1" customWidth="1"/>
    <col min="7431" max="7431" width="7.5" style="173" bestFit="1" customWidth="1"/>
    <col min="7432" max="7432" width="11" style="173" bestFit="1" customWidth="1"/>
    <col min="7433" max="7436" width="10.125" style="173" bestFit="1" customWidth="1"/>
    <col min="7437" max="7680" width="10" style="173"/>
    <col min="7681" max="7681" width="8.375" style="173" customWidth="1"/>
    <col min="7682" max="7682" width="9.25" style="173" customWidth="1"/>
    <col min="7683" max="7683" width="8.25" style="173" bestFit="1" customWidth="1"/>
    <col min="7684" max="7684" width="8.875" style="173" bestFit="1" customWidth="1"/>
    <col min="7685" max="7685" width="8.25" style="173" bestFit="1" customWidth="1"/>
    <col min="7686" max="7686" width="8.375" style="173" bestFit="1" customWidth="1"/>
    <col min="7687" max="7687" width="7.5" style="173" bestFit="1" customWidth="1"/>
    <col min="7688" max="7688" width="11" style="173" bestFit="1" customWidth="1"/>
    <col min="7689" max="7692" width="10.125" style="173" bestFit="1" customWidth="1"/>
    <col min="7693" max="7936" width="10" style="173"/>
    <col min="7937" max="7937" width="8.375" style="173" customWidth="1"/>
    <col min="7938" max="7938" width="9.25" style="173" customWidth="1"/>
    <col min="7939" max="7939" width="8.25" style="173" bestFit="1" customWidth="1"/>
    <col min="7940" max="7940" width="8.875" style="173" bestFit="1" customWidth="1"/>
    <col min="7941" max="7941" width="8.25" style="173" bestFit="1" customWidth="1"/>
    <col min="7942" max="7942" width="8.375" style="173" bestFit="1" customWidth="1"/>
    <col min="7943" max="7943" width="7.5" style="173" bestFit="1" customWidth="1"/>
    <col min="7944" max="7944" width="11" style="173" bestFit="1" customWidth="1"/>
    <col min="7945" max="7948" width="10.125" style="173" bestFit="1" customWidth="1"/>
    <col min="7949" max="8192" width="11" style="173"/>
    <col min="8193" max="8193" width="8.375" style="173" customWidth="1"/>
    <col min="8194" max="8194" width="9.25" style="173" customWidth="1"/>
    <col min="8195" max="8195" width="8.25" style="173" bestFit="1" customWidth="1"/>
    <col min="8196" max="8196" width="8.875" style="173" bestFit="1" customWidth="1"/>
    <col min="8197" max="8197" width="8.25" style="173" bestFit="1" customWidth="1"/>
    <col min="8198" max="8198" width="8.375" style="173" bestFit="1" customWidth="1"/>
    <col min="8199" max="8199" width="7.5" style="173" bestFit="1" customWidth="1"/>
    <col min="8200" max="8200" width="11" style="173" bestFit="1" customWidth="1"/>
    <col min="8201" max="8204" width="10.125" style="173" bestFit="1" customWidth="1"/>
    <col min="8205" max="8448" width="10" style="173"/>
    <col min="8449" max="8449" width="8.375" style="173" customWidth="1"/>
    <col min="8450" max="8450" width="9.25" style="173" customWidth="1"/>
    <col min="8451" max="8451" width="8.25" style="173" bestFit="1" customWidth="1"/>
    <col min="8452" max="8452" width="8.875" style="173" bestFit="1" customWidth="1"/>
    <col min="8453" max="8453" width="8.25" style="173" bestFit="1" customWidth="1"/>
    <col min="8454" max="8454" width="8.375" style="173" bestFit="1" customWidth="1"/>
    <col min="8455" max="8455" width="7.5" style="173" bestFit="1" customWidth="1"/>
    <col min="8456" max="8456" width="11" style="173" bestFit="1" customWidth="1"/>
    <col min="8457" max="8460" width="10.125" style="173" bestFit="1" customWidth="1"/>
    <col min="8461" max="8704" width="10" style="173"/>
    <col min="8705" max="8705" width="8.375" style="173" customWidth="1"/>
    <col min="8706" max="8706" width="9.25" style="173" customWidth="1"/>
    <col min="8707" max="8707" width="8.25" style="173" bestFit="1" customWidth="1"/>
    <col min="8708" max="8708" width="8.875" style="173" bestFit="1" customWidth="1"/>
    <col min="8709" max="8709" width="8.25" style="173" bestFit="1" customWidth="1"/>
    <col min="8710" max="8710" width="8.375" style="173" bestFit="1" customWidth="1"/>
    <col min="8711" max="8711" width="7.5" style="173" bestFit="1" customWidth="1"/>
    <col min="8712" max="8712" width="11" style="173" bestFit="1" customWidth="1"/>
    <col min="8713" max="8716" width="10.125" style="173" bestFit="1" customWidth="1"/>
    <col min="8717" max="8960" width="10" style="173"/>
    <col min="8961" max="8961" width="8.375" style="173" customWidth="1"/>
    <col min="8962" max="8962" width="9.25" style="173" customWidth="1"/>
    <col min="8963" max="8963" width="8.25" style="173" bestFit="1" customWidth="1"/>
    <col min="8964" max="8964" width="8.875" style="173" bestFit="1" customWidth="1"/>
    <col min="8965" max="8965" width="8.25" style="173" bestFit="1" customWidth="1"/>
    <col min="8966" max="8966" width="8.375" style="173" bestFit="1" customWidth="1"/>
    <col min="8967" max="8967" width="7.5" style="173" bestFit="1" customWidth="1"/>
    <col min="8968" max="8968" width="11" style="173" bestFit="1" customWidth="1"/>
    <col min="8969" max="8972" width="10.125" style="173" bestFit="1" customWidth="1"/>
    <col min="8973" max="9216" width="11" style="173"/>
    <col min="9217" max="9217" width="8.375" style="173" customWidth="1"/>
    <col min="9218" max="9218" width="9.25" style="173" customWidth="1"/>
    <col min="9219" max="9219" width="8.25" style="173" bestFit="1" customWidth="1"/>
    <col min="9220" max="9220" width="8.875" style="173" bestFit="1" customWidth="1"/>
    <col min="9221" max="9221" width="8.25" style="173" bestFit="1" customWidth="1"/>
    <col min="9222" max="9222" width="8.375" style="173" bestFit="1" customWidth="1"/>
    <col min="9223" max="9223" width="7.5" style="173" bestFit="1" customWidth="1"/>
    <col min="9224" max="9224" width="11" style="173" bestFit="1" customWidth="1"/>
    <col min="9225" max="9228" width="10.125" style="173" bestFit="1" customWidth="1"/>
    <col min="9229" max="9472" width="10" style="173"/>
    <col min="9473" max="9473" width="8.375" style="173" customWidth="1"/>
    <col min="9474" max="9474" width="9.25" style="173" customWidth="1"/>
    <col min="9475" max="9475" width="8.25" style="173" bestFit="1" customWidth="1"/>
    <col min="9476" max="9476" width="8.875" style="173" bestFit="1" customWidth="1"/>
    <col min="9477" max="9477" width="8.25" style="173" bestFit="1" customWidth="1"/>
    <col min="9478" max="9478" width="8.375" style="173" bestFit="1" customWidth="1"/>
    <col min="9479" max="9479" width="7.5" style="173" bestFit="1" customWidth="1"/>
    <col min="9480" max="9480" width="11" style="173" bestFit="1" customWidth="1"/>
    <col min="9481" max="9484" width="10.125" style="173" bestFit="1" customWidth="1"/>
    <col min="9485" max="9728" width="10" style="173"/>
    <col min="9729" max="9729" width="8.375" style="173" customWidth="1"/>
    <col min="9730" max="9730" width="9.25" style="173" customWidth="1"/>
    <col min="9731" max="9731" width="8.25" style="173" bestFit="1" customWidth="1"/>
    <col min="9732" max="9732" width="8.875" style="173" bestFit="1" customWidth="1"/>
    <col min="9733" max="9733" width="8.25" style="173" bestFit="1" customWidth="1"/>
    <col min="9734" max="9734" width="8.375" style="173" bestFit="1" customWidth="1"/>
    <col min="9735" max="9735" width="7.5" style="173" bestFit="1" customWidth="1"/>
    <col min="9736" max="9736" width="11" style="173" bestFit="1" customWidth="1"/>
    <col min="9737" max="9740" width="10.125" style="173" bestFit="1" customWidth="1"/>
    <col min="9741" max="9984" width="10" style="173"/>
    <col min="9985" max="9985" width="8.375" style="173" customWidth="1"/>
    <col min="9986" max="9986" width="9.25" style="173" customWidth="1"/>
    <col min="9987" max="9987" width="8.25" style="173" bestFit="1" customWidth="1"/>
    <col min="9988" max="9988" width="8.875" style="173" bestFit="1" customWidth="1"/>
    <col min="9989" max="9989" width="8.25" style="173" bestFit="1" customWidth="1"/>
    <col min="9990" max="9990" width="8.375" style="173" bestFit="1" customWidth="1"/>
    <col min="9991" max="9991" width="7.5" style="173" bestFit="1" customWidth="1"/>
    <col min="9992" max="9992" width="11" style="173" bestFit="1" customWidth="1"/>
    <col min="9993" max="9996" width="10.125" style="173" bestFit="1" customWidth="1"/>
    <col min="9997" max="10240" width="11" style="173"/>
    <col min="10241" max="10241" width="8.375" style="173" customWidth="1"/>
    <col min="10242" max="10242" width="9.25" style="173" customWidth="1"/>
    <col min="10243" max="10243" width="8.25" style="173" bestFit="1" customWidth="1"/>
    <col min="10244" max="10244" width="8.875" style="173" bestFit="1" customWidth="1"/>
    <col min="10245" max="10245" width="8.25" style="173" bestFit="1" customWidth="1"/>
    <col min="10246" max="10246" width="8.375" style="173" bestFit="1" customWidth="1"/>
    <col min="10247" max="10247" width="7.5" style="173" bestFit="1" customWidth="1"/>
    <col min="10248" max="10248" width="11" style="173" bestFit="1" customWidth="1"/>
    <col min="10249" max="10252" width="10.125" style="173" bestFit="1" customWidth="1"/>
    <col min="10253" max="10496" width="10" style="173"/>
    <col min="10497" max="10497" width="8.375" style="173" customWidth="1"/>
    <col min="10498" max="10498" width="9.25" style="173" customWidth="1"/>
    <col min="10499" max="10499" width="8.25" style="173" bestFit="1" customWidth="1"/>
    <col min="10500" max="10500" width="8.875" style="173" bestFit="1" customWidth="1"/>
    <col min="10501" max="10501" width="8.25" style="173" bestFit="1" customWidth="1"/>
    <col min="10502" max="10502" width="8.375" style="173" bestFit="1" customWidth="1"/>
    <col min="10503" max="10503" width="7.5" style="173" bestFit="1" customWidth="1"/>
    <col min="10504" max="10504" width="11" style="173" bestFit="1" customWidth="1"/>
    <col min="10505" max="10508" width="10.125" style="173" bestFit="1" customWidth="1"/>
    <col min="10509" max="10752" width="10" style="173"/>
    <col min="10753" max="10753" width="8.375" style="173" customWidth="1"/>
    <col min="10754" max="10754" width="9.25" style="173" customWidth="1"/>
    <col min="10755" max="10755" width="8.25" style="173" bestFit="1" customWidth="1"/>
    <col min="10756" max="10756" width="8.875" style="173" bestFit="1" customWidth="1"/>
    <col min="10757" max="10757" width="8.25" style="173" bestFit="1" customWidth="1"/>
    <col min="10758" max="10758" width="8.375" style="173" bestFit="1" customWidth="1"/>
    <col min="10759" max="10759" width="7.5" style="173" bestFit="1" customWidth="1"/>
    <col min="10760" max="10760" width="11" style="173" bestFit="1" customWidth="1"/>
    <col min="10761" max="10764" width="10.125" style="173" bestFit="1" customWidth="1"/>
    <col min="10765" max="11008" width="10" style="173"/>
    <col min="11009" max="11009" width="8.375" style="173" customWidth="1"/>
    <col min="11010" max="11010" width="9.25" style="173" customWidth="1"/>
    <col min="11011" max="11011" width="8.25" style="173" bestFit="1" customWidth="1"/>
    <col min="11012" max="11012" width="8.875" style="173" bestFit="1" customWidth="1"/>
    <col min="11013" max="11013" width="8.25" style="173" bestFit="1" customWidth="1"/>
    <col min="11014" max="11014" width="8.375" style="173" bestFit="1" customWidth="1"/>
    <col min="11015" max="11015" width="7.5" style="173" bestFit="1" customWidth="1"/>
    <col min="11016" max="11016" width="11" style="173" bestFit="1" customWidth="1"/>
    <col min="11017" max="11020" width="10.125" style="173" bestFit="1" customWidth="1"/>
    <col min="11021" max="11264" width="11" style="173"/>
    <col min="11265" max="11265" width="8.375" style="173" customWidth="1"/>
    <col min="11266" max="11266" width="9.25" style="173" customWidth="1"/>
    <col min="11267" max="11267" width="8.25" style="173" bestFit="1" customWidth="1"/>
    <col min="11268" max="11268" width="8.875" style="173" bestFit="1" customWidth="1"/>
    <col min="11269" max="11269" width="8.25" style="173" bestFit="1" customWidth="1"/>
    <col min="11270" max="11270" width="8.375" style="173" bestFit="1" customWidth="1"/>
    <col min="11271" max="11271" width="7.5" style="173" bestFit="1" customWidth="1"/>
    <col min="11272" max="11272" width="11" style="173" bestFit="1" customWidth="1"/>
    <col min="11273" max="11276" width="10.125" style="173" bestFit="1" customWidth="1"/>
    <col min="11277" max="11520" width="10" style="173"/>
    <col min="11521" max="11521" width="8.375" style="173" customWidth="1"/>
    <col min="11522" max="11522" width="9.25" style="173" customWidth="1"/>
    <col min="11523" max="11523" width="8.25" style="173" bestFit="1" customWidth="1"/>
    <col min="11524" max="11524" width="8.875" style="173" bestFit="1" customWidth="1"/>
    <col min="11525" max="11525" width="8.25" style="173" bestFit="1" customWidth="1"/>
    <col min="11526" max="11526" width="8.375" style="173" bestFit="1" customWidth="1"/>
    <col min="11527" max="11527" width="7.5" style="173" bestFit="1" customWidth="1"/>
    <col min="11528" max="11528" width="11" style="173" bestFit="1" customWidth="1"/>
    <col min="11529" max="11532" width="10.125" style="173" bestFit="1" customWidth="1"/>
    <col min="11533" max="11776" width="10" style="173"/>
    <col min="11777" max="11777" width="8.375" style="173" customWidth="1"/>
    <col min="11778" max="11778" width="9.25" style="173" customWidth="1"/>
    <col min="11779" max="11779" width="8.25" style="173" bestFit="1" customWidth="1"/>
    <col min="11780" max="11780" width="8.875" style="173" bestFit="1" customWidth="1"/>
    <col min="11781" max="11781" width="8.25" style="173" bestFit="1" customWidth="1"/>
    <col min="11782" max="11782" width="8.375" style="173" bestFit="1" customWidth="1"/>
    <col min="11783" max="11783" width="7.5" style="173" bestFit="1" customWidth="1"/>
    <col min="11784" max="11784" width="11" style="173" bestFit="1" customWidth="1"/>
    <col min="11785" max="11788" width="10.125" style="173" bestFit="1" customWidth="1"/>
    <col min="11789" max="12032" width="10" style="173"/>
    <col min="12033" max="12033" width="8.375" style="173" customWidth="1"/>
    <col min="12034" max="12034" width="9.25" style="173" customWidth="1"/>
    <col min="12035" max="12035" width="8.25" style="173" bestFit="1" customWidth="1"/>
    <col min="12036" max="12036" width="8.875" style="173" bestFit="1" customWidth="1"/>
    <col min="12037" max="12037" width="8.25" style="173" bestFit="1" customWidth="1"/>
    <col min="12038" max="12038" width="8.375" style="173" bestFit="1" customWidth="1"/>
    <col min="12039" max="12039" width="7.5" style="173" bestFit="1" customWidth="1"/>
    <col min="12040" max="12040" width="11" style="173" bestFit="1" customWidth="1"/>
    <col min="12041" max="12044" width="10.125" style="173" bestFit="1" customWidth="1"/>
    <col min="12045" max="12288" width="11" style="173"/>
    <col min="12289" max="12289" width="8.375" style="173" customWidth="1"/>
    <col min="12290" max="12290" width="9.25" style="173" customWidth="1"/>
    <col min="12291" max="12291" width="8.25" style="173" bestFit="1" customWidth="1"/>
    <col min="12292" max="12292" width="8.875" style="173" bestFit="1" customWidth="1"/>
    <col min="12293" max="12293" width="8.25" style="173" bestFit="1" customWidth="1"/>
    <col min="12294" max="12294" width="8.375" style="173" bestFit="1" customWidth="1"/>
    <col min="12295" max="12295" width="7.5" style="173" bestFit="1" customWidth="1"/>
    <col min="12296" max="12296" width="11" style="173" bestFit="1" customWidth="1"/>
    <col min="12297" max="12300" width="10.125" style="173" bestFit="1" customWidth="1"/>
    <col min="12301" max="12544" width="10" style="173"/>
    <col min="12545" max="12545" width="8.375" style="173" customWidth="1"/>
    <col min="12546" max="12546" width="9.25" style="173" customWidth="1"/>
    <col min="12547" max="12547" width="8.25" style="173" bestFit="1" customWidth="1"/>
    <col min="12548" max="12548" width="8.875" style="173" bestFit="1" customWidth="1"/>
    <col min="12549" max="12549" width="8.25" style="173" bestFit="1" customWidth="1"/>
    <col min="12550" max="12550" width="8.375" style="173" bestFit="1" customWidth="1"/>
    <col min="12551" max="12551" width="7.5" style="173" bestFit="1" customWidth="1"/>
    <col min="12552" max="12552" width="11" style="173" bestFit="1" customWidth="1"/>
    <col min="12553" max="12556" width="10.125" style="173" bestFit="1" customWidth="1"/>
    <col min="12557" max="12800" width="10" style="173"/>
    <col min="12801" max="12801" width="8.375" style="173" customWidth="1"/>
    <col min="12802" max="12802" width="9.25" style="173" customWidth="1"/>
    <col min="12803" max="12803" width="8.25" style="173" bestFit="1" customWidth="1"/>
    <col min="12804" max="12804" width="8.875" style="173" bestFit="1" customWidth="1"/>
    <col min="12805" max="12805" width="8.25" style="173" bestFit="1" customWidth="1"/>
    <col min="12806" max="12806" width="8.375" style="173" bestFit="1" customWidth="1"/>
    <col min="12807" max="12807" width="7.5" style="173" bestFit="1" customWidth="1"/>
    <col min="12808" max="12808" width="11" style="173" bestFit="1" customWidth="1"/>
    <col min="12809" max="12812" width="10.125" style="173" bestFit="1" customWidth="1"/>
    <col min="12813" max="13056" width="10" style="173"/>
    <col min="13057" max="13057" width="8.375" style="173" customWidth="1"/>
    <col min="13058" max="13058" width="9.25" style="173" customWidth="1"/>
    <col min="13059" max="13059" width="8.25" style="173" bestFit="1" customWidth="1"/>
    <col min="13060" max="13060" width="8.875" style="173" bestFit="1" customWidth="1"/>
    <col min="13061" max="13061" width="8.25" style="173" bestFit="1" customWidth="1"/>
    <col min="13062" max="13062" width="8.375" style="173" bestFit="1" customWidth="1"/>
    <col min="13063" max="13063" width="7.5" style="173" bestFit="1" customWidth="1"/>
    <col min="13064" max="13064" width="11" style="173" bestFit="1" customWidth="1"/>
    <col min="13065" max="13068" width="10.125" style="173" bestFit="1" customWidth="1"/>
    <col min="13069" max="13312" width="11" style="173"/>
    <col min="13313" max="13313" width="8.375" style="173" customWidth="1"/>
    <col min="13314" max="13314" width="9.25" style="173" customWidth="1"/>
    <col min="13315" max="13315" width="8.25" style="173" bestFit="1" customWidth="1"/>
    <col min="13316" max="13316" width="8.875" style="173" bestFit="1" customWidth="1"/>
    <col min="13317" max="13317" width="8.25" style="173" bestFit="1" customWidth="1"/>
    <col min="13318" max="13318" width="8.375" style="173" bestFit="1" customWidth="1"/>
    <col min="13319" max="13319" width="7.5" style="173" bestFit="1" customWidth="1"/>
    <col min="13320" max="13320" width="11" style="173" bestFit="1" customWidth="1"/>
    <col min="13321" max="13324" width="10.125" style="173" bestFit="1" customWidth="1"/>
    <col min="13325" max="13568" width="10" style="173"/>
    <col min="13569" max="13569" width="8.375" style="173" customWidth="1"/>
    <col min="13570" max="13570" width="9.25" style="173" customWidth="1"/>
    <col min="13571" max="13571" width="8.25" style="173" bestFit="1" customWidth="1"/>
    <col min="13572" max="13572" width="8.875" style="173" bestFit="1" customWidth="1"/>
    <col min="13573" max="13573" width="8.25" style="173" bestFit="1" customWidth="1"/>
    <col min="13574" max="13574" width="8.375" style="173" bestFit="1" customWidth="1"/>
    <col min="13575" max="13575" width="7.5" style="173" bestFit="1" customWidth="1"/>
    <col min="13576" max="13576" width="11" style="173" bestFit="1" customWidth="1"/>
    <col min="13577" max="13580" width="10.125" style="173" bestFit="1" customWidth="1"/>
    <col min="13581" max="13824" width="10" style="173"/>
    <col min="13825" max="13825" width="8.375" style="173" customWidth="1"/>
    <col min="13826" max="13826" width="9.25" style="173" customWidth="1"/>
    <col min="13827" max="13827" width="8.25" style="173" bestFit="1" customWidth="1"/>
    <col min="13828" max="13828" width="8.875" style="173" bestFit="1" customWidth="1"/>
    <col min="13829" max="13829" width="8.25" style="173" bestFit="1" customWidth="1"/>
    <col min="13830" max="13830" width="8.375" style="173" bestFit="1" customWidth="1"/>
    <col min="13831" max="13831" width="7.5" style="173" bestFit="1" customWidth="1"/>
    <col min="13832" max="13832" width="11" style="173" bestFit="1" customWidth="1"/>
    <col min="13833" max="13836" width="10.125" style="173" bestFit="1" customWidth="1"/>
    <col min="13837" max="14080" width="10" style="173"/>
    <col min="14081" max="14081" width="8.375" style="173" customWidth="1"/>
    <col min="14082" max="14082" width="9.25" style="173" customWidth="1"/>
    <col min="14083" max="14083" width="8.25" style="173" bestFit="1" customWidth="1"/>
    <col min="14084" max="14084" width="8.875" style="173" bestFit="1" customWidth="1"/>
    <col min="14085" max="14085" width="8.25" style="173" bestFit="1" customWidth="1"/>
    <col min="14086" max="14086" width="8.375" style="173" bestFit="1" customWidth="1"/>
    <col min="14087" max="14087" width="7.5" style="173" bestFit="1" customWidth="1"/>
    <col min="14088" max="14088" width="11" style="173" bestFit="1" customWidth="1"/>
    <col min="14089" max="14092" width="10.125" style="173" bestFit="1" customWidth="1"/>
    <col min="14093" max="14336" width="11" style="173"/>
    <col min="14337" max="14337" width="8.375" style="173" customWidth="1"/>
    <col min="14338" max="14338" width="9.25" style="173" customWidth="1"/>
    <col min="14339" max="14339" width="8.25" style="173" bestFit="1" customWidth="1"/>
    <col min="14340" max="14340" width="8.875" style="173" bestFit="1" customWidth="1"/>
    <col min="14341" max="14341" width="8.25" style="173" bestFit="1" customWidth="1"/>
    <col min="14342" max="14342" width="8.375" style="173" bestFit="1" customWidth="1"/>
    <col min="14343" max="14343" width="7.5" style="173" bestFit="1" customWidth="1"/>
    <col min="14344" max="14344" width="11" style="173" bestFit="1" customWidth="1"/>
    <col min="14345" max="14348" width="10.125" style="173" bestFit="1" customWidth="1"/>
    <col min="14349" max="14592" width="10" style="173"/>
    <col min="14593" max="14593" width="8.375" style="173" customWidth="1"/>
    <col min="14594" max="14594" width="9.25" style="173" customWidth="1"/>
    <col min="14595" max="14595" width="8.25" style="173" bestFit="1" customWidth="1"/>
    <col min="14596" max="14596" width="8.875" style="173" bestFit="1" customWidth="1"/>
    <col min="14597" max="14597" width="8.25" style="173" bestFit="1" customWidth="1"/>
    <col min="14598" max="14598" width="8.375" style="173" bestFit="1" customWidth="1"/>
    <col min="14599" max="14599" width="7.5" style="173" bestFit="1" customWidth="1"/>
    <col min="14600" max="14600" width="11" style="173" bestFit="1" customWidth="1"/>
    <col min="14601" max="14604" width="10.125" style="173" bestFit="1" customWidth="1"/>
    <col min="14605" max="14848" width="10" style="173"/>
    <col min="14849" max="14849" width="8.375" style="173" customWidth="1"/>
    <col min="14850" max="14850" width="9.25" style="173" customWidth="1"/>
    <col min="14851" max="14851" width="8.25" style="173" bestFit="1" customWidth="1"/>
    <col min="14852" max="14852" width="8.875" style="173" bestFit="1" customWidth="1"/>
    <col min="14853" max="14853" width="8.25" style="173" bestFit="1" customWidth="1"/>
    <col min="14854" max="14854" width="8.375" style="173" bestFit="1" customWidth="1"/>
    <col min="14855" max="14855" width="7.5" style="173" bestFit="1" customWidth="1"/>
    <col min="14856" max="14856" width="11" style="173" bestFit="1" customWidth="1"/>
    <col min="14857" max="14860" width="10.125" style="173" bestFit="1" customWidth="1"/>
    <col min="14861" max="15104" width="10" style="173"/>
    <col min="15105" max="15105" width="8.375" style="173" customWidth="1"/>
    <col min="15106" max="15106" width="9.25" style="173" customWidth="1"/>
    <col min="15107" max="15107" width="8.25" style="173" bestFit="1" customWidth="1"/>
    <col min="15108" max="15108" width="8.875" style="173" bestFit="1" customWidth="1"/>
    <col min="15109" max="15109" width="8.25" style="173" bestFit="1" customWidth="1"/>
    <col min="15110" max="15110" width="8.375" style="173" bestFit="1" customWidth="1"/>
    <col min="15111" max="15111" width="7.5" style="173" bestFit="1" customWidth="1"/>
    <col min="15112" max="15112" width="11" style="173" bestFit="1" customWidth="1"/>
    <col min="15113" max="15116" width="10.125" style="173" bestFit="1" customWidth="1"/>
    <col min="15117" max="15360" width="11" style="173"/>
    <col min="15361" max="15361" width="8.375" style="173" customWidth="1"/>
    <col min="15362" max="15362" width="9.25" style="173" customWidth="1"/>
    <col min="15363" max="15363" width="8.25" style="173" bestFit="1" customWidth="1"/>
    <col min="15364" max="15364" width="8.875" style="173" bestFit="1" customWidth="1"/>
    <col min="15365" max="15365" width="8.25" style="173" bestFit="1" customWidth="1"/>
    <col min="15366" max="15366" width="8.375" style="173" bestFit="1" customWidth="1"/>
    <col min="15367" max="15367" width="7.5" style="173" bestFit="1" customWidth="1"/>
    <col min="15368" max="15368" width="11" style="173" bestFit="1" customWidth="1"/>
    <col min="15369" max="15372" width="10.125" style="173" bestFit="1" customWidth="1"/>
    <col min="15373" max="15616" width="10" style="173"/>
    <col min="15617" max="15617" width="8.375" style="173" customWidth="1"/>
    <col min="15618" max="15618" width="9.25" style="173" customWidth="1"/>
    <col min="15619" max="15619" width="8.25" style="173" bestFit="1" customWidth="1"/>
    <col min="15620" max="15620" width="8.875" style="173" bestFit="1" customWidth="1"/>
    <col min="15621" max="15621" width="8.25" style="173" bestFit="1" customWidth="1"/>
    <col min="15622" max="15622" width="8.375" style="173" bestFit="1" customWidth="1"/>
    <col min="15623" max="15623" width="7.5" style="173" bestFit="1" customWidth="1"/>
    <col min="15624" max="15624" width="11" style="173" bestFit="1" customWidth="1"/>
    <col min="15625" max="15628" width="10.125" style="173" bestFit="1" customWidth="1"/>
    <col min="15629" max="15872" width="10" style="173"/>
    <col min="15873" max="15873" width="8.375" style="173" customWidth="1"/>
    <col min="15874" max="15874" width="9.25" style="173" customWidth="1"/>
    <col min="15875" max="15875" width="8.25" style="173" bestFit="1" customWidth="1"/>
    <col min="15876" max="15876" width="8.875" style="173" bestFit="1" customWidth="1"/>
    <col min="15877" max="15877" width="8.25" style="173" bestFit="1" customWidth="1"/>
    <col min="15878" max="15878" width="8.375" style="173" bestFit="1" customWidth="1"/>
    <col min="15879" max="15879" width="7.5" style="173" bestFit="1" customWidth="1"/>
    <col min="15880" max="15880" width="11" style="173" bestFit="1" customWidth="1"/>
    <col min="15881" max="15884" width="10.125" style="173" bestFit="1" customWidth="1"/>
    <col min="15885" max="16128" width="10" style="173"/>
    <col min="16129" max="16129" width="8.375" style="173" customWidth="1"/>
    <col min="16130" max="16130" width="9.25" style="173" customWidth="1"/>
    <col min="16131" max="16131" width="8.25" style="173" bestFit="1" customWidth="1"/>
    <col min="16132" max="16132" width="8.875" style="173" bestFit="1" customWidth="1"/>
    <col min="16133" max="16133" width="8.25" style="173" bestFit="1" customWidth="1"/>
    <col min="16134" max="16134" width="8.375" style="173" bestFit="1" customWidth="1"/>
    <col min="16135" max="16135" width="7.5" style="173" bestFit="1" customWidth="1"/>
    <col min="16136" max="16136" width="11" style="173" bestFit="1" customWidth="1"/>
    <col min="16137" max="16140" width="10.125" style="173" bestFit="1" customWidth="1"/>
    <col min="16141" max="16384" width="11" style="173"/>
  </cols>
  <sheetData>
    <row r="1" spans="1:65" x14ac:dyDescent="0.2">
      <c r="A1" s="172" t="s">
        <v>6</v>
      </c>
    </row>
    <row r="2" spans="1:65" ht="15.75" x14ac:dyDescent="0.25">
      <c r="A2" s="174"/>
      <c r="B2" s="175"/>
      <c r="H2" s="110" t="s">
        <v>160</v>
      </c>
    </row>
    <row r="3" spans="1:65" s="102" customFormat="1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7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449.4181700000002</v>
      </c>
      <c r="C5" s="101">
        <v>-4.241932202918127</v>
      </c>
      <c r="D5" s="100">
        <v>2396.8802300000007</v>
      </c>
      <c r="E5" s="101">
        <v>1.7375705579153065</v>
      </c>
      <c r="F5" s="100">
        <v>5170.6533100000006</v>
      </c>
      <c r="G5" s="101">
        <v>0.79502273047996586</v>
      </c>
      <c r="H5" s="176">
        <v>99.994718934685906</v>
      </c>
    </row>
    <row r="6" spans="1:65" s="99" customFormat="1" x14ac:dyDescent="0.2">
      <c r="A6" s="99" t="s">
        <v>150</v>
      </c>
      <c r="B6" s="119">
        <v>1.9180000000000003E-2</v>
      </c>
      <c r="C6" s="554">
        <v>266.73040152963671</v>
      </c>
      <c r="D6" s="119">
        <v>0.13344</v>
      </c>
      <c r="E6" s="554">
        <v>8.4878048780487791</v>
      </c>
      <c r="F6" s="119">
        <v>0.27307999999999999</v>
      </c>
      <c r="G6" s="554">
        <v>-1.7415083477259756</v>
      </c>
      <c r="H6" s="119">
        <v>5.281065314101289E-3</v>
      </c>
    </row>
    <row r="7" spans="1:65" s="99" customFormat="1" x14ac:dyDescent="0.2">
      <c r="A7" s="68" t="s">
        <v>120</v>
      </c>
      <c r="B7" s="69">
        <v>449.43735000000021</v>
      </c>
      <c r="C7" s="103">
        <v>-4.2389126228618155</v>
      </c>
      <c r="D7" s="69">
        <v>2397.0136700000003</v>
      </c>
      <c r="E7" s="103">
        <v>1.7379229582533591</v>
      </c>
      <c r="F7" s="69">
        <v>5170.9263900000005</v>
      </c>
      <c r="G7" s="103">
        <v>0.79488531674995144</v>
      </c>
      <c r="H7" s="103">
        <v>100</v>
      </c>
    </row>
    <row r="8" spans="1:65" s="99" customFormat="1" x14ac:dyDescent="0.2">
      <c r="H8" s="93" t="s">
        <v>247</v>
      </c>
    </row>
    <row r="9" spans="1:65" s="99" customFormat="1" x14ac:dyDescent="0.2">
      <c r="A9" s="94" t="s">
        <v>591</v>
      </c>
    </row>
    <row r="10" spans="1:65" x14ac:dyDescent="0.2">
      <c r="A10" s="94" t="s">
        <v>248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30" priority="7" operator="between">
      <formula>0</formula>
      <formula>0.5</formula>
    </cfRule>
    <cfRule type="cellIs" dxfId="29" priority="8" operator="between">
      <formula>0</formula>
      <formula>0.49</formula>
    </cfRule>
  </conditionalFormatting>
  <conditionalFormatting sqref="D6">
    <cfRule type="cellIs" dxfId="28" priority="5" operator="between">
      <formula>0</formula>
      <formula>0.5</formula>
    </cfRule>
    <cfRule type="cellIs" dxfId="27" priority="6" operator="between">
      <formula>0</formula>
      <formula>0.49</formula>
    </cfRule>
  </conditionalFormatting>
  <conditionalFormatting sqref="F6">
    <cfRule type="cellIs" dxfId="26" priority="3" operator="between">
      <formula>0</formula>
      <formula>0.5</formula>
    </cfRule>
    <cfRule type="cellIs" dxfId="25" priority="4" operator="between">
      <formula>0</formula>
      <formula>0.49</formula>
    </cfRule>
  </conditionalFormatting>
  <conditionalFormatting sqref="H6">
    <cfRule type="cellIs" dxfId="24" priority="1" operator="between">
      <formula>0</formula>
      <formula>0.5</formula>
    </cfRule>
    <cfRule type="cellIs" dxfId="2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8" customWidth="1"/>
    <col min="2" max="2" width="9.375" style="178" customWidth="1"/>
    <col min="3" max="3" width="12.875" style="178" customWidth="1"/>
    <col min="4" max="4" width="10.375" style="178" customWidth="1"/>
    <col min="5" max="5" width="11.625" style="178" customWidth="1"/>
    <col min="6" max="6" width="10.375" style="178" customWidth="1"/>
    <col min="7" max="7" width="11" style="178" customWidth="1"/>
    <col min="8" max="8" width="16.375" style="178" customWidth="1"/>
    <col min="9" max="11" width="11" style="178"/>
    <col min="12" max="12" width="11.5" style="178" customWidth="1"/>
    <col min="13" max="66" width="11" style="178"/>
    <col min="67" max="256" width="10" style="178"/>
    <col min="257" max="257" width="19.75" style="178" customWidth="1"/>
    <col min="258" max="259" width="8.25" style="178" bestFit="1" customWidth="1"/>
    <col min="260" max="260" width="9.125" style="178" bestFit="1" customWidth="1"/>
    <col min="261" max="261" width="7.5" style="178" bestFit="1" customWidth="1"/>
    <col min="262" max="262" width="9.125" style="178" bestFit="1" customWidth="1"/>
    <col min="263" max="263" width="7.5" style="178" bestFit="1" customWidth="1"/>
    <col min="264" max="264" width="11" style="178" bestFit="1" customWidth="1"/>
    <col min="265" max="267" width="10" style="178"/>
    <col min="268" max="268" width="10.125" style="178" bestFit="1" customWidth="1"/>
    <col min="269" max="512" width="10" style="178"/>
    <col min="513" max="513" width="19.75" style="178" customWidth="1"/>
    <col min="514" max="515" width="8.25" style="178" bestFit="1" customWidth="1"/>
    <col min="516" max="516" width="9.125" style="178" bestFit="1" customWidth="1"/>
    <col min="517" max="517" width="7.5" style="178" bestFit="1" customWidth="1"/>
    <col min="518" max="518" width="9.125" style="178" bestFit="1" customWidth="1"/>
    <col min="519" max="519" width="7.5" style="178" bestFit="1" customWidth="1"/>
    <col min="520" max="520" width="11" style="178" bestFit="1" customWidth="1"/>
    <col min="521" max="523" width="10" style="178"/>
    <col min="524" max="524" width="10.125" style="178" bestFit="1" customWidth="1"/>
    <col min="525" max="768" width="10" style="178"/>
    <col min="769" max="769" width="19.75" style="178" customWidth="1"/>
    <col min="770" max="771" width="8.25" style="178" bestFit="1" customWidth="1"/>
    <col min="772" max="772" width="9.125" style="178" bestFit="1" customWidth="1"/>
    <col min="773" max="773" width="7.5" style="178" bestFit="1" customWidth="1"/>
    <col min="774" max="774" width="9.125" style="178" bestFit="1" customWidth="1"/>
    <col min="775" max="775" width="7.5" style="178" bestFit="1" customWidth="1"/>
    <col min="776" max="776" width="11" style="178" bestFit="1" customWidth="1"/>
    <col min="777" max="779" width="10" style="178"/>
    <col min="780" max="780" width="10.125" style="178" bestFit="1" customWidth="1"/>
    <col min="781" max="1024" width="11" style="178"/>
    <col min="1025" max="1025" width="19.75" style="178" customWidth="1"/>
    <col min="1026" max="1027" width="8.25" style="178" bestFit="1" customWidth="1"/>
    <col min="1028" max="1028" width="9.125" style="178" bestFit="1" customWidth="1"/>
    <col min="1029" max="1029" width="7.5" style="178" bestFit="1" customWidth="1"/>
    <col min="1030" max="1030" width="9.125" style="178" bestFit="1" customWidth="1"/>
    <col min="1031" max="1031" width="7.5" style="178" bestFit="1" customWidth="1"/>
    <col min="1032" max="1032" width="11" style="178" bestFit="1" customWidth="1"/>
    <col min="1033" max="1035" width="10" style="178"/>
    <col min="1036" max="1036" width="10.125" style="178" bestFit="1" customWidth="1"/>
    <col min="1037" max="1280" width="10" style="178"/>
    <col min="1281" max="1281" width="19.75" style="178" customWidth="1"/>
    <col min="1282" max="1283" width="8.25" style="178" bestFit="1" customWidth="1"/>
    <col min="1284" max="1284" width="9.125" style="178" bestFit="1" customWidth="1"/>
    <col min="1285" max="1285" width="7.5" style="178" bestFit="1" customWidth="1"/>
    <col min="1286" max="1286" width="9.125" style="178" bestFit="1" customWidth="1"/>
    <col min="1287" max="1287" width="7.5" style="178" bestFit="1" customWidth="1"/>
    <col min="1288" max="1288" width="11" style="178" bestFit="1" customWidth="1"/>
    <col min="1289" max="1291" width="10" style="178"/>
    <col min="1292" max="1292" width="10.125" style="178" bestFit="1" customWidth="1"/>
    <col min="1293" max="1536" width="10" style="178"/>
    <col min="1537" max="1537" width="19.75" style="178" customWidth="1"/>
    <col min="1538" max="1539" width="8.25" style="178" bestFit="1" customWidth="1"/>
    <col min="1540" max="1540" width="9.125" style="178" bestFit="1" customWidth="1"/>
    <col min="1541" max="1541" width="7.5" style="178" bestFit="1" customWidth="1"/>
    <col min="1542" max="1542" width="9.125" style="178" bestFit="1" customWidth="1"/>
    <col min="1543" max="1543" width="7.5" style="178" bestFit="1" customWidth="1"/>
    <col min="1544" max="1544" width="11" style="178" bestFit="1" customWidth="1"/>
    <col min="1545" max="1547" width="10" style="178"/>
    <col min="1548" max="1548" width="10.125" style="178" bestFit="1" customWidth="1"/>
    <col min="1549" max="1792" width="10" style="178"/>
    <col min="1793" max="1793" width="19.75" style="178" customWidth="1"/>
    <col min="1794" max="1795" width="8.25" style="178" bestFit="1" customWidth="1"/>
    <col min="1796" max="1796" width="9.125" style="178" bestFit="1" customWidth="1"/>
    <col min="1797" max="1797" width="7.5" style="178" bestFit="1" customWidth="1"/>
    <col min="1798" max="1798" width="9.125" style="178" bestFit="1" customWidth="1"/>
    <col min="1799" max="1799" width="7.5" style="178" bestFit="1" customWidth="1"/>
    <col min="1800" max="1800" width="11" style="178" bestFit="1" customWidth="1"/>
    <col min="1801" max="1803" width="10" style="178"/>
    <col min="1804" max="1804" width="10.125" style="178" bestFit="1" customWidth="1"/>
    <col min="1805" max="2048" width="11" style="178"/>
    <col min="2049" max="2049" width="19.75" style="178" customWidth="1"/>
    <col min="2050" max="2051" width="8.25" style="178" bestFit="1" customWidth="1"/>
    <col min="2052" max="2052" width="9.125" style="178" bestFit="1" customWidth="1"/>
    <col min="2053" max="2053" width="7.5" style="178" bestFit="1" customWidth="1"/>
    <col min="2054" max="2054" width="9.125" style="178" bestFit="1" customWidth="1"/>
    <col min="2055" max="2055" width="7.5" style="178" bestFit="1" customWidth="1"/>
    <col min="2056" max="2056" width="11" style="178" bestFit="1" customWidth="1"/>
    <col min="2057" max="2059" width="10" style="178"/>
    <col min="2060" max="2060" width="10.125" style="178" bestFit="1" customWidth="1"/>
    <col min="2061" max="2304" width="10" style="178"/>
    <col min="2305" max="2305" width="19.75" style="178" customWidth="1"/>
    <col min="2306" max="2307" width="8.25" style="178" bestFit="1" customWidth="1"/>
    <col min="2308" max="2308" width="9.125" style="178" bestFit="1" customWidth="1"/>
    <col min="2309" max="2309" width="7.5" style="178" bestFit="1" customWidth="1"/>
    <col min="2310" max="2310" width="9.125" style="178" bestFit="1" customWidth="1"/>
    <col min="2311" max="2311" width="7.5" style="178" bestFit="1" customWidth="1"/>
    <col min="2312" max="2312" width="11" style="178" bestFit="1" customWidth="1"/>
    <col min="2313" max="2315" width="10" style="178"/>
    <col min="2316" max="2316" width="10.125" style="178" bestFit="1" customWidth="1"/>
    <col min="2317" max="2560" width="10" style="178"/>
    <col min="2561" max="2561" width="19.75" style="178" customWidth="1"/>
    <col min="2562" max="2563" width="8.25" style="178" bestFit="1" customWidth="1"/>
    <col min="2564" max="2564" width="9.125" style="178" bestFit="1" customWidth="1"/>
    <col min="2565" max="2565" width="7.5" style="178" bestFit="1" customWidth="1"/>
    <col min="2566" max="2566" width="9.125" style="178" bestFit="1" customWidth="1"/>
    <col min="2567" max="2567" width="7.5" style="178" bestFit="1" customWidth="1"/>
    <col min="2568" max="2568" width="11" style="178" bestFit="1" customWidth="1"/>
    <col min="2569" max="2571" width="10" style="178"/>
    <col min="2572" max="2572" width="10.125" style="178" bestFit="1" customWidth="1"/>
    <col min="2573" max="2816" width="10" style="178"/>
    <col min="2817" max="2817" width="19.75" style="178" customWidth="1"/>
    <col min="2818" max="2819" width="8.25" style="178" bestFit="1" customWidth="1"/>
    <col min="2820" max="2820" width="9.125" style="178" bestFit="1" customWidth="1"/>
    <col min="2821" max="2821" width="7.5" style="178" bestFit="1" customWidth="1"/>
    <col min="2822" max="2822" width="9.125" style="178" bestFit="1" customWidth="1"/>
    <col min="2823" max="2823" width="7.5" style="178" bestFit="1" customWidth="1"/>
    <col min="2824" max="2824" width="11" style="178" bestFit="1" customWidth="1"/>
    <col min="2825" max="2827" width="10" style="178"/>
    <col min="2828" max="2828" width="10.125" style="178" bestFit="1" customWidth="1"/>
    <col min="2829" max="3072" width="11" style="178"/>
    <col min="3073" max="3073" width="19.75" style="178" customWidth="1"/>
    <col min="3074" max="3075" width="8.25" style="178" bestFit="1" customWidth="1"/>
    <col min="3076" max="3076" width="9.125" style="178" bestFit="1" customWidth="1"/>
    <col min="3077" max="3077" width="7.5" style="178" bestFit="1" customWidth="1"/>
    <col min="3078" max="3078" width="9.125" style="178" bestFit="1" customWidth="1"/>
    <col min="3079" max="3079" width="7.5" style="178" bestFit="1" customWidth="1"/>
    <col min="3080" max="3080" width="11" style="178" bestFit="1" customWidth="1"/>
    <col min="3081" max="3083" width="10" style="178"/>
    <col min="3084" max="3084" width="10.125" style="178" bestFit="1" customWidth="1"/>
    <col min="3085" max="3328" width="10" style="178"/>
    <col min="3329" max="3329" width="19.75" style="178" customWidth="1"/>
    <col min="3330" max="3331" width="8.25" style="178" bestFit="1" customWidth="1"/>
    <col min="3332" max="3332" width="9.125" style="178" bestFit="1" customWidth="1"/>
    <col min="3333" max="3333" width="7.5" style="178" bestFit="1" customWidth="1"/>
    <col min="3334" max="3334" width="9.125" style="178" bestFit="1" customWidth="1"/>
    <col min="3335" max="3335" width="7.5" style="178" bestFit="1" customWidth="1"/>
    <col min="3336" max="3336" width="11" style="178" bestFit="1" customWidth="1"/>
    <col min="3337" max="3339" width="10" style="178"/>
    <col min="3340" max="3340" width="10.125" style="178" bestFit="1" customWidth="1"/>
    <col min="3341" max="3584" width="10" style="178"/>
    <col min="3585" max="3585" width="19.75" style="178" customWidth="1"/>
    <col min="3586" max="3587" width="8.25" style="178" bestFit="1" customWidth="1"/>
    <col min="3588" max="3588" width="9.125" style="178" bestFit="1" customWidth="1"/>
    <col min="3589" max="3589" width="7.5" style="178" bestFit="1" customWidth="1"/>
    <col min="3590" max="3590" width="9.125" style="178" bestFit="1" customWidth="1"/>
    <col min="3591" max="3591" width="7.5" style="178" bestFit="1" customWidth="1"/>
    <col min="3592" max="3592" width="11" style="178" bestFit="1" customWidth="1"/>
    <col min="3593" max="3595" width="10" style="178"/>
    <col min="3596" max="3596" width="10.125" style="178" bestFit="1" customWidth="1"/>
    <col min="3597" max="3840" width="10" style="178"/>
    <col min="3841" max="3841" width="19.75" style="178" customWidth="1"/>
    <col min="3842" max="3843" width="8.25" style="178" bestFit="1" customWidth="1"/>
    <col min="3844" max="3844" width="9.125" style="178" bestFit="1" customWidth="1"/>
    <col min="3845" max="3845" width="7.5" style="178" bestFit="1" customWidth="1"/>
    <col min="3846" max="3846" width="9.125" style="178" bestFit="1" customWidth="1"/>
    <col min="3847" max="3847" width="7.5" style="178" bestFit="1" customWidth="1"/>
    <col min="3848" max="3848" width="11" style="178" bestFit="1" customWidth="1"/>
    <col min="3849" max="3851" width="10" style="178"/>
    <col min="3852" max="3852" width="10.125" style="178" bestFit="1" customWidth="1"/>
    <col min="3853" max="4096" width="11" style="178"/>
    <col min="4097" max="4097" width="19.75" style="178" customWidth="1"/>
    <col min="4098" max="4099" width="8.25" style="178" bestFit="1" customWidth="1"/>
    <col min="4100" max="4100" width="9.125" style="178" bestFit="1" customWidth="1"/>
    <col min="4101" max="4101" width="7.5" style="178" bestFit="1" customWidth="1"/>
    <col min="4102" max="4102" width="9.125" style="178" bestFit="1" customWidth="1"/>
    <col min="4103" max="4103" width="7.5" style="178" bestFit="1" customWidth="1"/>
    <col min="4104" max="4104" width="11" style="178" bestFit="1" customWidth="1"/>
    <col min="4105" max="4107" width="10" style="178"/>
    <col min="4108" max="4108" width="10.125" style="178" bestFit="1" customWidth="1"/>
    <col min="4109" max="4352" width="10" style="178"/>
    <col min="4353" max="4353" width="19.75" style="178" customWidth="1"/>
    <col min="4354" max="4355" width="8.25" style="178" bestFit="1" customWidth="1"/>
    <col min="4356" max="4356" width="9.125" style="178" bestFit="1" customWidth="1"/>
    <col min="4357" max="4357" width="7.5" style="178" bestFit="1" customWidth="1"/>
    <col min="4358" max="4358" width="9.125" style="178" bestFit="1" customWidth="1"/>
    <col min="4359" max="4359" width="7.5" style="178" bestFit="1" customWidth="1"/>
    <col min="4360" max="4360" width="11" style="178" bestFit="1" customWidth="1"/>
    <col min="4361" max="4363" width="10" style="178"/>
    <col min="4364" max="4364" width="10.125" style="178" bestFit="1" customWidth="1"/>
    <col min="4365" max="4608" width="10" style="178"/>
    <col min="4609" max="4609" width="19.75" style="178" customWidth="1"/>
    <col min="4610" max="4611" width="8.25" style="178" bestFit="1" customWidth="1"/>
    <col min="4612" max="4612" width="9.125" style="178" bestFit="1" customWidth="1"/>
    <col min="4613" max="4613" width="7.5" style="178" bestFit="1" customWidth="1"/>
    <col min="4614" max="4614" width="9.125" style="178" bestFit="1" customWidth="1"/>
    <col min="4615" max="4615" width="7.5" style="178" bestFit="1" customWidth="1"/>
    <col min="4616" max="4616" width="11" style="178" bestFit="1" customWidth="1"/>
    <col min="4617" max="4619" width="10" style="178"/>
    <col min="4620" max="4620" width="10.125" style="178" bestFit="1" customWidth="1"/>
    <col min="4621" max="4864" width="10" style="178"/>
    <col min="4865" max="4865" width="19.75" style="178" customWidth="1"/>
    <col min="4866" max="4867" width="8.25" style="178" bestFit="1" customWidth="1"/>
    <col min="4868" max="4868" width="9.125" style="178" bestFit="1" customWidth="1"/>
    <col min="4869" max="4869" width="7.5" style="178" bestFit="1" customWidth="1"/>
    <col min="4870" max="4870" width="9.125" style="178" bestFit="1" customWidth="1"/>
    <col min="4871" max="4871" width="7.5" style="178" bestFit="1" customWidth="1"/>
    <col min="4872" max="4872" width="11" style="178" bestFit="1" customWidth="1"/>
    <col min="4873" max="4875" width="10" style="178"/>
    <col min="4876" max="4876" width="10.125" style="178" bestFit="1" customWidth="1"/>
    <col min="4877" max="5120" width="11" style="178"/>
    <col min="5121" max="5121" width="19.75" style="178" customWidth="1"/>
    <col min="5122" max="5123" width="8.25" style="178" bestFit="1" customWidth="1"/>
    <col min="5124" max="5124" width="9.125" style="178" bestFit="1" customWidth="1"/>
    <col min="5125" max="5125" width="7.5" style="178" bestFit="1" customWidth="1"/>
    <col min="5126" max="5126" width="9.125" style="178" bestFit="1" customWidth="1"/>
    <col min="5127" max="5127" width="7.5" style="178" bestFit="1" customWidth="1"/>
    <col min="5128" max="5128" width="11" style="178" bestFit="1" customWidth="1"/>
    <col min="5129" max="5131" width="10" style="178"/>
    <col min="5132" max="5132" width="10.125" style="178" bestFit="1" customWidth="1"/>
    <col min="5133" max="5376" width="10" style="178"/>
    <col min="5377" max="5377" width="19.75" style="178" customWidth="1"/>
    <col min="5378" max="5379" width="8.25" style="178" bestFit="1" customWidth="1"/>
    <col min="5380" max="5380" width="9.125" style="178" bestFit="1" customWidth="1"/>
    <col min="5381" max="5381" width="7.5" style="178" bestFit="1" customWidth="1"/>
    <col min="5382" max="5382" width="9.125" style="178" bestFit="1" customWidth="1"/>
    <col min="5383" max="5383" width="7.5" style="178" bestFit="1" customWidth="1"/>
    <col min="5384" max="5384" width="11" style="178" bestFit="1" customWidth="1"/>
    <col min="5385" max="5387" width="10" style="178"/>
    <col min="5388" max="5388" width="10.125" style="178" bestFit="1" customWidth="1"/>
    <col min="5389" max="5632" width="10" style="178"/>
    <col min="5633" max="5633" width="19.75" style="178" customWidth="1"/>
    <col min="5634" max="5635" width="8.25" style="178" bestFit="1" customWidth="1"/>
    <col min="5636" max="5636" width="9.125" style="178" bestFit="1" customWidth="1"/>
    <col min="5637" max="5637" width="7.5" style="178" bestFit="1" customWidth="1"/>
    <col min="5638" max="5638" width="9.125" style="178" bestFit="1" customWidth="1"/>
    <col min="5639" max="5639" width="7.5" style="178" bestFit="1" customWidth="1"/>
    <col min="5640" max="5640" width="11" style="178" bestFit="1" customWidth="1"/>
    <col min="5641" max="5643" width="10" style="178"/>
    <col min="5644" max="5644" width="10.125" style="178" bestFit="1" customWidth="1"/>
    <col min="5645" max="5888" width="10" style="178"/>
    <col min="5889" max="5889" width="19.75" style="178" customWidth="1"/>
    <col min="5890" max="5891" width="8.25" style="178" bestFit="1" customWidth="1"/>
    <col min="5892" max="5892" width="9.125" style="178" bestFit="1" customWidth="1"/>
    <col min="5893" max="5893" width="7.5" style="178" bestFit="1" customWidth="1"/>
    <col min="5894" max="5894" width="9.125" style="178" bestFit="1" customWidth="1"/>
    <col min="5895" max="5895" width="7.5" style="178" bestFit="1" customWidth="1"/>
    <col min="5896" max="5896" width="11" style="178" bestFit="1" customWidth="1"/>
    <col min="5897" max="5899" width="10" style="178"/>
    <col min="5900" max="5900" width="10.125" style="178" bestFit="1" customWidth="1"/>
    <col min="5901" max="6144" width="11" style="178"/>
    <col min="6145" max="6145" width="19.75" style="178" customWidth="1"/>
    <col min="6146" max="6147" width="8.25" style="178" bestFit="1" customWidth="1"/>
    <col min="6148" max="6148" width="9.125" style="178" bestFit="1" customWidth="1"/>
    <col min="6149" max="6149" width="7.5" style="178" bestFit="1" customWidth="1"/>
    <col min="6150" max="6150" width="9.125" style="178" bestFit="1" customWidth="1"/>
    <col min="6151" max="6151" width="7.5" style="178" bestFit="1" customWidth="1"/>
    <col min="6152" max="6152" width="11" style="178" bestFit="1" customWidth="1"/>
    <col min="6153" max="6155" width="10" style="178"/>
    <col min="6156" max="6156" width="10.125" style="178" bestFit="1" customWidth="1"/>
    <col min="6157" max="6400" width="10" style="178"/>
    <col min="6401" max="6401" width="19.75" style="178" customWidth="1"/>
    <col min="6402" max="6403" width="8.25" style="178" bestFit="1" customWidth="1"/>
    <col min="6404" max="6404" width="9.125" style="178" bestFit="1" customWidth="1"/>
    <col min="6405" max="6405" width="7.5" style="178" bestFit="1" customWidth="1"/>
    <col min="6406" max="6406" width="9.125" style="178" bestFit="1" customWidth="1"/>
    <col min="6407" max="6407" width="7.5" style="178" bestFit="1" customWidth="1"/>
    <col min="6408" max="6408" width="11" style="178" bestFit="1" customWidth="1"/>
    <col min="6409" max="6411" width="10" style="178"/>
    <col min="6412" max="6412" width="10.125" style="178" bestFit="1" customWidth="1"/>
    <col min="6413" max="6656" width="10" style="178"/>
    <col min="6657" max="6657" width="19.75" style="178" customWidth="1"/>
    <col min="6658" max="6659" width="8.25" style="178" bestFit="1" customWidth="1"/>
    <col min="6660" max="6660" width="9.125" style="178" bestFit="1" customWidth="1"/>
    <col min="6661" max="6661" width="7.5" style="178" bestFit="1" customWidth="1"/>
    <col min="6662" max="6662" width="9.125" style="178" bestFit="1" customWidth="1"/>
    <col min="6663" max="6663" width="7.5" style="178" bestFit="1" customWidth="1"/>
    <col min="6664" max="6664" width="11" style="178" bestFit="1" customWidth="1"/>
    <col min="6665" max="6667" width="10" style="178"/>
    <col min="6668" max="6668" width="10.125" style="178" bestFit="1" customWidth="1"/>
    <col min="6669" max="6912" width="10" style="178"/>
    <col min="6913" max="6913" width="19.75" style="178" customWidth="1"/>
    <col min="6914" max="6915" width="8.25" style="178" bestFit="1" customWidth="1"/>
    <col min="6916" max="6916" width="9.125" style="178" bestFit="1" customWidth="1"/>
    <col min="6917" max="6917" width="7.5" style="178" bestFit="1" customWidth="1"/>
    <col min="6918" max="6918" width="9.125" style="178" bestFit="1" customWidth="1"/>
    <col min="6919" max="6919" width="7.5" style="178" bestFit="1" customWidth="1"/>
    <col min="6920" max="6920" width="11" style="178" bestFit="1" customWidth="1"/>
    <col min="6921" max="6923" width="10" style="178"/>
    <col min="6924" max="6924" width="10.125" style="178" bestFit="1" customWidth="1"/>
    <col min="6925" max="7168" width="11" style="178"/>
    <col min="7169" max="7169" width="19.75" style="178" customWidth="1"/>
    <col min="7170" max="7171" width="8.25" style="178" bestFit="1" customWidth="1"/>
    <col min="7172" max="7172" width="9.125" style="178" bestFit="1" customWidth="1"/>
    <col min="7173" max="7173" width="7.5" style="178" bestFit="1" customWidth="1"/>
    <col min="7174" max="7174" width="9.125" style="178" bestFit="1" customWidth="1"/>
    <col min="7175" max="7175" width="7.5" style="178" bestFit="1" customWidth="1"/>
    <col min="7176" max="7176" width="11" style="178" bestFit="1" customWidth="1"/>
    <col min="7177" max="7179" width="10" style="178"/>
    <col min="7180" max="7180" width="10.125" style="178" bestFit="1" customWidth="1"/>
    <col min="7181" max="7424" width="10" style="178"/>
    <col min="7425" max="7425" width="19.75" style="178" customWidth="1"/>
    <col min="7426" max="7427" width="8.25" style="178" bestFit="1" customWidth="1"/>
    <col min="7428" max="7428" width="9.125" style="178" bestFit="1" customWidth="1"/>
    <col min="7429" max="7429" width="7.5" style="178" bestFit="1" customWidth="1"/>
    <col min="7430" max="7430" width="9.125" style="178" bestFit="1" customWidth="1"/>
    <col min="7431" max="7431" width="7.5" style="178" bestFit="1" customWidth="1"/>
    <col min="7432" max="7432" width="11" style="178" bestFit="1" customWidth="1"/>
    <col min="7433" max="7435" width="10" style="178"/>
    <col min="7436" max="7436" width="10.125" style="178" bestFit="1" customWidth="1"/>
    <col min="7437" max="7680" width="10" style="178"/>
    <col min="7681" max="7681" width="19.75" style="178" customWidth="1"/>
    <col min="7682" max="7683" width="8.25" style="178" bestFit="1" customWidth="1"/>
    <col min="7684" max="7684" width="9.125" style="178" bestFit="1" customWidth="1"/>
    <col min="7685" max="7685" width="7.5" style="178" bestFit="1" customWidth="1"/>
    <col min="7686" max="7686" width="9.125" style="178" bestFit="1" customWidth="1"/>
    <col min="7687" max="7687" width="7.5" style="178" bestFit="1" customWidth="1"/>
    <col min="7688" max="7688" width="11" style="178" bestFit="1" customWidth="1"/>
    <col min="7689" max="7691" width="10" style="178"/>
    <col min="7692" max="7692" width="10.125" style="178" bestFit="1" customWidth="1"/>
    <col min="7693" max="7936" width="10" style="178"/>
    <col min="7937" max="7937" width="19.75" style="178" customWidth="1"/>
    <col min="7938" max="7939" width="8.25" style="178" bestFit="1" customWidth="1"/>
    <col min="7940" max="7940" width="9.125" style="178" bestFit="1" customWidth="1"/>
    <col min="7941" max="7941" width="7.5" style="178" bestFit="1" customWidth="1"/>
    <col min="7942" max="7942" width="9.125" style="178" bestFit="1" customWidth="1"/>
    <col min="7943" max="7943" width="7.5" style="178" bestFit="1" customWidth="1"/>
    <col min="7944" max="7944" width="11" style="178" bestFit="1" customWidth="1"/>
    <col min="7945" max="7947" width="10" style="178"/>
    <col min="7948" max="7948" width="10.125" style="178" bestFit="1" customWidth="1"/>
    <col min="7949" max="8192" width="11" style="178"/>
    <col min="8193" max="8193" width="19.75" style="178" customWidth="1"/>
    <col min="8194" max="8195" width="8.25" style="178" bestFit="1" customWidth="1"/>
    <col min="8196" max="8196" width="9.125" style="178" bestFit="1" customWidth="1"/>
    <col min="8197" max="8197" width="7.5" style="178" bestFit="1" customWidth="1"/>
    <col min="8198" max="8198" width="9.125" style="178" bestFit="1" customWidth="1"/>
    <col min="8199" max="8199" width="7.5" style="178" bestFit="1" customWidth="1"/>
    <col min="8200" max="8200" width="11" style="178" bestFit="1" customWidth="1"/>
    <col min="8201" max="8203" width="10" style="178"/>
    <col min="8204" max="8204" width="10.125" style="178" bestFit="1" customWidth="1"/>
    <col min="8205" max="8448" width="10" style="178"/>
    <col min="8449" max="8449" width="19.75" style="178" customWidth="1"/>
    <col min="8450" max="8451" width="8.25" style="178" bestFit="1" customWidth="1"/>
    <col min="8452" max="8452" width="9.125" style="178" bestFit="1" customWidth="1"/>
    <col min="8453" max="8453" width="7.5" style="178" bestFit="1" customWidth="1"/>
    <col min="8454" max="8454" width="9.125" style="178" bestFit="1" customWidth="1"/>
    <col min="8455" max="8455" width="7.5" style="178" bestFit="1" customWidth="1"/>
    <col min="8456" max="8456" width="11" style="178" bestFit="1" customWidth="1"/>
    <col min="8457" max="8459" width="10" style="178"/>
    <col min="8460" max="8460" width="10.125" style="178" bestFit="1" customWidth="1"/>
    <col min="8461" max="8704" width="10" style="178"/>
    <col min="8705" max="8705" width="19.75" style="178" customWidth="1"/>
    <col min="8706" max="8707" width="8.25" style="178" bestFit="1" customWidth="1"/>
    <col min="8708" max="8708" width="9.125" style="178" bestFit="1" customWidth="1"/>
    <col min="8709" max="8709" width="7.5" style="178" bestFit="1" customWidth="1"/>
    <col min="8710" max="8710" width="9.125" style="178" bestFit="1" customWidth="1"/>
    <col min="8711" max="8711" width="7.5" style="178" bestFit="1" customWidth="1"/>
    <col min="8712" max="8712" width="11" style="178" bestFit="1" customWidth="1"/>
    <col min="8713" max="8715" width="10" style="178"/>
    <col min="8716" max="8716" width="10.125" style="178" bestFit="1" customWidth="1"/>
    <col min="8717" max="8960" width="10" style="178"/>
    <col min="8961" max="8961" width="19.75" style="178" customWidth="1"/>
    <col min="8962" max="8963" width="8.25" style="178" bestFit="1" customWidth="1"/>
    <col min="8964" max="8964" width="9.125" style="178" bestFit="1" customWidth="1"/>
    <col min="8965" max="8965" width="7.5" style="178" bestFit="1" customWidth="1"/>
    <col min="8966" max="8966" width="9.125" style="178" bestFit="1" customWidth="1"/>
    <col min="8967" max="8967" width="7.5" style="178" bestFit="1" customWidth="1"/>
    <col min="8968" max="8968" width="11" style="178" bestFit="1" customWidth="1"/>
    <col min="8969" max="8971" width="10" style="178"/>
    <col min="8972" max="8972" width="10.125" style="178" bestFit="1" customWidth="1"/>
    <col min="8973" max="9216" width="11" style="178"/>
    <col min="9217" max="9217" width="19.75" style="178" customWidth="1"/>
    <col min="9218" max="9219" width="8.25" style="178" bestFit="1" customWidth="1"/>
    <col min="9220" max="9220" width="9.125" style="178" bestFit="1" customWidth="1"/>
    <col min="9221" max="9221" width="7.5" style="178" bestFit="1" customWidth="1"/>
    <col min="9222" max="9222" width="9.125" style="178" bestFit="1" customWidth="1"/>
    <col min="9223" max="9223" width="7.5" style="178" bestFit="1" customWidth="1"/>
    <col min="9224" max="9224" width="11" style="178" bestFit="1" customWidth="1"/>
    <col min="9225" max="9227" width="10" style="178"/>
    <col min="9228" max="9228" width="10.125" style="178" bestFit="1" customWidth="1"/>
    <col min="9229" max="9472" width="10" style="178"/>
    <col min="9473" max="9473" width="19.75" style="178" customWidth="1"/>
    <col min="9474" max="9475" width="8.25" style="178" bestFit="1" customWidth="1"/>
    <col min="9476" max="9476" width="9.125" style="178" bestFit="1" customWidth="1"/>
    <col min="9477" max="9477" width="7.5" style="178" bestFit="1" customWidth="1"/>
    <col min="9478" max="9478" width="9.125" style="178" bestFit="1" customWidth="1"/>
    <col min="9479" max="9479" width="7.5" style="178" bestFit="1" customWidth="1"/>
    <col min="9480" max="9480" width="11" style="178" bestFit="1" customWidth="1"/>
    <col min="9481" max="9483" width="10" style="178"/>
    <col min="9484" max="9484" width="10.125" style="178" bestFit="1" customWidth="1"/>
    <col min="9485" max="9728" width="10" style="178"/>
    <col min="9729" max="9729" width="19.75" style="178" customWidth="1"/>
    <col min="9730" max="9731" width="8.25" style="178" bestFit="1" customWidth="1"/>
    <col min="9732" max="9732" width="9.125" style="178" bestFit="1" customWidth="1"/>
    <col min="9733" max="9733" width="7.5" style="178" bestFit="1" customWidth="1"/>
    <col min="9734" max="9734" width="9.125" style="178" bestFit="1" customWidth="1"/>
    <col min="9735" max="9735" width="7.5" style="178" bestFit="1" customWidth="1"/>
    <col min="9736" max="9736" width="11" style="178" bestFit="1" customWidth="1"/>
    <col min="9737" max="9739" width="10" style="178"/>
    <col min="9740" max="9740" width="10.125" style="178" bestFit="1" customWidth="1"/>
    <col min="9741" max="9984" width="10" style="178"/>
    <col min="9985" max="9985" width="19.75" style="178" customWidth="1"/>
    <col min="9986" max="9987" width="8.25" style="178" bestFit="1" customWidth="1"/>
    <col min="9988" max="9988" width="9.125" style="178" bestFit="1" customWidth="1"/>
    <col min="9989" max="9989" width="7.5" style="178" bestFit="1" customWidth="1"/>
    <col min="9990" max="9990" width="9.125" style="178" bestFit="1" customWidth="1"/>
    <col min="9991" max="9991" width="7.5" style="178" bestFit="1" customWidth="1"/>
    <col min="9992" max="9992" width="11" style="178" bestFit="1" customWidth="1"/>
    <col min="9993" max="9995" width="10" style="178"/>
    <col min="9996" max="9996" width="10.125" style="178" bestFit="1" customWidth="1"/>
    <col min="9997" max="10240" width="11" style="178"/>
    <col min="10241" max="10241" width="19.75" style="178" customWidth="1"/>
    <col min="10242" max="10243" width="8.25" style="178" bestFit="1" customWidth="1"/>
    <col min="10244" max="10244" width="9.125" style="178" bestFit="1" customWidth="1"/>
    <col min="10245" max="10245" width="7.5" style="178" bestFit="1" customWidth="1"/>
    <col min="10246" max="10246" width="9.125" style="178" bestFit="1" customWidth="1"/>
    <col min="10247" max="10247" width="7.5" style="178" bestFit="1" customWidth="1"/>
    <col min="10248" max="10248" width="11" style="178" bestFit="1" customWidth="1"/>
    <col min="10249" max="10251" width="10" style="178"/>
    <col min="10252" max="10252" width="10.125" style="178" bestFit="1" customWidth="1"/>
    <col min="10253" max="10496" width="10" style="178"/>
    <col min="10497" max="10497" width="19.75" style="178" customWidth="1"/>
    <col min="10498" max="10499" width="8.25" style="178" bestFit="1" customWidth="1"/>
    <col min="10500" max="10500" width="9.125" style="178" bestFit="1" customWidth="1"/>
    <col min="10501" max="10501" width="7.5" style="178" bestFit="1" customWidth="1"/>
    <col min="10502" max="10502" width="9.125" style="178" bestFit="1" customWidth="1"/>
    <col min="10503" max="10503" width="7.5" style="178" bestFit="1" customWidth="1"/>
    <col min="10504" max="10504" width="11" style="178" bestFit="1" customWidth="1"/>
    <col min="10505" max="10507" width="10" style="178"/>
    <col min="10508" max="10508" width="10.125" style="178" bestFit="1" customWidth="1"/>
    <col min="10509" max="10752" width="10" style="178"/>
    <col min="10753" max="10753" width="19.75" style="178" customWidth="1"/>
    <col min="10754" max="10755" width="8.25" style="178" bestFit="1" customWidth="1"/>
    <col min="10756" max="10756" width="9.125" style="178" bestFit="1" customWidth="1"/>
    <col min="10757" max="10757" width="7.5" style="178" bestFit="1" customWidth="1"/>
    <col min="10758" max="10758" width="9.125" style="178" bestFit="1" customWidth="1"/>
    <col min="10759" max="10759" width="7.5" style="178" bestFit="1" customWidth="1"/>
    <col min="10760" max="10760" width="11" style="178" bestFit="1" customWidth="1"/>
    <col min="10761" max="10763" width="10" style="178"/>
    <col min="10764" max="10764" width="10.125" style="178" bestFit="1" customWidth="1"/>
    <col min="10765" max="11008" width="10" style="178"/>
    <col min="11009" max="11009" width="19.75" style="178" customWidth="1"/>
    <col min="11010" max="11011" width="8.25" style="178" bestFit="1" customWidth="1"/>
    <col min="11012" max="11012" width="9.125" style="178" bestFit="1" customWidth="1"/>
    <col min="11013" max="11013" width="7.5" style="178" bestFit="1" customWidth="1"/>
    <col min="11014" max="11014" width="9.125" style="178" bestFit="1" customWidth="1"/>
    <col min="11015" max="11015" width="7.5" style="178" bestFit="1" customWidth="1"/>
    <col min="11016" max="11016" width="11" style="178" bestFit="1" customWidth="1"/>
    <col min="11017" max="11019" width="10" style="178"/>
    <col min="11020" max="11020" width="10.125" style="178" bestFit="1" customWidth="1"/>
    <col min="11021" max="11264" width="11" style="178"/>
    <col min="11265" max="11265" width="19.75" style="178" customWidth="1"/>
    <col min="11266" max="11267" width="8.25" style="178" bestFit="1" customWidth="1"/>
    <col min="11268" max="11268" width="9.125" style="178" bestFit="1" customWidth="1"/>
    <col min="11269" max="11269" width="7.5" style="178" bestFit="1" customWidth="1"/>
    <col min="11270" max="11270" width="9.125" style="178" bestFit="1" customWidth="1"/>
    <col min="11271" max="11271" width="7.5" style="178" bestFit="1" customWidth="1"/>
    <col min="11272" max="11272" width="11" style="178" bestFit="1" customWidth="1"/>
    <col min="11273" max="11275" width="10" style="178"/>
    <col min="11276" max="11276" width="10.125" style="178" bestFit="1" customWidth="1"/>
    <col min="11277" max="11520" width="10" style="178"/>
    <col min="11521" max="11521" width="19.75" style="178" customWidth="1"/>
    <col min="11522" max="11523" width="8.25" style="178" bestFit="1" customWidth="1"/>
    <col min="11524" max="11524" width="9.125" style="178" bestFit="1" customWidth="1"/>
    <col min="11525" max="11525" width="7.5" style="178" bestFit="1" customWidth="1"/>
    <col min="11526" max="11526" width="9.125" style="178" bestFit="1" customWidth="1"/>
    <col min="11527" max="11527" width="7.5" style="178" bestFit="1" customWidth="1"/>
    <col min="11528" max="11528" width="11" style="178" bestFit="1" customWidth="1"/>
    <col min="11529" max="11531" width="10" style="178"/>
    <col min="11532" max="11532" width="10.125" style="178" bestFit="1" customWidth="1"/>
    <col min="11533" max="11776" width="10" style="178"/>
    <col min="11777" max="11777" width="19.75" style="178" customWidth="1"/>
    <col min="11778" max="11779" width="8.25" style="178" bestFit="1" customWidth="1"/>
    <col min="11780" max="11780" width="9.125" style="178" bestFit="1" customWidth="1"/>
    <col min="11781" max="11781" width="7.5" style="178" bestFit="1" customWidth="1"/>
    <col min="11782" max="11782" width="9.125" style="178" bestFit="1" customWidth="1"/>
    <col min="11783" max="11783" width="7.5" style="178" bestFit="1" customWidth="1"/>
    <col min="11784" max="11784" width="11" style="178" bestFit="1" customWidth="1"/>
    <col min="11785" max="11787" width="10" style="178"/>
    <col min="11788" max="11788" width="10.125" style="178" bestFit="1" customWidth="1"/>
    <col min="11789" max="12032" width="10" style="178"/>
    <col min="12033" max="12033" width="19.75" style="178" customWidth="1"/>
    <col min="12034" max="12035" width="8.25" style="178" bestFit="1" customWidth="1"/>
    <col min="12036" max="12036" width="9.125" style="178" bestFit="1" customWidth="1"/>
    <col min="12037" max="12037" width="7.5" style="178" bestFit="1" customWidth="1"/>
    <col min="12038" max="12038" width="9.125" style="178" bestFit="1" customWidth="1"/>
    <col min="12039" max="12039" width="7.5" style="178" bestFit="1" customWidth="1"/>
    <col min="12040" max="12040" width="11" style="178" bestFit="1" customWidth="1"/>
    <col min="12041" max="12043" width="10" style="178"/>
    <col min="12044" max="12044" width="10.125" style="178" bestFit="1" customWidth="1"/>
    <col min="12045" max="12288" width="11" style="178"/>
    <col min="12289" max="12289" width="19.75" style="178" customWidth="1"/>
    <col min="12290" max="12291" width="8.25" style="178" bestFit="1" customWidth="1"/>
    <col min="12292" max="12292" width="9.125" style="178" bestFit="1" customWidth="1"/>
    <col min="12293" max="12293" width="7.5" style="178" bestFit="1" customWidth="1"/>
    <col min="12294" max="12294" width="9.125" style="178" bestFit="1" customWidth="1"/>
    <col min="12295" max="12295" width="7.5" style="178" bestFit="1" customWidth="1"/>
    <col min="12296" max="12296" width="11" style="178" bestFit="1" customWidth="1"/>
    <col min="12297" max="12299" width="10" style="178"/>
    <col min="12300" max="12300" width="10.125" style="178" bestFit="1" customWidth="1"/>
    <col min="12301" max="12544" width="10" style="178"/>
    <col min="12545" max="12545" width="19.75" style="178" customWidth="1"/>
    <col min="12546" max="12547" width="8.25" style="178" bestFit="1" customWidth="1"/>
    <col min="12548" max="12548" width="9.125" style="178" bestFit="1" customWidth="1"/>
    <col min="12549" max="12549" width="7.5" style="178" bestFit="1" customWidth="1"/>
    <col min="12550" max="12550" width="9.125" style="178" bestFit="1" customWidth="1"/>
    <col min="12551" max="12551" width="7.5" style="178" bestFit="1" customWidth="1"/>
    <col min="12552" max="12552" width="11" style="178" bestFit="1" customWidth="1"/>
    <col min="12553" max="12555" width="10" style="178"/>
    <col min="12556" max="12556" width="10.125" style="178" bestFit="1" customWidth="1"/>
    <col min="12557" max="12800" width="10" style="178"/>
    <col min="12801" max="12801" width="19.75" style="178" customWidth="1"/>
    <col min="12802" max="12803" width="8.25" style="178" bestFit="1" customWidth="1"/>
    <col min="12804" max="12804" width="9.125" style="178" bestFit="1" customWidth="1"/>
    <col min="12805" max="12805" width="7.5" style="178" bestFit="1" customWidth="1"/>
    <col min="12806" max="12806" width="9.125" style="178" bestFit="1" customWidth="1"/>
    <col min="12807" max="12807" width="7.5" style="178" bestFit="1" customWidth="1"/>
    <col min="12808" max="12808" width="11" style="178" bestFit="1" customWidth="1"/>
    <col min="12809" max="12811" width="10" style="178"/>
    <col min="12812" max="12812" width="10.125" style="178" bestFit="1" customWidth="1"/>
    <col min="12813" max="13056" width="10" style="178"/>
    <col min="13057" max="13057" width="19.75" style="178" customWidth="1"/>
    <col min="13058" max="13059" width="8.25" style="178" bestFit="1" customWidth="1"/>
    <col min="13060" max="13060" width="9.125" style="178" bestFit="1" customWidth="1"/>
    <col min="13061" max="13061" width="7.5" style="178" bestFit="1" customWidth="1"/>
    <col min="13062" max="13062" width="9.125" style="178" bestFit="1" customWidth="1"/>
    <col min="13063" max="13063" width="7.5" style="178" bestFit="1" customWidth="1"/>
    <col min="13064" max="13064" width="11" style="178" bestFit="1" customWidth="1"/>
    <col min="13065" max="13067" width="10" style="178"/>
    <col min="13068" max="13068" width="10.125" style="178" bestFit="1" customWidth="1"/>
    <col min="13069" max="13312" width="11" style="178"/>
    <col min="13313" max="13313" width="19.75" style="178" customWidth="1"/>
    <col min="13314" max="13315" width="8.25" style="178" bestFit="1" customWidth="1"/>
    <col min="13316" max="13316" width="9.125" style="178" bestFit="1" customWidth="1"/>
    <col min="13317" max="13317" width="7.5" style="178" bestFit="1" customWidth="1"/>
    <col min="13318" max="13318" width="9.125" style="178" bestFit="1" customWidth="1"/>
    <col min="13319" max="13319" width="7.5" style="178" bestFit="1" customWidth="1"/>
    <col min="13320" max="13320" width="11" style="178" bestFit="1" customWidth="1"/>
    <col min="13321" max="13323" width="10" style="178"/>
    <col min="13324" max="13324" width="10.125" style="178" bestFit="1" customWidth="1"/>
    <col min="13325" max="13568" width="10" style="178"/>
    <col min="13569" max="13569" width="19.75" style="178" customWidth="1"/>
    <col min="13570" max="13571" width="8.25" style="178" bestFit="1" customWidth="1"/>
    <col min="13572" max="13572" width="9.125" style="178" bestFit="1" customWidth="1"/>
    <col min="13573" max="13573" width="7.5" style="178" bestFit="1" customWidth="1"/>
    <col min="13574" max="13574" width="9.125" style="178" bestFit="1" customWidth="1"/>
    <col min="13575" max="13575" width="7.5" style="178" bestFit="1" customWidth="1"/>
    <col min="13576" max="13576" width="11" style="178" bestFit="1" customWidth="1"/>
    <col min="13577" max="13579" width="10" style="178"/>
    <col min="13580" max="13580" width="10.125" style="178" bestFit="1" customWidth="1"/>
    <col min="13581" max="13824" width="10" style="178"/>
    <col min="13825" max="13825" width="19.75" style="178" customWidth="1"/>
    <col min="13826" max="13827" width="8.25" style="178" bestFit="1" customWidth="1"/>
    <col min="13828" max="13828" width="9.125" style="178" bestFit="1" customWidth="1"/>
    <col min="13829" max="13829" width="7.5" style="178" bestFit="1" customWidth="1"/>
    <col min="13830" max="13830" width="9.125" style="178" bestFit="1" customWidth="1"/>
    <col min="13831" max="13831" width="7.5" style="178" bestFit="1" customWidth="1"/>
    <col min="13832" max="13832" width="11" style="178" bestFit="1" customWidth="1"/>
    <col min="13833" max="13835" width="10" style="178"/>
    <col min="13836" max="13836" width="10.125" style="178" bestFit="1" customWidth="1"/>
    <col min="13837" max="14080" width="10" style="178"/>
    <col min="14081" max="14081" width="19.75" style="178" customWidth="1"/>
    <col min="14082" max="14083" width="8.25" style="178" bestFit="1" customWidth="1"/>
    <col min="14084" max="14084" width="9.125" style="178" bestFit="1" customWidth="1"/>
    <col min="14085" max="14085" width="7.5" style="178" bestFit="1" customWidth="1"/>
    <col min="14086" max="14086" width="9.125" style="178" bestFit="1" customWidth="1"/>
    <col min="14087" max="14087" width="7.5" style="178" bestFit="1" customWidth="1"/>
    <col min="14088" max="14088" width="11" style="178" bestFit="1" customWidth="1"/>
    <col min="14089" max="14091" width="10" style="178"/>
    <col min="14092" max="14092" width="10.125" style="178" bestFit="1" customWidth="1"/>
    <col min="14093" max="14336" width="11" style="178"/>
    <col min="14337" max="14337" width="19.75" style="178" customWidth="1"/>
    <col min="14338" max="14339" width="8.25" style="178" bestFit="1" customWidth="1"/>
    <col min="14340" max="14340" width="9.125" style="178" bestFit="1" customWidth="1"/>
    <col min="14341" max="14341" width="7.5" style="178" bestFit="1" customWidth="1"/>
    <col min="14342" max="14342" width="9.125" style="178" bestFit="1" customWidth="1"/>
    <col min="14343" max="14343" width="7.5" style="178" bestFit="1" customWidth="1"/>
    <col min="14344" max="14344" width="11" style="178" bestFit="1" customWidth="1"/>
    <col min="14345" max="14347" width="10" style="178"/>
    <col min="14348" max="14348" width="10.125" style="178" bestFit="1" customWidth="1"/>
    <col min="14349" max="14592" width="10" style="178"/>
    <col min="14593" max="14593" width="19.75" style="178" customWidth="1"/>
    <col min="14594" max="14595" width="8.25" style="178" bestFit="1" customWidth="1"/>
    <col min="14596" max="14596" width="9.125" style="178" bestFit="1" customWidth="1"/>
    <col min="14597" max="14597" width="7.5" style="178" bestFit="1" customWidth="1"/>
    <col min="14598" max="14598" width="9.125" style="178" bestFit="1" customWidth="1"/>
    <col min="14599" max="14599" width="7.5" style="178" bestFit="1" customWidth="1"/>
    <col min="14600" max="14600" width="11" style="178" bestFit="1" customWidth="1"/>
    <col min="14601" max="14603" width="10" style="178"/>
    <col min="14604" max="14604" width="10.125" style="178" bestFit="1" customWidth="1"/>
    <col min="14605" max="14848" width="10" style="178"/>
    <col min="14849" max="14849" width="19.75" style="178" customWidth="1"/>
    <col min="14850" max="14851" width="8.25" style="178" bestFit="1" customWidth="1"/>
    <col min="14852" max="14852" width="9.125" style="178" bestFit="1" customWidth="1"/>
    <col min="14853" max="14853" width="7.5" style="178" bestFit="1" customWidth="1"/>
    <col min="14854" max="14854" width="9.125" style="178" bestFit="1" customWidth="1"/>
    <col min="14855" max="14855" width="7.5" style="178" bestFit="1" customWidth="1"/>
    <col min="14856" max="14856" width="11" style="178" bestFit="1" customWidth="1"/>
    <col min="14857" max="14859" width="10" style="178"/>
    <col min="14860" max="14860" width="10.125" style="178" bestFit="1" customWidth="1"/>
    <col min="14861" max="15104" width="10" style="178"/>
    <col min="15105" max="15105" width="19.75" style="178" customWidth="1"/>
    <col min="15106" max="15107" width="8.25" style="178" bestFit="1" customWidth="1"/>
    <col min="15108" max="15108" width="9.125" style="178" bestFit="1" customWidth="1"/>
    <col min="15109" max="15109" width="7.5" style="178" bestFit="1" customWidth="1"/>
    <col min="15110" max="15110" width="9.125" style="178" bestFit="1" customWidth="1"/>
    <col min="15111" max="15111" width="7.5" style="178" bestFit="1" customWidth="1"/>
    <col min="15112" max="15112" width="11" style="178" bestFit="1" customWidth="1"/>
    <col min="15113" max="15115" width="10" style="178"/>
    <col min="15116" max="15116" width="10.125" style="178" bestFit="1" customWidth="1"/>
    <col min="15117" max="15360" width="11" style="178"/>
    <col min="15361" max="15361" width="19.75" style="178" customWidth="1"/>
    <col min="15362" max="15363" width="8.25" style="178" bestFit="1" customWidth="1"/>
    <col min="15364" max="15364" width="9.125" style="178" bestFit="1" customWidth="1"/>
    <col min="15365" max="15365" width="7.5" style="178" bestFit="1" customWidth="1"/>
    <col min="15366" max="15366" width="9.125" style="178" bestFit="1" customWidth="1"/>
    <col min="15367" max="15367" width="7.5" style="178" bestFit="1" customWidth="1"/>
    <col min="15368" max="15368" width="11" style="178" bestFit="1" customWidth="1"/>
    <col min="15369" max="15371" width="10" style="178"/>
    <col min="15372" max="15372" width="10.125" style="178" bestFit="1" customWidth="1"/>
    <col min="15373" max="15616" width="10" style="178"/>
    <col min="15617" max="15617" width="19.75" style="178" customWidth="1"/>
    <col min="15618" max="15619" width="8.25" style="178" bestFit="1" customWidth="1"/>
    <col min="15620" max="15620" width="9.125" style="178" bestFit="1" customWidth="1"/>
    <col min="15621" max="15621" width="7.5" style="178" bestFit="1" customWidth="1"/>
    <col min="15622" max="15622" width="9.125" style="178" bestFit="1" customWidth="1"/>
    <col min="15623" max="15623" width="7.5" style="178" bestFit="1" customWidth="1"/>
    <col min="15624" max="15624" width="11" style="178" bestFit="1" customWidth="1"/>
    <col min="15625" max="15627" width="10" style="178"/>
    <col min="15628" max="15628" width="10.125" style="178" bestFit="1" customWidth="1"/>
    <col min="15629" max="15872" width="10" style="178"/>
    <col min="15873" max="15873" width="19.75" style="178" customWidth="1"/>
    <col min="15874" max="15875" width="8.25" style="178" bestFit="1" customWidth="1"/>
    <col min="15876" max="15876" width="9.125" style="178" bestFit="1" customWidth="1"/>
    <col min="15877" max="15877" width="7.5" style="178" bestFit="1" customWidth="1"/>
    <col min="15878" max="15878" width="9.125" style="178" bestFit="1" customWidth="1"/>
    <col min="15879" max="15879" width="7.5" style="178" bestFit="1" customWidth="1"/>
    <col min="15880" max="15880" width="11" style="178" bestFit="1" customWidth="1"/>
    <col min="15881" max="15883" width="10" style="178"/>
    <col min="15884" max="15884" width="10.125" style="178" bestFit="1" customWidth="1"/>
    <col min="15885" max="16128" width="10" style="178"/>
    <col min="16129" max="16129" width="19.75" style="178" customWidth="1"/>
    <col min="16130" max="16131" width="8.25" style="178" bestFit="1" customWidth="1"/>
    <col min="16132" max="16132" width="9.125" style="178" bestFit="1" customWidth="1"/>
    <col min="16133" max="16133" width="7.5" style="178" bestFit="1" customWidth="1"/>
    <col min="16134" max="16134" width="9.125" style="178" bestFit="1" customWidth="1"/>
    <col min="16135" max="16135" width="7.5" style="178" bestFit="1" customWidth="1"/>
    <col min="16136" max="16136" width="11" style="178" bestFit="1" customWidth="1"/>
    <col min="16137" max="16139" width="10" style="178"/>
    <col min="16140" max="16140" width="10.125" style="178" bestFit="1" customWidth="1"/>
    <col min="16141" max="16384" width="11" style="178"/>
  </cols>
  <sheetData>
    <row r="1" spans="1:65" x14ac:dyDescent="0.2">
      <c r="A1" s="177" t="s">
        <v>29</v>
      </c>
    </row>
    <row r="2" spans="1:65" ht="15.75" x14ac:dyDescent="0.25">
      <c r="A2" s="179"/>
      <c r="B2" s="180"/>
      <c r="H2" s="605" t="s">
        <v>160</v>
      </c>
    </row>
    <row r="3" spans="1:65" s="102" customFormat="1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8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81" customFormat="1" x14ac:dyDescent="0.2">
      <c r="A5" s="181" t="s">
        <v>206</v>
      </c>
      <c r="B5" s="129">
        <v>153.14932999999999</v>
      </c>
      <c r="C5" s="182">
        <v>-7.5436557042282191</v>
      </c>
      <c r="D5" s="129">
        <v>1000.2230100000002</v>
      </c>
      <c r="E5" s="182">
        <v>-12.61518441974191</v>
      </c>
      <c r="F5" s="129">
        <v>2127.1962800000001</v>
      </c>
      <c r="G5" s="182">
        <v>-11.485737259373819</v>
      </c>
      <c r="H5" s="182">
        <v>23.368727712848539</v>
      </c>
    </row>
    <row r="6" spans="1:65" s="181" customFormat="1" x14ac:dyDescent="0.2">
      <c r="A6" s="181" t="s">
        <v>207</v>
      </c>
      <c r="B6" s="129">
        <v>610.95168999999987</v>
      </c>
      <c r="C6" s="182">
        <v>30.517110373055473</v>
      </c>
      <c r="D6" s="129">
        <v>3504.5877999999998</v>
      </c>
      <c r="E6" s="182">
        <v>21.462289335270938</v>
      </c>
      <c r="F6" s="129">
        <v>6975.5512299999982</v>
      </c>
      <c r="G6" s="182">
        <v>4.3397998768809769</v>
      </c>
      <c r="H6" s="182">
        <v>76.631272287151447</v>
      </c>
    </row>
    <row r="7" spans="1:65" s="99" customFormat="1" x14ac:dyDescent="0.2">
      <c r="A7" s="68" t="s">
        <v>541</v>
      </c>
      <c r="B7" s="69">
        <v>764.10101999999983</v>
      </c>
      <c r="C7" s="103">
        <v>20.568995906340088</v>
      </c>
      <c r="D7" s="69">
        <v>4504.8108099999999</v>
      </c>
      <c r="E7" s="103">
        <v>11.783328349647061</v>
      </c>
      <c r="F7" s="69">
        <v>9102.7475099999992</v>
      </c>
      <c r="G7" s="103">
        <v>0.15520151756889458</v>
      </c>
      <c r="H7" s="103">
        <v>100</v>
      </c>
    </row>
    <row r="8" spans="1:65" s="99" customFormat="1" x14ac:dyDescent="0.2">
      <c r="A8" s="183" t="s">
        <v>528</v>
      </c>
      <c r="B8" s="184">
        <v>602.49085999999988</v>
      </c>
      <c r="C8" s="185">
        <v>33.253091269799533</v>
      </c>
      <c r="D8" s="184">
        <v>3460.4156000000003</v>
      </c>
      <c r="E8" s="185">
        <v>23.785904493488214</v>
      </c>
      <c r="F8" s="184">
        <v>6848.3976999999995</v>
      </c>
      <c r="G8" s="185">
        <v>4.9985394505689129</v>
      </c>
      <c r="H8" s="186">
        <v>75.234402497449921</v>
      </c>
    </row>
    <row r="9" spans="1:65" s="181" customFormat="1" x14ac:dyDescent="0.2">
      <c r="H9" s="93" t="s">
        <v>247</v>
      </c>
    </row>
    <row r="10" spans="1:65" s="181" customFormat="1" x14ac:dyDescent="0.2">
      <c r="A10" s="94" t="s">
        <v>591</v>
      </c>
    </row>
    <row r="11" spans="1:65" x14ac:dyDescent="0.2">
      <c r="A11" s="94" t="s">
        <v>542</v>
      </c>
    </row>
    <row r="12" spans="1:65" x14ac:dyDescent="0.2">
      <c r="A12" s="94" t="s">
        <v>248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543</v>
      </c>
    </row>
    <row r="2" spans="1:3" ht="15.75" x14ac:dyDescent="0.25">
      <c r="A2" s="2"/>
      <c r="C2" s="606" t="s">
        <v>160</v>
      </c>
    </row>
    <row r="3" spans="1:3" s="114" customFormat="1" ht="13.35" customHeight="1" x14ac:dyDescent="0.2">
      <c r="A3" s="111"/>
      <c r="B3" s="455">
        <f>INDICE!A3</f>
        <v>41791</v>
      </c>
      <c r="C3" s="113"/>
    </row>
    <row r="4" spans="1:3" s="114" customFormat="1" x14ac:dyDescent="0.2">
      <c r="A4" s="587" t="s">
        <v>162</v>
      </c>
      <c r="B4" s="117">
        <v>12.67506</v>
      </c>
      <c r="C4" s="117">
        <v>119.64044999999999</v>
      </c>
    </row>
    <row r="5" spans="1:3" s="114" customFormat="1" x14ac:dyDescent="0.2">
      <c r="A5" s="588" t="s">
        <v>163</v>
      </c>
      <c r="B5" s="119">
        <v>0.48275999999999997</v>
      </c>
      <c r="C5" s="119">
        <v>5.3651599999999986</v>
      </c>
    </row>
    <row r="6" spans="1:3" s="114" customFormat="1" x14ac:dyDescent="0.2">
      <c r="A6" s="588" t="s">
        <v>164</v>
      </c>
      <c r="B6" s="119">
        <v>5.7574899999999998</v>
      </c>
      <c r="C6" s="119">
        <v>57.01894999999999</v>
      </c>
    </row>
    <row r="7" spans="1:3" s="114" customFormat="1" x14ac:dyDescent="0.2">
      <c r="A7" s="588" t="s">
        <v>165</v>
      </c>
      <c r="B7" s="119">
        <v>12.98349</v>
      </c>
      <c r="C7" s="119">
        <v>146.49742999999998</v>
      </c>
    </row>
    <row r="8" spans="1:3" s="114" customFormat="1" x14ac:dyDescent="0.2">
      <c r="A8" s="588" t="s">
        <v>166</v>
      </c>
      <c r="B8" s="119">
        <v>62.63129</v>
      </c>
      <c r="C8" s="119">
        <v>1079.7835299999997</v>
      </c>
    </row>
    <row r="9" spans="1:3" s="114" customFormat="1" x14ac:dyDescent="0.2">
      <c r="A9" s="588" t="s">
        <v>167</v>
      </c>
      <c r="B9" s="119">
        <v>0.3735</v>
      </c>
      <c r="C9" s="119">
        <v>3.8207399999999998</v>
      </c>
    </row>
    <row r="10" spans="1:3" s="114" customFormat="1" x14ac:dyDescent="0.2">
      <c r="A10" s="588" t="s">
        <v>168</v>
      </c>
      <c r="B10" s="119">
        <v>1.7863</v>
      </c>
      <c r="C10" s="119">
        <v>26.267800000000001</v>
      </c>
    </row>
    <row r="11" spans="1:3" s="114" customFormat="1" x14ac:dyDescent="0.2">
      <c r="A11" s="588" t="s">
        <v>653</v>
      </c>
      <c r="B11" s="119">
        <v>8.2202199999999994</v>
      </c>
      <c r="C11" s="119">
        <v>60.406120000000016</v>
      </c>
    </row>
    <row r="12" spans="1:3" s="114" customFormat="1" x14ac:dyDescent="0.2">
      <c r="A12" s="588" t="s">
        <v>169</v>
      </c>
      <c r="B12" s="119">
        <v>1.4417800000000001</v>
      </c>
      <c r="C12" s="119">
        <v>23.0685</v>
      </c>
    </row>
    <row r="13" spans="1:3" s="114" customFormat="1" x14ac:dyDescent="0.2">
      <c r="A13" s="588" t="s">
        <v>170</v>
      </c>
      <c r="B13" s="119">
        <v>5</v>
      </c>
      <c r="C13" s="119">
        <v>45.364490000000004</v>
      </c>
    </row>
    <row r="14" spans="1:3" s="114" customFormat="1" x14ac:dyDescent="0.2">
      <c r="A14" s="588" t="s">
        <v>171</v>
      </c>
      <c r="B14" s="119">
        <v>0.73477999999999999</v>
      </c>
      <c r="C14" s="119">
        <v>12.966719999999997</v>
      </c>
    </row>
    <row r="15" spans="1:3" s="114" customFormat="1" x14ac:dyDescent="0.2">
      <c r="A15" s="588" t="s">
        <v>172</v>
      </c>
      <c r="B15" s="119">
        <v>0.41070000000000001</v>
      </c>
      <c r="C15" s="119">
        <v>6.2156499999999992</v>
      </c>
    </row>
    <row r="16" spans="1:3" s="114" customFormat="1" x14ac:dyDescent="0.2">
      <c r="A16" s="588" t="s">
        <v>173</v>
      </c>
      <c r="B16" s="119">
        <v>33.705549999999995</v>
      </c>
      <c r="C16" s="119">
        <v>468.75624999999997</v>
      </c>
    </row>
    <row r="17" spans="1:9" s="114" customFormat="1" x14ac:dyDescent="0.2">
      <c r="A17" s="588" t="s">
        <v>174</v>
      </c>
      <c r="B17" s="119">
        <v>0.2407</v>
      </c>
      <c r="C17" s="119">
        <v>4.0775999999999994</v>
      </c>
    </row>
    <row r="18" spans="1:9" s="114" customFormat="1" x14ac:dyDescent="0.2">
      <c r="A18" s="588" t="s">
        <v>175</v>
      </c>
      <c r="B18" s="119">
        <v>0.5341800000000001</v>
      </c>
      <c r="C18" s="119">
        <v>5.8327799999999996</v>
      </c>
    </row>
    <row r="19" spans="1:9" s="114" customFormat="1" x14ac:dyDescent="0.2">
      <c r="A19" s="588" t="s">
        <v>176</v>
      </c>
      <c r="B19" s="119">
        <v>4.9946299999999999</v>
      </c>
      <c r="C19" s="119">
        <v>45.83668999999999</v>
      </c>
    </row>
    <row r="20" spans="1:9" s="114" customFormat="1" x14ac:dyDescent="0.2">
      <c r="A20" s="588" t="s">
        <v>177</v>
      </c>
      <c r="B20" s="119">
        <v>0.53709999999999991</v>
      </c>
      <c r="C20" s="119">
        <v>8.0034199999999984</v>
      </c>
    </row>
    <row r="21" spans="1:9" s="114" customFormat="1" x14ac:dyDescent="0.2">
      <c r="A21" s="588" t="s">
        <v>178</v>
      </c>
      <c r="B21" s="119">
        <v>0.1643</v>
      </c>
      <c r="C21" s="119">
        <v>1.7452900000000002</v>
      </c>
    </row>
    <row r="22" spans="1:9" x14ac:dyDescent="0.2">
      <c r="A22" s="589" t="s">
        <v>179</v>
      </c>
      <c r="B22" s="119">
        <v>0.47549999999999998</v>
      </c>
      <c r="C22" s="119">
        <v>6.5287100000000011</v>
      </c>
      <c r="I22" s="114"/>
    </row>
    <row r="23" spans="1:9" x14ac:dyDescent="0.2">
      <c r="A23" s="590" t="s">
        <v>531</v>
      </c>
      <c r="B23" s="123">
        <v>153.14932999999999</v>
      </c>
      <c r="C23" s="123">
        <v>2127.1962800000001</v>
      </c>
    </row>
    <row r="24" spans="1:9" x14ac:dyDescent="0.2">
      <c r="A24" s="154" t="s">
        <v>248</v>
      </c>
      <c r="C24" s="93" t="s">
        <v>247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71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2" priority="3" operator="between">
      <formula>0</formula>
      <formula>0.5</formula>
    </cfRule>
    <cfRule type="cellIs" dxfId="21" priority="4" operator="between">
      <formula>0</formula>
      <formula>0.49</formula>
    </cfRule>
  </conditionalFormatting>
  <conditionalFormatting sqref="C5:C22">
    <cfRule type="cellIs" dxfId="20" priority="1" operator="between">
      <formula>0</formula>
      <formula>0.5</formula>
    </cfRule>
    <cfRule type="cellIs" dxfId="1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" workbookViewId="0">
      <selection activeCell="E43" sqref="E4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17" t="s">
        <v>0</v>
      </c>
      <c r="B1" s="817"/>
      <c r="C1" s="817"/>
      <c r="D1" s="817"/>
      <c r="E1" s="817"/>
      <c r="F1" s="817"/>
    </row>
    <row r="2" spans="1:6" ht="12.75" x14ac:dyDescent="0.2">
      <c r="A2" s="818"/>
      <c r="B2" s="818"/>
      <c r="C2" s="818"/>
      <c r="D2" s="818"/>
      <c r="E2" s="818"/>
      <c r="F2" s="818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511</v>
      </c>
      <c r="F3" s="770" t="s">
        <v>512</v>
      </c>
    </row>
    <row r="4" spans="1:6" ht="12.75" x14ac:dyDescent="0.2">
      <c r="A4" s="26" t="s">
        <v>45</v>
      </c>
      <c r="B4" s="453"/>
      <c r="C4" s="453"/>
      <c r="D4" s="453"/>
      <c r="E4" s="453"/>
      <c r="F4" s="77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4482.8968699999987</v>
      </c>
      <c r="E5" s="473">
        <v>4426.5236799999975</v>
      </c>
      <c r="F5" s="766" t="s">
        <v>657</v>
      </c>
    </row>
    <row r="6" spans="1:6" ht="12.75" x14ac:dyDescent="0.2">
      <c r="A6" s="22" t="s">
        <v>488</v>
      </c>
      <c r="B6" s="31" t="s">
        <v>47</v>
      </c>
      <c r="C6" s="32" t="s">
        <v>48</v>
      </c>
      <c r="D6" s="33">
        <v>125.22491000000004</v>
      </c>
      <c r="E6" s="474">
        <v>106.87517</v>
      </c>
      <c r="F6" s="766" t="s">
        <v>657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390.11377999999962</v>
      </c>
      <c r="E7" s="474">
        <v>385.97421999999972</v>
      </c>
      <c r="F7" s="766" t="s">
        <v>657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457.71871999999991</v>
      </c>
      <c r="E8" s="474">
        <v>449.43735000000021</v>
      </c>
      <c r="F8" s="766" t="s">
        <v>657</v>
      </c>
    </row>
    <row r="9" spans="1:6" ht="12.75" x14ac:dyDescent="0.2">
      <c r="A9" s="22" t="s">
        <v>633</v>
      </c>
      <c r="B9" s="31" t="s">
        <v>47</v>
      </c>
      <c r="C9" s="32" t="s">
        <v>48</v>
      </c>
      <c r="D9" s="33">
        <v>1782.1392699999988</v>
      </c>
      <c r="E9" s="474">
        <v>1742.3097699999989</v>
      </c>
      <c r="F9" s="766" t="s">
        <v>657</v>
      </c>
    </row>
    <row r="10" spans="1:6" ht="12.75" x14ac:dyDescent="0.2">
      <c r="A10" s="34" t="s">
        <v>51</v>
      </c>
      <c r="B10" s="35" t="s">
        <v>47</v>
      </c>
      <c r="C10" s="36" t="s">
        <v>643</v>
      </c>
      <c r="D10" s="37">
        <v>22229.359</v>
      </c>
      <c r="E10" s="475">
        <v>22250.866000000002</v>
      </c>
      <c r="F10" s="767" t="s">
        <v>657</v>
      </c>
    </row>
    <row r="11" spans="1:6" ht="12.75" x14ac:dyDescent="0.2">
      <c r="A11" s="38" t="s">
        <v>52</v>
      </c>
      <c r="B11" s="39"/>
      <c r="C11" s="40"/>
      <c r="D11" s="41"/>
      <c r="E11" s="41"/>
      <c r="F11" s="768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4">
        <v>4754</v>
      </c>
      <c r="F12" s="769" t="s">
        <v>657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28547.33455</v>
      </c>
      <c r="E13" s="474">
        <v>27867.906949999997</v>
      </c>
      <c r="F13" s="766" t="s">
        <v>657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78.118423660913365</v>
      </c>
      <c r="E14" s="476">
        <v>79.469923659566192</v>
      </c>
      <c r="F14" s="766" t="s">
        <v>657</v>
      </c>
    </row>
    <row r="15" spans="1:6" ht="12.75" x14ac:dyDescent="0.2">
      <c r="A15" s="22" t="s">
        <v>513</v>
      </c>
      <c r="B15" s="31" t="s">
        <v>47</v>
      </c>
      <c r="C15" s="32" t="s">
        <v>48</v>
      </c>
      <c r="D15" s="33">
        <v>718</v>
      </c>
      <c r="E15" s="474">
        <v>630</v>
      </c>
      <c r="F15" s="767" t="s">
        <v>657</v>
      </c>
    </row>
    <row r="16" spans="1:6" ht="12.75" x14ac:dyDescent="0.2">
      <c r="A16" s="26" t="s">
        <v>58</v>
      </c>
      <c r="B16" s="28"/>
      <c r="C16" s="29"/>
      <c r="D16" s="43"/>
      <c r="E16" s="43"/>
      <c r="F16" s="768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5340</v>
      </c>
      <c r="E17" s="473">
        <v>5267</v>
      </c>
      <c r="F17" s="769" t="s">
        <v>657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81.654796816087142</v>
      </c>
      <c r="E18" s="476">
        <v>83.223160173160167</v>
      </c>
      <c r="F18" s="766" t="s">
        <v>657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16404</v>
      </c>
      <c r="E19" s="475">
        <v>16044</v>
      </c>
      <c r="F19" s="767" t="s">
        <v>657</v>
      </c>
    </row>
    <row r="20" spans="1:6" ht="12.75" x14ac:dyDescent="0.2">
      <c r="A20" s="26" t="s">
        <v>67</v>
      </c>
      <c r="B20" s="28"/>
      <c r="C20" s="29"/>
      <c r="D20" s="30"/>
      <c r="E20" s="30"/>
      <c r="F20" s="768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109.52550000000001</v>
      </c>
      <c r="E21" s="477">
        <v>111.949</v>
      </c>
      <c r="F21" s="766" t="s">
        <v>657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1.3732142857142859</v>
      </c>
      <c r="E22" s="478">
        <v>1.3587473684210525</v>
      </c>
      <c r="F22" s="766" t="s">
        <v>657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142.17090322580646</v>
      </c>
      <c r="E23" s="479">
        <v>143.78896666666699</v>
      </c>
      <c r="F23" s="766" t="s">
        <v>657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132.27454838709701</v>
      </c>
      <c r="E24" s="479">
        <v>133.057533333333</v>
      </c>
      <c r="F24" s="766" t="s">
        <v>657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9">
        <v>17.5</v>
      </c>
      <c r="F25" s="766" t="s">
        <v>657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0">
        <v>9.3229000000000006</v>
      </c>
      <c r="F26" s="766" t="s">
        <v>657</v>
      </c>
    </row>
    <row r="27" spans="1:6" ht="12.75" x14ac:dyDescent="0.2">
      <c r="A27" s="38" t="s">
        <v>82</v>
      </c>
      <c r="B27" s="39"/>
      <c r="C27" s="40"/>
      <c r="D27" s="41"/>
      <c r="E27" s="41"/>
      <c r="F27" s="768"/>
    </row>
    <row r="28" spans="1:6" ht="12.75" x14ac:dyDescent="0.2">
      <c r="A28" s="22" t="s">
        <v>83</v>
      </c>
      <c r="B28" s="31" t="s">
        <v>84</v>
      </c>
      <c r="C28" s="32" t="s">
        <v>514</v>
      </c>
      <c r="D28" s="50">
        <v>0.5</v>
      </c>
      <c r="E28" s="481">
        <v>1.2</v>
      </c>
      <c r="F28" s="766" t="s">
        <v>665</v>
      </c>
    </row>
    <row r="29" spans="1:6" x14ac:dyDescent="0.2">
      <c r="A29" s="22" t="s">
        <v>85</v>
      </c>
      <c r="B29" s="31" t="s">
        <v>84</v>
      </c>
      <c r="C29" s="32" t="s">
        <v>514</v>
      </c>
      <c r="D29" s="51">
        <v>0.4</v>
      </c>
      <c r="E29" s="482">
        <v>2.9</v>
      </c>
      <c r="F29" s="766" t="s">
        <v>657</v>
      </c>
    </row>
    <row r="30" spans="1:6" ht="12.75" x14ac:dyDescent="0.2">
      <c r="A30" s="52" t="s">
        <v>86</v>
      </c>
      <c r="B30" s="31" t="s">
        <v>84</v>
      </c>
      <c r="C30" s="32" t="s">
        <v>514</v>
      </c>
      <c r="D30" s="51">
        <v>0.3</v>
      </c>
      <c r="E30" s="482">
        <v>4.3</v>
      </c>
      <c r="F30" s="766" t="s">
        <v>657</v>
      </c>
    </row>
    <row r="31" spans="1:6" ht="12.75" x14ac:dyDescent="0.2">
      <c r="A31" s="52" t="s">
        <v>87</v>
      </c>
      <c r="B31" s="31" t="s">
        <v>84</v>
      </c>
      <c r="C31" s="32" t="s">
        <v>514</v>
      </c>
      <c r="D31" s="51">
        <v>-6.1</v>
      </c>
      <c r="E31" s="482">
        <v>-0.5</v>
      </c>
      <c r="F31" s="766" t="s">
        <v>657</v>
      </c>
    </row>
    <row r="32" spans="1:6" ht="12.75" x14ac:dyDescent="0.2">
      <c r="A32" s="52" t="s">
        <v>88</v>
      </c>
      <c r="B32" s="31" t="s">
        <v>84</v>
      </c>
      <c r="C32" s="32" t="s">
        <v>514</v>
      </c>
      <c r="D32" s="51">
        <v>0.9</v>
      </c>
      <c r="E32" s="482">
        <v>4.7</v>
      </c>
      <c r="F32" s="766" t="s">
        <v>657</v>
      </c>
    </row>
    <row r="33" spans="1:6" ht="12.75" x14ac:dyDescent="0.2">
      <c r="A33" s="52" t="s">
        <v>89</v>
      </c>
      <c r="B33" s="31" t="s">
        <v>84</v>
      </c>
      <c r="C33" s="32" t="s">
        <v>514</v>
      </c>
      <c r="D33" s="51">
        <v>-0.8</v>
      </c>
      <c r="E33" s="482">
        <v>-0.3</v>
      </c>
      <c r="F33" s="766" t="s">
        <v>657</v>
      </c>
    </row>
    <row r="34" spans="1:6" ht="12.75" x14ac:dyDescent="0.2">
      <c r="A34" s="52" t="s">
        <v>90</v>
      </c>
      <c r="B34" s="31" t="s">
        <v>84</v>
      </c>
      <c r="C34" s="32" t="s">
        <v>514</v>
      </c>
      <c r="D34" s="51">
        <v>0.9</v>
      </c>
      <c r="E34" s="482">
        <v>4.5</v>
      </c>
      <c r="F34" s="766" t="s">
        <v>657</v>
      </c>
    </row>
    <row r="35" spans="1:6" ht="12.75" x14ac:dyDescent="0.2">
      <c r="A35" s="52" t="s">
        <v>91</v>
      </c>
      <c r="B35" s="31" t="s">
        <v>84</v>
      </c>
      <c r="C35" s="32" t="s">
        <v>514</v>
      </c>
      <c r="D35" s="51">
        <v>1.3</v>
      </c>
      <c r="E35" s="482">
        <v>1.9</v>
      </c>
      <c r="F35" s="766" t="s">
        <v>657</v>
      </c>
    </row>
    <row r="36" spans="1:6" x14ac:dyDescent="0.2">
      <c r="A36" s="22" t="s">
        <v>92</v>
      </c>
      <c r="B36" s="31" t="s">
        <v>93</v>
      </c>
      <c r="C36" s="32" t="s">
        <v>514</v>
      </c>
      <c r="D36" s="51">
        <v>1.6</v>
      </c>
      <c r="E36" s="482">
        <v>0.1</v>
      </c>
      <c r="F36" s="766" t="s">
        <v>657</v>
      </c>
    </row>
    <row r="37" spans="1:6" x14ac:dyDescent="0.2">
      <c r="A37" s="22" t="s">
        <v>515</v>
      </c>
      <c r="B37" s="31" t="s">
        <v>94</v>
      </c>
      <c r="C37" s="32" t="s">
        <v>514</v>
      </c>
      <c r="D37" s="51">
        <v>-2.9</v>
      </c>
      <c r="E37" s="482">
        <v>-2</v>
      </c>
      <c r="F37" s="766" t="s">
        <v>657</v>
      </c>
    </row>
    <row r="38" spans="1:6" ht="12.75" x14ac:dyDescent="0.2">
      <c r="A38" s="34" t="s">
        <v>95</v>
      </c>
      <c r="B38" s="35" t="s">
        <v>96</v>
      </c>
      <c r="C38" s="36" t="s">
        <v>514</v>
      </c>
      <c r="D38" s="53">
        <v>18.100000000000001</v>
      </c>
      <c r="E38" s="483">
        <v>24.2</v>
      </c>
      <c r="F38" s="766" t="s">
        <v>657</v>
      </c>
    </row>
    <row r="39" spans="1:6" ht="12.75" x14ac:dyDescent="0.2">
      <c r="A39" s="38" t="s">
        <v>63</v>
      </c>
      <c r="B39" s="39"/>
      <c r="C39" s="40"/>
      <c r="D39" s="41"/>
      <c r="E39" s="41"/>
      <c r="F39" s="768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31.699000000000002</v>
      </c>
      <c r="E40" s="484">
        <v>28.474</v>
      </c>
      <c r="F40" s="766" t="s">
        <v>657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27.603999999999999</v>
      </c>
      <c r="E41" s="474">
        <v>24.042999999999999</v>
      </c>
      <c r="F41" s="766" t="s">
        <v>657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0.70710973103425445</v>
      </c>
      <c r="E42" s="479">
        <v>0.64325872983921362</v>
      </c>
      <c r="F42" s="766" t="s">
        <v>657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0.12417811957600756</v>
      </c>
      <c r="E43" s="479">
        <v>0.10805422135030608</v>
      </c>
      <c r="F43" s="766" t="s">
        <v>657</v>
      </c>
    </row>
    <row r="44" spans="1:6" x14ac:dyDescent="0.2">
      <c r="A44" s="38" t="s">
        <v>97</v>
      </c>
      <c r="B44" s="39"/>
      <c r="C44" s="40"/>
      <c r="D44" s="41"/>
      <c r="E44" s="41"/>
      <c r="F44" s="768"/>
    </row>
    <row r="45" spans="1:6" ht="12.75" x14ac:dyDescent="0.2">
      <c r="A45" s="54" t="s">
        <v>98</v>
      </c>
      <c r="B45" s="31" t="s">
        <v>84</v>
      </c>
      <c r="C45" s="32" t="s">
        <v>514</v>
      </c>
      <c r="D45" s="51">
        <v>-2</v>
      </c>
      <c r="E45" s="482">
        <v>-1.8</v>
      </c>
      <c r="F45" s="766" t="s">
        <v>657</v>
      </c>
    </row>
    <row r="46" spans="1:6" ht="12.75" x14ac:dyDescent="0.2">
      <c r="A46" s="55" t="s">
        <v>99</v>
      </c>
      <c r="B46" s="31" t="s">
        <v>84</v>
      </c>
      <c r="C46" s="32" t="s">
        <v>514</v>
      </c>
      <c r="D46" s="51">
        <v>-0.8</v>
      </c>
      <c r="E46" s="482">
        <v>-0.7</v>
      </c>
      <c r="F46" s="766" t="s">
        <v>657</v>
      </c>
    </row>
    <row r="47" spans="1:6" ht="12.75" x14ac:dyDescent="0.2">
      <c r="A47" s="55" t="s">
        <v>100</v>
      </c>
      <c r="B47" s="31" t="s">
        <v>84</v>
      </c>
      <c r="C47" s="32" t="s">
        <v>514</v>
      </c>
      <c r="D47" s="51">
        <v>-3.7</v>
      </c>
      <c r="E47" s="482">
        <v>-3.8</v>
      </c>
      <c r="F47" s="766" t="s">
        <v>657</v>
      </c>
    </row>
    <row r="48" spans="1:6" ht="12.75" x14ac:dyDescent="0.2">
      <c r="A48" s="54" t="s">
        <v>101</v>
      </c>
      <c r="B48" s="31" t="s">
        <v>84</v>
      </c>
      <c r="C48" s="32" t="s">
        <v>514</v>
      </c>
      <c r="D48" s="51">
        <v>-4.8</v>
      </c>
      <c r="E48" s="482">
        <v>-3.7</v>
      </c>
      <c r="F48" s="766" t="s">
        <v>657</v>
      </c>
    </row>
    <row r="49" spans="1:7" ht="12.75" x14ac:dyDescent="0.2">
      <c r="A49" s="485" t="s">
        <v>102</v>
      </c>
      <c r="B49" s="31" t="s">
        <v>84</v>
      </c>
      <c r="C49" s="32" t="s">
        <v>514</v>
      </c>
      <c r="D49" s="51">
        <v>-2.6</v>
      </c>
      <c r="E49" s="482">
        <v>-4.4000000000000004</v>
      </c>
      <c r="F49" s="766" t="s">
        <v>657</v>
      </c>
    </row>
    <row r="50" spans="1:7" ht="12.75" x14ac:dyDescent="0.2">
      <c r="A50" s="55" t="s">
        <v>103</v>
      </c>
      <c r="B50" s="31" t="s">
        <v>84</v>
      </c>
      <c r="C50" s="32" t="s">
        <v>514</v>
      </c>
      <c r="D50" s="51">
        <v>-3.5</v>
      </c>
      <c r="E50" s="482">
        <v>-4.9000000000000004</v>
      </c>
      <c r="F50" s="766" t="s">
        <v>657</v>
      </c>
    </row>
    <row r="51" spans="1:7" ht="12.75" x14ac:dyDescent="0.2">
      <c r="A51" s="55" t="s">
        <v>104</v>
      </c>
      <c r="B51" s="31" t="s">
        <v>84</v>
      </c>
      <c r="C51" s="32" t="s">
        <v>514</v>
      </c>
      <c r="D51" s="51">
        <v>-1.1000000000000001</v>
      </c>
      <c r="E51" s="482">
        <v>-6.6</v>
      </c>
      <c r="F51" s="766" t="s">
        <v>657</v>
      </c>
    </row>
    <row r="52" spans="1:7" ht="12.75" x14ac:dyDescent="0.2">
      <c r="A52" s="55" t="s">
        <v>105</v>
      </c>
      <c r="B52" s="31" t="s">
        <v>84</v>
      </c>
      <c r="C52" s="32" t="s">
        <v>514</v>
      </c>
      <c r="D52" s="51">
        <v>13.6</v>
      </c>
      <c r="E52" s="482">
        <v>7.5</v>
      </c>
      <c r="F52" s="766" t="s">
        <v>657</v>
      </c>
    </row>
    <row r="53" spans="1:7" ht="12.75" x14ac:dyDescent="0.2">
      <c r="A53" s="54" t="s">
        <v>106</v>
      </c>
      <c r="B53" s="31" t="s">
        <v>84</v>
      </c>
      <c r="C53" s="32" t="s">
        <v>514</v>
      </c>
      <c r="D53" s="51">
        <v>-0.4</v>
      </c>
      <c r="E53" s="482">
        <v>4.0999999999999996</v>
      </c>
      <c r="F53" s="766" t="s">
        <v>657</v>
      </c>
    </row>
    <row r="54" spans="1:7" ht="12.75" x14ac:dyDescent="0.2">
      <c r="A54" s="56" t="s">
        <v>107</v>
      </c>
      <c r="B54" s="35" t="s">
        <v>84</v>
      </c>
      <c r="C54" s="36" t="s">
        <v>514</v>
      </c>
      <c r="D54" s="53">
        <v>0</v>
      </c>
      <c r="E54" s="483">
        <v>0.3</v>
      </c>
      <c r="F54" s="767" t="s">
        <v>657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4"/>
      <c r="B56" s="22"/>
      <c r="C56" s="22"/>
      <c r="D56" s="22"/>
      <c r="E56" s="22"/>
      <c r="F56" s="22"/>
    </row>
    <row r="57" spans="1:7" ht="12.75" x14ac:dyDescent="0.2">
      <c r="A57" s="464" t="s">
        <v>516</v>
      </c>
      <c r="B57" s="470"/>
      <c r="C57" s="470"/>
      <c r="D57" s="471"/>
      <c r="E57" s="22"/>
      <c r="F57" s="22"/>
    </row>
    <row r="58" spans="1:7" ht="12.75" x14ac:dyDescent="0.2">
      <c r="A58" s="464" t="s">
        <v>517</v>
      </c>
      <c r="B58" s="22"/>
      <c r="C58" s="22"/>
      <c r="D58" s="22"/>
      <c r="E58" s="22"/>
      <c r="F58" s="22"/>
    </row>
    <row r="59" spans="1:7" ht="12.75" x14ac:dyDescent="0.2">
      <c r="A59" s="46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7" customWidth="1"/>
    <col min="2" max="2" width="11" style="187" customWidth="1"/>
    <col min="3" max="3" width="11.75" style="187" customWidth="1"/>
    <col min="4" max="4" width="10.375" style="187" customWidth="1"/>
    <col min="5" max="5" width="9.875" style="187" customWidth="1"/>
    <col min="6" max="6" width="10.375" style="187" customWidth="1"/>
    <col min="7" max="7" width="11" style="187" customWidth="1"/>
    <col min="8" max="8" width="15.625" style="187" customWidth="1"/>
    <col min="9" max="11" width="11" style="187"/>
    <col min="12" max="12" width="11.5" style="187" customWidth="1"/>
    <col min="13" max="66" width="11" style="187"/>
    <col min="67" max="256" width="10" style="187"/>
    <col min="257" max="257" width="19.75" style="187" customWidth="1"/>
    <col min="258" max="258" width="10" style="187" customWidth="1"/>
    <col min="259" max="259" width="7.5" style="187" bestFit="1" customWidth="1"/>
    <col min="260" max="260" width="9.125" style="187" bestFit="1" customWidth="1"/>
    <col min="261" max="261" width="7.5" style="187" bestFit="1" customWidth="1"/>
    <col min="262" max="262" width="9.125" style="187" bestFit="1" customWidth="1"/>
    <col min="263" max="263" width="7.5" style="187" bestFit="1" customWidth="1"/>
    <col min="264" max="264" width="11" style="187" bestFit="1" customWidth="1"/>
    <col min="265" max="267" width="10" style="187"/>
    <col min="268" max="268" width="10.125" style="187" bestFit="1" customWidth="1"/>
    <col min="269" max="512" width="10" style="187"/>
    <col min="513" max="513" width="19.75" style="187" customWidth="1"/>
    <col min="514" max="514" width="10" style="187" customWidth="1"/>
    <col min="515" max="515" width="7.5" style="187" bestFit="1" customWidth="1"/>
    <col min="516" max="516" width="9.125" style="187" bestFit="1" customWidth="1"/>
    <col min="517" max="517" width="7.5" style="187" bestFit="1" customWidth="1"/>
    <col min="518" max="518" width="9.125" style="187" bestFit="1" customWidth="1"/>
    <col min="519" max="519" width="7.5" style="187" bestFit="1" customWidth="1"/>
    <col min="520" max="520" width="11" style="187" bestFit="1" customWidth="1"/>
    <col min="521" max="523" width="10" style="187"/>
    <col min="524" max="524" width="10.125" style="187" bestFit="1" customWidth="1"/>
    <col min="525" max="768" width="10" style="187"/>
    <col min="769" max="769" width="19.75" style="187" customWidth="1"/>
    <col min="770" max="770" width="10" style="187" customWidth="1"/>
    <col min="771" max="771" width="7.5" style="187" bestFit="1" customWidth="1"/>
    <col min="772" max="772" width="9.125" style="187" bestFit="1" customWidth="1"/>
    <col min="773" max="773" width="7.5" style="187" bestFit="1" customWidth="1"/>
    <col min="774" max="774" width="9.125" style="187" bestFit="1" customWidth="1"/>
    <col min="775" max="775" width="7.5" style="187" bestFit="1" customWidth="1"/>
    <col min="776" max="776" width="11" style="187" bestFit="1" customWidth="1"/>
    <col min="777" max="779" width="10" style="187"/>
    <col min="780" max="780" width="10.125" style="187" bestFit="1" customWidth="1"/>
    <col min="781" max="1024" width="11" style="187"/>
    <col min="1025" max="1025" width="19.75" style="187" customWidth="1"/>
    <col min="1026" max="1026" width="10" style="187" customWidth="1"/>
    <col min="1027" max="1027" width="7.5" style="187" bestFit="1" customWidth="1"/>
    <col min="1028" max="1028" width="9.125" style="187" bestFit="1" customWidth="1"/>
    <col min="1029" max="1029" width="7.5" style="187" bestFit="1" customWidth="1"/>
    <col min="1030" max="1030" width="9.125" style="187" bestFit="1" customWidth="1"/>
    <col min="1031" max="1031" width="7.5" style="187" bestFit="1" customWidth="1"/>
    <col min="1032" max="1032" width="11" style="187" bestFit="1" customWidth="1"/>
    <col min="1033" max="1035" width="10" style="187"/>
    <col min="1036" max="1036" width="10.125" style="187" bestFit="1" customWidth="1"/>
    <col min="1037" max="1280" width="10" style="187"/>
    <col min="1281" max="1281" width="19.75" style="187" customWidth="1"/>
    <col min="1282" max="1282" width="10" style="187" customWidth="1"/>
    <col min="1283" max="1283" width="7.5" style="187" bestFit="1" customWidth="1"/>
    <col min="1284" max="1284" width="9.125" style="187" bestFit="1" customWidth="1"/>
    <col min="1285" max="1285" width="7.5" style="187" bestFit="1" customWidth="1"/>
    <col min="1286" max="1286" width="9.125" style="187" bestFit="1" customWidth="1"/>
    <col min="1287" max="1287" width="7.5" style="187" bestFit="1" customWidth="1"/>
    <col min="1288" max="1288" width="11" style="187" bestFit="1" customWidth="1"/>
    <col min="1289" max="1291" width="10" style="187"/>
    <col min="1292" max="1292" width="10.125" style="187" bestFit="1" customWidth="1"/>
    <col min="1293" max="1536" width="10" style="187"/>
    <col min="1537" max="1537" width="19.75" style="187" customWidth="1"/>
    <col min="1538" max="1538" width="10" style="187" customWidth="1"/>
    <col min="1539" max="1539" width="7.5" style="187" bestFit="1" customWidth="1"/>
    <col min="1540" max="1540" width="9.125" style="187" bestFit="1" customWidth="1"/>
    <col min="1541" max="1541" width="7.5" style="187" bestFit="1" customWidth="1"/>
    <col min="1542" max="1542" width="9.125" style="187" bestFit="1" customWidth="1"/>
    <col min="1543" max="1543" width="7.5" style="187" bestFit="1" customWidth="1"/>
    <col min="1544" max="1544" width="11" style="187" bestFit="1" customWidth="1"/>
    <col min="1545" max="1547" width="10" style="187"/>
    <col min="1548" max="1548" width="10.125" style="187" bestFit="1" customWidth="1"/>
    <col min="1549" max="1792" width="10" style="187"/>
    <col min="1793" max="1793" width="19.75" style="187" customWidth="1"/>
    <col min="1794" max="1794" width="10" style="187" customWidth="1"/>
    <col min="1795" max="1795" width="7.5" style="187" bestFit="1" customWidth="1"/>
    <col min="1796" max="1796" width="9.125" style="187" bestFit="1" customWidth="1"/>
    <col min="1797" max="1797" width="7.5" style="187" bestFit="1" customWidth="1"/>
    <col min="1798" max="1798" width="9.125" style="187" bestFit="1" customWidth="1"/>
    <col min="1799" max="1799" width="7.5" style="187" bestFit="1" customWidth="1"/>
    <col min="1800" max="1800" width="11" style="187" bestFit="1" customWidth="1"/>
    <col min="1801" max="1803" width="10" style="187"/>
    <col min="1804" max="1804" width="10.125" style="187" bestFit="1" customWidth="1"/>
    <col min="1805" max="2048" width="11" style="187"/>
    <col min="2049" max="2049" width="19.75" style="187" customWidth="1"/>
    <col min="2050" max="2050" width="10" style="187" customWidth="1"/>
    <col min="2051" max="2051" width="7.5" style="187" bestFit="1" customWidth="1"/>
    <col min="2052" max="2052" width="9.125" style="187" bestFit="1" customWidth="1"/>
    <col min="2053" max="2053" width="7.5" style="187" bestFit="1" customWidth="1"/>
    <col min="2054" max="2054" width="9.125" style="187" bestFit="1" customWidth="1"/>
    <col min="2055" max="2055" width="7.5" style="187" bestFit="1" customWidth="1"/>
    <col min="2056" max="2056" width="11" style="187" bestFit="1" customWidth="1"/>
    <col min="2057" max="2059" width="10" style="187"/>
    <col min="2060" max="2060" width="10.125" style="187" bestFit="1" customWidth="1"/>
    <col min="2061" max="2304" width="10" style="187"/>
    <col min="2305" max="2305" width="19.75" style="187" customWidth="1"/>
    <col min="2306" max="2306" width="10" style="187" customWidth="1"/>
    <col min="2307" max="2307" width="7.5" style="187" bestFit="1" customWidth="1"/>
    <col min="2308" max="2308" width="9.125" style="187" bestFit="1" customWidth="1"/>
    <col min="2309" max="2309" width="7.5" style="187" bestFit="1" customWidth="1"/>
    <col min="2310" max="2310" width="9.125" style="187" bestFit="1" customWidth="1"/>
    <col min="2311" max="2311" width="7.5" style="187" bestFit="1" customWidth="1"/>
    <col min="2312" max="2312" width="11" style="187" bestFit="1" customWidth="1"/>
    <col min="2313" max="2315" width="10" style="187"/>
    <col min="2316" max="2316" width="10.125" style="187" bestFit="1" customWidth="1"/>
    <col min="2317" max="2560" width="10" style="187"/>
    <col min="2561" max="2561" width="19.75" style="187" customWidth="1"/>
    <col min="2562" max="2562" width="10" style="187" customWidth="1"/>
    <col min="2563" max="2563" width="7.5" style="187" bestFit="1" customWidth="1"/>
    <col min="2564" max="2564" width="9.125" style="187" bestFit="1" customWidth="1"/>
    <col min="2565" max="2565" width="7.5" style="187" bestFit="1" customWidth="1"/>
    <col min="2566" max="2566" width="9.125" style="187" bestFit="1" customWidth="1"/>
    <col min="2567" max="2567" width="7.5" style="187" bestFit="1" customWidth="1"/>
    <col min="2568" max="2568" width="11" style="187" bestFit="1" customWidth="1"/>
    <col min="2569" max="2571" width="10" style="187"/>
    <col min="2572" max="2572" width="10.125" style="187" bestFit="1" customWidth="1"/>
    <col min="2573" max="2816" width="10" style="187"/>
    <col min="2817" max="2817" width="19.75" style="187" customWidth="1"/>
    <col min="2818" max="2818" width="10" style="187" customWidth="1"/>
    <col min="2819" max="2819" width="7.5" style="187" bestFit="1" customWidth="1"/>
    <col min="2820" max="2820" width="9.125" style="187" bestFit="1" customWidth="1"/>
    <col min="2821" max="2821" width="7.5" style="187" bestFit="1" customWidth="1"/>
    <col min="2822" max="2822" width="9.125" style="187" bestFit="1" customWidth="1"/>
    <col min="2823" max="2823" width="7.5" style="187" bestFit="1" customWidth="1"/>
    <col min="2824" max="2824" width="11" style="187" bestFit="1" customWidth="1"/>
    <col min="2825" max="2827" width="10" style="187"/>
    <col min="2828" max="2828" width="10.125" style="187" bestFit="1" customWidth="1"/>
    <col min="2829" max="3072" width="11" style="187"/>
    <col min="3073" max="3073" width="19.75" style="187" customWidth="1"/>
    <col min="3074" max="3074" width="10" style="187" customWidth="1"/>
    <col min="3075" max="3075" width="7.5" style="187" bestFit="1" customWidth="1"/>
    <col min="3076" max="3076" width="9.125" style="187" bestFit="1" customWidth="1"/>
    <col min="3077" max="3077" width="7.5" style="187" bestFit="1" customWidth="1"/>
    <col min="3078" max="3078" width="9.125" style="187" bestFit="1" customWidth="1"/>
    <col min="3079" max="3079" width="7.5" style="187" bestFit="1" customWidth="1"/>
    <col min="3080" max="3080" width="11" style="187" bestFit="1" customWidth="1"/>
    <col min="3081" max="3083" width="10" style="187"/>
    <col min="3084" max="3084" width="10.125" style="187" bestFit="1" customWidth="1"/>
    <col min="3085" max="3328" width="10" style="187"/>
    <col min="3329" max="3329" width="19.75" style="187" customWidth="1"/>
    <col min="3330" max="3330" width="10" style="187" customWidth="1"/>
    <col min="3331" max="3331" width="7.5" style="187" bestFit="1" customWidth="1"/>
    <col min="3332" max="3332" width="9.125" style="187" bestFit="1" customWidth="1"/>
    <col min="3333" max="3333" width="7.5" style="187" bestFit="1" customWidth="1"/>
    <col min="3334" max="3334" width="9.125" style="187" bestFit="1" customWidth="1"/>
    <col min="3335" max="3335" width="7.5" style="187" bestFit="1" customWidth="1"/>
    <col min="3336" max="3336" width="11" style="187" bestFit="1" customWidth="1"/>
    <col min="3337" max="3339" width="10" style="187"/>
    <col min="3340" max="3340" width="10.125" style="187" bestFit="1" customWidth="1"/>
    <col min="3341" max="3584" width="10" style="187"/>
    <col min="3585" max="3585" width="19.75" style="187" customWidth="1"/>
    <col min="3586" max="3586" width="10" style="187" customWidth="1"/>
    <col min="3587" max="3587" width="7.5" style="187" bestFit="1" customWidth="1"/>
    <col min="3588" max="3588" width="9.125" style="187" bestFit="1" customWidth="1"/>
    <col min="3589" max="3589" width="7.5" style="187" bestFit="1" customWidth="1"/>
    <col min="3590" max="3590" width="9.125" style="187" bestFit="1" customWidth="1"/>
    <col min="3591" max="3591" width="7.5" style="187" bestFit="1" customWidth="1"/>
    <col min="3592" max="3592" width="11" style="187" bestFit="1" customWidth="1"/>
    <col min="3593" max="3595" width="10" style="187"/>
    <col min="3596" max="3596" width="10.125" style="187" bestFit="1" customWidth="1"/>
    <col min="3597" max="3840" width="10" style="187"/>
    <col min="3841" max="3841" width="19.75" style="187" customWidth="1"/>
    <col min="3842" max="3842" width="10" style="187" customWidth="1"/>
    <col min="3843" max="3843" width="7.5" style="187" bestFit="1" customWidth="1"/>
    <col min="3844" max="3844" width="9.125" style="187" bestFit="1" customWidth="1"/>
    <col min="3845" max="3845" width="7.5" style="187" bestFit="1" customWidth="1"/>
    <col min="3846" max="3846" width="9.125" style="187" bestFit="1" customWidth="1"/>
    <col min="3847" max="3847" width="7.5" style="187" bestFit="1" customWidth="1"/>
    <col min="3848" max="3848" width="11" style="187" bestFit="1" customWidth="1"/>
    <col min="3849" max="3851" width="10" style="187"/>
    <col min="3852" max="3852" width="10.125" style="187" bestFit="1" customWidth="1"/>
    <col min="3853" max="4096" width="11" style="187"/>
    <col min="4097" max="4097" width="19.75" style="187" customWidth="1"/>
    <col min="4098" max="4098" width="10" style="187" customWidth="1"/>
    <col min="4099" max="4099" width="7.5" style="187" bestFit="1" customWidth="1"/>
    <col min="4100" max="4100" width="9.125" style="187" bestFit="1" customWidth="1"/>
    <col min="4101" max="4101" width="7.5" style="187" bestFit="1" customWidth="1"/>
    <col min="4102" max="4102" width="9.125" style="187" bestFit="1" customWidth="1"/>
    <col min="4103" max="4103" width="7.5" style="187" bestFit="1" customWidth="1"/>
    <col min="4104" max="4104" width="11" style="187" bestFit="1" customWidth="1"/>
    <col min="4105" max="4107" width="10" style="187"/>
    <col min="4108" max="4108" width="10.125" style="187" bestFit="1" customWidth="1"/>
    <col min="4109" max="4352" width="10" style="187"/>
    <col min="4353" max="4353" width="19.75" style="187" customWidth="1"/>
    <col min="4354" max="4354" width="10" style="187" customWidth="1"/>
    <col min="4355" max="4355" width="7.5" style="187" bestFit="1" customWidth="1"/>
    <col min="4356" max="4356" width="9.125" style="187" bestFit="1" customWidth="1"/>
    <col min="4357" max="4357" width="7.5" style="187" bestFit="1" customWidth="1"/>
    <col min="4358" max="4358" width="9.125" style="187" bestFit="1" customWidth="1"/>
    <col min="4359" max="4359" width="7.5" style="187" bestFit="1" customWidth="1"/>
    <col min="4360" max="4360" width="11" style="187" bestFit="1" customWidth="1"/>
    <col min="4361" max="4363" width="10" style="187"/>
    <col min="4364" max="4364" width="10.125" style="187" bestFit="1" customWidth="1"/>
    <col min="4365" max="4608" width="10" style="187"/>
    <col min="4609" max="4609" width="19.75" style="187" customWidth="1"/>
    <col min="4610" max="4610" width="10" style="187" customWidth="1"/>
    <col min="4611" max="4611" width="7.5" style="187" bestFit="1" customWidth="1"/>
    <col min="4612" max="4612" width="9.125" style="187" bestFit="1" customWidth="1"/>
    <col min="4613" max="4613" width="7.5" style="187" bestFit="1" customWidth="1"/>
    <col min="4614" max="4614" width="9.125" style="187" bestFit="1" customWidth="1"/>
    <col min="4615" max="4615" width="7.5" style="187" bestFit="1" customWidth="1"/>
    <col min="4616" max="4616" width="11" style="187" bestFit="1" customWidth="1"/>
    <col min="4617" max="4619" width="10" style="187"/>
    <col min="4620" max="4620" width="10.125" style="187" bestFit="1" customWidth="1"/>
    <col min="4621" max="4864" width="10" style="187"/>
    <col min="4865" max="4865" width="19.75" style="187" customWidth="1"/>
    <col min="4866" max="4866" width="10" style="187" customWidth="1"/>
    <col min="4867" max="4867" width="7.5" style="187" bestFit="1" customWidth="1"/>
    <col min="4868" max="4868" width="9.125" style="187" bestFit="1" customWidth="1"/>
    <col min="4869" max="4869" width="7.5" style="187" bestFit="1" customWidth="1"/>
    <col min="4870" max="4870" width="9.125" style="187" bestFit="1" customWidth="1"/>
    <col min="4871" max="4871" width="7.5" style="187" bestFit="1" customWidth="1"/>
    <col min="4872" max="4872" width="11" style="187" bestFit="1" customWidth="1"/>
    <col min="4873" max="4875" width="10" style="187"/>
    <col min="4876" max="4876" width="10.125" style="187" bestFit="1" customWidth="1"/>
    <col min="4877" max="5120" width="11" style="187"/>
    <col min="5121" max="5121" width="19.75" style="187" customWidth="1"/>
    <col min="5122" max="5122" width="10" style="187" customWidth="1"/>
    <col min="5123" max="5123" width="7.5" style="187" bestFit="1" customWidth="1"/>
    <col min="5124" max="5124" width="9.125" style="187" bestFit="1" customWidth="1"/>
    <col min="5125" max="5125" width="7.5" style="187" bestFit="1" customWidth="1"/>
    <col min="5126" max="5126" width="9.125" style="187" bestFit="1" customWidth="1"/>
    <col min="5127" max="5127" width="7.5" style="187" bestFit="1" customWidth="1"/>
    <col min="5128" max="5128" width="11" style="187" bestFit="1" customWidth="1"/>
    <col min="5129" max="5131" width="10" style="187"/>
    <col min="5132" max="5132" width="10.125" style="187" bestFit="1" customWidth="1"/>
    <col min="5133" max="5376" width="10" style="187"/>
    <col min="5377" max="5377" width="19.75" style="187" customWidth="1"/>
    <col min="5378" max="5378" width="10" style="187" customWidth="1"/>
    <col min="5379" max="5379" width="7.5" style="187" bestFit="1" customWidth="1"/>
    <col min="5380" max="5380" width="9.125" style="187" bestFit="1" customWidth="1"/>
    <col min="5381" max="5381" width="7.5" style="187" bestFit="1" customWidth="1"/>
    <col min="5382" max="5382" width="9.125" style="187" bestFit="1" customWidth="1"/>
    <col min="5383" max="5383" width="7.5" style="187" bestFit="1" customWidth="1"/>
    <col min="5384" max="5384" width="11" style="187" bestFit="1" customWidth="1"/>
    <col min="5385" max="5387" width="10" style="187"/>
    <col min="5388" max="5388" width="10.125" style="187" bestFit="1" customWidth="1"/>
    <col min="5389" max="5632" width="10" style="187"/>
    <col min="5633" max="5633" width="19.75" style="187" customWidth="1"/>
    <col min="5634" max="5634" width="10" style="187" customWidth="1"/>
    <col min="5635" max="5635" width="7.5" style="187" bestFit="1" customWidth="1"/>
    <col min="5636" max="5636" width="9.125" style="187" bestFit="1" customWidth="1"/>
    <col min="5637" max="5637" width="7.5" style="187" bestFit="1" customWidth="1"/>
    <col min="5638" max="5638" width="9.125" style="187" bestFit="1" customWidth="1"/>
    <col min="5639" max="5639" width="7.5" style="187" bestFit="1" customWidth="1"/>
    <col min="5640" max="5640" width="11" style="187" bestFit="1" customWidth="1"/>
    <col min="5641" max="5643" width="10" style="187"/>
    <col min="5644" max="5644" width="10.125" style="187" bestFit="1" customWidth="1"/>
    <col min="5645" max="5888" width="10" style="187"/>
    <col min="5889" max="5889" width="19.75" style="187" customWidth="1"/>
    <col min="5890" max="5890" width="10" style="187" customWidth="1"/>
    <col min="5891" max="5891" width="7.5" style="187" bestFit="1" customWidth="1"/>
    <col min="5892" max="5892" width="9.125" style="187" bestFit="1" customWidth="1"/>
    <col min="5893" max="5893" width="7.5" style="187" bestFit="1" customWidth="1"/>
    <col min="5894" max="5894" width="9.125" style="187" bestFit="1" customWidth="1"/>
    <col min="5895" max="5895" width="7.5" style="187" bestFit="1" customWidth="1"/>
    <col min="5896" max="5896" width="11" style="187" bestFit="1" customWidth="1"/>
    <col min="5897" max="5899" width="10" style="187"/>
    <col min="5900" max="5900" width="10.125" style="187" bestFit="1" customWidth="1"/>
    <col min="5901" max="6144" width="11" style="187"/>
    <col min="6145" max="6145" width="19.75" style="187" customWidth="1"/>
    <col min="6146" max="6146" width="10" style="187" customWidth="1"/>
    <col min="6147" max="6147" width="7.5" style="187" bestFit="1" customWidth="1"/>
    <col min="6148" max="6148" width="9.125" style="187" bestFit="1" customWidth="1"/>
    <col min="6149" max="6149" width="7.5" style="187" bestFit="1" customWidth="1"/>
    <col min="6150" max="6150" width="9.125" style="187" bestFit="1" customWidth="1"/>
    <col min="6151" max="6151" width="7.5" style="187" bestFit="1" customWidth="1"/>
    <col min="6152" max="6152" width="11" style="187" bestFit="1" customWidth="1"/>
    <col min="6153" max="6155" width="10" style="187"/>
    <col min="6156" max="6156" width="10.125" style="187" bestFit="1" customWidth="1"/>
    <col min="6157" max="6400" width="10" style="187"/>
    <col min="6401" max="6401" width="19.75" style="187" customWidth="1"/>
    <col min="6402" max="6402" width="10" style="187" customWidth="1"/>
    <col min="6403" max="6403" width="7.5" style="187" bestFit="1" customWidth="1"/>
    <col min="6404" max="6404" width="9.125" style="187" bestFit="1" customWidth="1"/>
    <col min="6405" max="6405" width="7.5" style="187" bestFit="1" customWidth="1"/>
    <col min="6406" max="6406" width="9.125" style="187" bestFit="1" customWidth="1"/>
    <col min="6407" max="6407" width="7.5" style="187" bestFit="1" customWidth="1"/>
    <col min="6408" max="6408" width="11" style="187" bestFit="1" customWidth="1"/>
    <col min="6409" max="6411" width="10" style="187"/>
    <col min="6412" max="6412" width="10.125" style="187" bestFit="1" customWidth="1"/>
    <col min="6413" max="6656" width="10" style="187"/>
    <col min="6657" max="6657" width="19.75" style="187" customWidth="1"/>
    <col min="6658" max="6658" width="10" style="187" customWidth="1"/>
    <col min="6659" max="6659" width="7.5" style="187" bestFit="1" customWidth="1"/>
    <col min="6660" max="6660" width="9.125" style="187" bestFit="1" customWidth="1"/>
    <col min="6661" max="6661" width="7.5" style="187" bestFit="1" customWidth="1"/>
    <col min="6662" max="6662" width="9.125" style="187" bestFit="1" customWidth="1"/>
    <col min="6663" max="6663" width="7.5" style="187" bestFit="1" customWidth="1"/>
    <col min="6664" max="6664" width="11" style="187" bestFit="1" customWidth="1"/>
    <col min="6665" max="6667" width="10" style="187"/>
    <col min="6668" max="6668" width="10.125" style="187" bestFit="1" customWidth="1"/>
    <col min="6669" max="6912" width="10" style="187"/>
    <col min="6913" max="6913" width="19.75" style="187" customWidth="1"/>
    <col min="6914" max="6914" width="10" style="187" customWidth="1"/>
    <col min="6915" max="6915" width="7.5" style="187" bestFit="1" customWidth="1"/>
    <col min="6916" max="6916" width="9.125" style="187" bestFit="1" customWidth="1"/>
    <col min="6917" max="6917" width="7.5" style="187" bestFit="1" customWidth="1"/>
    <col min="6918" max="6918" width="9.125" style="187" bestFit="1" customWidth="1"/>
    <col min="6919" max="6919" width="7.5" style="187" bestFit="1" customWidth="1"/>
    <col min="6920" max="6920" width="11" style="187" bestFit="1" customWidth="1"/>
    <col min="6921" max="6923" width="10" style="187"/>
    <col min="6924" max="6924" width="10.125" style="187" bestFit="1" customWidth="1"/>
    <col min="6925" max="7168" width="11" style="187"/>
    <col min="7169" max="7169" width="19.75" style="187" customWidth="1"/>
    <col min="7170" max="7170" width="10" style="187" customWidth="1"/>
    <col min="7171" max="7171" width="7.5" style="187" bestFit="1" customWidth="1"/>
    <col min="7172" max="7172" width="9.125" style="187" bestFit="1" customWidth="1"/>
    <col min="7173" max="7173" width="7.5" style="187" bestFit="1" customWidth="1"/>
    <col min="7174" max="7174" width="9.125" style="187" bestFit="1" customWidth="1"/>
    <col min="7175" max="7175" width="7.5" style="187" bestFit="1" customWidth="1"/>
    <col min="7176" max="7176" width="11" style="187" bestFit="1" customWidth="1"/>
    <col min="7177" max="7179" width="10" style="187"/>
    <col min="7180" max="7180" width="10.125" style="187" bestFit="1" customWidth="1"/>
    <col min="7181" max="7424" width="10" style="187"/>
    <col min="7425" max="7425" width="19.75" style="187" customWidth="1"/>
    <col min="7426" max="7426" width="10" style="187" customWidth="1"/>
    <col min="7427" max="7427" width="7.5" style="187" bestFit="1" customWidth="1"/>
    <col min="7428" max="7428" width="9.125" style="187" bestFit="1" customWidth="1"/>
    <col min="7429" max="7429" width="7.5" style="187" bestFit="1" customWidth="1"/>
    <col min="7430" max="7430" width="9.125" style="187" bestFit="1" customWidth="1"/>
    <col min="7431" max="7431" width="7.5" style="187" bestFit="1" customWidth="1"/>
    <col min="7432" max="7432" width="11" style="187" bestFit="1" customWidth="1"/>
    <col min="7433" max="7435" width="10" style="187"/>
    <col min="7436" max="7436" width="10.125" style="187" bestFit="1" customWidth="1"/>
    <col min="7437" max="7680" width="10" style="187"/>
    <col min="7681" max="7681" width="19.75" style="187" customWidth="1"/>
    <col min="7682" max="7682" width="10" style="187" customWidth="1"/>
    <col min="7683" max="7683" width="7.5" style="187" bestFit="1" customWidth="1"/>
    <col min="7684" max="7684" width="9.125" style="187" bestFit="1" customWidth="1"/>
    <col min="7685" max="7685" width="7.5" style="187" bestFit="1" customWidth="1"/>
    <col min="7686" max="7686" width="9.125" style="187" bestFit="1" customWidth="1"/>
    <col min="7687" max="7687" width="7.5" style="187" bestFit="1" customWidth="1"/>
    <col min="7688" max="7688" width="11" style="187" bestFit="1" customWidth="1"/>
    <col min="7689" max="7691" width="10" style="187"/>
    <col min="7692" max="7692" width="10.125" style="187" bestFit="1" customWidth="1"/>
    <col min="7693" max="7936" width="10" style="187"/>
    <col min="7937" max="7937" width="19.75" style="187" customWidth="1"/>
    <col min="7938" max="7938" width="10" style="187" customWidth="1"/>
    <col min="7939" max="7939" width="7.5" style="187" bestFit="1" customWidth="1"/>
    <col min="7940" max="7940" width="9.125" style="187" bestFit="1" customWidth="1"/>
    <col min="7941" max="7941" width="7.5" style="187" bestFit="1" customWidth="1"/>
    <col min="7942" max="7942" width="9.125" style="187" bestFit="1" customWidth="1"/>
    <col min="7943" max="7943" width="7.5" style="187" bestFit="1" customWidth="1"/>
    <col min="7944" max="7944" width="11" style="187" bestFit="1" customWidth="1"/>
    <col min="7945" max="7947" width="10" style="187"/>
    <col min="7948" max="7948" width="10.125" style="187" bestFit="1" customWidth="1"/>
    <col min="7949" max="8192" width="11" style="187"/>
    <col min="8193" max="8193" width="19.75" style="187" customWidth="1"/>
    <col min="8194" max="8194" width="10" style="187" customWidth="1"/>
    <col min="8195" max="8195" width="7.5" style="187" bestFit="1" customWidth="1"/>
    <col min="8196" max="8196" width="9.125" style="187" bestFit="1" customWidth="1"/>
    <col min="8197" max="8197" width="7.5" style="187" bestFit="1" customWidth="1"/>
    <col min="8198" max="8198" width="9.125" style="187" bestFit="1" customWidth="1"/>
    <col min="8199" max="8199" width="7.5" style="187" bestFit="1" customWidth="1"/>
    <col min="8200" max="8200" width="11" style="187" bestFit="1" customWidth="1"/>
    <col min="8201" max="8203" width="10" style="187"/>
    <col min="8204" max="8204" width="10.125" style="187" bestFit="1" customWidth="1"/>
    <col min="8205" max="8448" width="10" style="187"/>
    <col min="8449" max="8449" width="19.75" style="187" customWidth="1"/>
    <col min="8450" max="8450" width="10" style="187" customWidth="1"/>
    <col min="8451" max="8451" width="7.5" style="187" bestFit="1" customWidth="1"/>
    <col min="8452" max="8452" width="9.125" style="187" bestFit="1" customWidth="1"/>
    <col min="8453" max="8453" width="7.5" style="187" bestFit="1" customWidth="1"/>
    <col min="8454" max="8454" width="9.125" style="187" bestFit="1" customWidth="1"/>
    <col min="8455" max="8455" width="7.5" style="187" bestFit="1" customWidth="1"/>
    <col min="8456" max="8456" width="11" style="187" bestFit="1" customWidth="1"/>
    <col min="8457" max="8459" width="10" style="187"/>
    <col min="8460" max="8460" width="10.125" style="187" bestFit="1" customWidth="1"/>
    <col min="8461" max="8704" width="10" style="187"/>
    <col min="8705" max="8705" width="19.75" style="187" customWidth="1"/>
    <col min="8706" max="8706" width="10" style="187" customWidth="1"/>
    <col min="8707" max="8707" width="7.5" style="187" bestFit="1" customWidth="1"/>
    <col min="8708" max="8708" width="9.125" style="187" bestFit="1" customWidth="1"/>
    <col min="8709" max="8709" width="7.5" style="187" bestFit="1" customWidth="1"/>
    <col min="8710" max="8710" width="9.125" style="187" bestFit="1" customWidth="1"/>
    <col min="8711" max="8711" width="7.5" style="187" bestFit="1" customWidth="1"/>
    <col min="8712" max="8712" width="11" style="187" bestFit="1" customWidth="1"/>
    <col min="8713" max="8715" width="10" style="187"/>
    <col min="8716" max="8716" width="10.125" style="187" bestFit="1" customWidth="1"/>
    <col min="8717" max="8960" width="10" style="187"/>
    <col min="8961" max="8961" width="19.75" style="187" customWidth="1"/>
    <col min="8962" max="8962" width="10" style="187" customWidth="1"/>
    <col min="8963" max="8963" width="7.5" style="187" bestFit="1" customWidth="1"/>
    <col min="8964" max="8964" width="9.125" style="187" bestFit="1" customWidth="1"/>
    <col min="8965" max="8965" width="7.5" style="187" bestFit="1" customWidth="1"/>
    <col min="8966" max="8966" width="9.125" style="187" bestFit="1" customWidth="1"/>
    <col min="8967" max="8967" width="7.5" style="187" bestFit="1" customWidth="1"/>
    <col min="8968" max="8968" width="11" style="187" bestFit="1" customWidth="1"/>
    <col min="8969" max="8971" width="10" style="187"/>
    <col min="8972" max="8972" width="10.125" style="187" bestFit="1" customWidth="1"/>
    <col min="8973" max="9216" width="11" style="187"/>
    <col min="9217" max="9217" width="19.75" style="187" customWidth="1"/>
    <col min="9218" max="9218" width="10" style="187" customWidth="1"/>
    <col min="9219" max="9219" width="7.5" style="187" bestFit="1" customWidth="1"/>
    <col min="9220" max="9220" width="9.125" style="187" bestFit="1" customWidth="1"/>
    <col min="9221" max="9221" width="7.5" style="187" bestFit="1" customWidth="1"/>
    <col min="9222" max="9222" width="9.125" style="187" bestFit="1" customWidth="1"/>
    <col min="9223" max="9223" width="7.5" style="187" bestFit="1" customWidth="1"/>
    <col min="9224" max="9224" width="11" style="187" bestFit="1" customWidth="1"/>
    <col min="9225" max="9227" width="10" style="187"/>
    <col min="9228" max="9228" width="10.125" style="187" bestFit="1" customWidth="1"/>
    <col min="9229" max="9472" width="10" style="187"/>
    <col min="9473" max="9473" width="19.75" style="187" customWidth="1"/>
    <col min="9474" max="9474" width="10" style="187" customWidth="1"/>
    <col min="9475" max="9475" width="7.5" style="187" bestFit="1" customWidth="1"/>
    <col min="9476" max="9476" width="9.125" style="187" bestFit="1" customWidth="1"/>
    <col min="9477" max="9477" width="7.5" style="187" bestFit="1" customWidth="1"/>
    <col min="9478" max="9478" width="9.125" style="187" bestFit="1" customWidth="1"/>
    <col min="9479" max="9479" width="7.5" style="187" bestFit="1" customWidth="1"/>
    <col min="9480" max="9480" width="11" style="187" bestFit="1" customWidth="1"/>
    <col min="9481" max="9483" width="10" style="187"/>
    <col min="9484" max="9484" width="10.125" style="187" bestFit="1" customWidth="1"/>
    <col min="9485" max="9728" width="10" style="187"/>
    <col min="9729" max="9729" width="19.75" style="187" customWidth="1"/>
    <col min="9730" max="9730" width="10" style="187" customWidth="1"/>
    <col min="9731" max="9731" width="7.5" style="187" bestFit="1" customWidth="1"/>
    <col min="9732" max="9732" width="9.125" style="187" bestFit="1" customWidth="1"/>
    <col min="9733" max="9733" width="7.5" style="187" bestFit="1" customWidth="1"/>
    <col min="9734" max="9734" width="9.125" style="187" bestFit="1" customWidth="1"/>
    <col min="9735" max="9735" width="7.5" style="187" bestFit="1" customWidth="1"/>
    <col min="9736" max="9736" width="11" style="187" bestFit="1" customWidth="1"/>
    <col min="9737" max="9739" width="10" style="187"/>
    <col min="9740" max="9740" width="10.125" style="187" bestFit="1" customWidth="1"/>
    <col min="9741" max="9984" width="10" style="187"/>
    <col min="9985" max="9985" width="19.75" style="187" customWidth="1"/>
    <col min="9986" max="9986" width="10" style="187" customWidth="1"/>
    <col min="9987" max="9987" width="7.5" style="187" bestFit="1" customWidth="1"/>
    <col min="9988" max="9988" width="9.125" style="187" bestFit="1" customWidth="1"/>
    <col min="9989" max="9989" width="7.5" style="187" bestFit="1" customWidth="1"/>
    <col min="9990" max="9990" width="9.125" style="187" bestFit="1" customWidth="1"/>
    <col min="9991" max="9991" width="7.5" style="187" bestFit="1" customWidth="1"/>
    <col min="9992" max="9992" width="11" style="187" bestFit="1" customWidth="1"/>
    <col min="9993" max="9995" width="10" style="187"/>
    <col min="9996" max="9996" width="10.125" style="187" bestFit="1" customWidth="1"/>
    <col min="9997" max="10240" width="11" style="187"/>
    <col min="10241" max="10241" width="19.75" style="187" customWidth="1"/>
    <col min="10242" max="10242" width="10" style="187" customWidth="1"/>
    <col min="10243" max="10243" width="7.5" style="187" bestFit="1" customWidth="1"/>
    <col min="10244" max="10244" width="9.125" style="187" bestFit="1" customWidth="1"/>
    <col min="10245" max="10245" width="7.5" style="187" bestFit="1" customWidth="1"/>
    <col min="10246" max="10246" width="9.125" style="187" bestFit="1" customWidth="1"/>
    <col min="10247" max="10247" width="7.5" style="187" bestFit="1" customWidth="1"/>
    <col min="10248" max="10248" width="11" style="187" bestFit="1" customWidth="1"/>
    <col min="10249" max="10251" width="10" style="187"/>
    <col min="10252" max="10252" width="10.125" style="187" bestFit="1" customWidth="1"/>
    <col min="10253" max="10496" width="10" style="187"/>
    <col min="10497" max="10497" width="19.75" style="187" customWidth="1"/>
    <col min="10498" max="10498" width="10" style="187" customWidth="1"/>
    <col min="10499" max="10499" width="7.5" style="187" bestFit="1" customWidth="1"/>
    <col min="10500" max="10500" width="9.125" style="187" bestFit="1" customWidth="1"/>
    <col min="10501" max="10501" width="7.5" style="187" bestFit="1" customWidth="1"/>
    <col min="10502" max="10502" width="9.125" style="187" bestFit="1" customWidth="1"/>
    <col min="10503" max="10503" width="7.5" style="187" bestFit="1" customWidth="1"/>
    <col min="10504" max="10504" width="11" style="187" bestFit="1" customWidth="1"/>
    <col min="10505" max="10507" width="10" style="187"/>
    <col min="10508" max="10508" width="10.125" style="187" bestFit="1" customWidth="1"/>
    <col min="10509" max="10752" width="10" style="187"/>
    <col min="10753" max="10753" width="19.75" style="187" customWidth="1"/>
    <col min="10754" max="10754" width="10" style="187" customWidth="1"/>
    <col min="10755" max="10755" width="7.5" style="187" bestFit="1" customWidth="1"/>
    <col min="10756" max="10756" width="9.125" style="187" bestFit="1" customWidth="1"/>
    <col min="10757" max="10757" width="7.5" style="187" bestFit="1" customWidth="1"/>
    <col min="10758" max="10758" width="9.125" style="187" bestFit="1" customWidth="1"/>
    <col min="10759" max="10759" width="7.5" style="187" bestFit="1" customWidth="1"/>
    <col min="10760" max="10760" width="11" style="187" bestFit="1" customWidth="1"/>
    <col min="10761" max="10763" width="10" style="187"/>
    <col min="10764" max="10764" width="10.125" style="187" bestFit="1" customWidth="1"/>
    <col min="10765" max="11008" width="10" style="187"/>
    <col min="11009" max="11009" width="19.75" style="187" customWidth="1"/>
    <col min="11010" max="11010" width="10" style="187" customWidth="1"/>
    <col min="11011" max="11011" width="7.5" style="187" bestFit="1" customWidth="1"/>
    <col min="11012" max="11012" width="9.125" style="187" bestFit="1" customWidth="1"/>
    <col min="11013" max="11013" width="7.5" style="187" bestFit="1" customWidth="1"/>
    <col min="11014" max="11014" width="9.125" style="187" bestFit="1" customWidth="1"/>
    <col min="11015" max="11015" width="7.5" style="187" bestFit="1" customWidth="1"/>
    <col min="11016" max="11016" width="11" style="187" bestFit="1" customWidth="1"/>
    <col min="11017" max="11019" width="10" style="187"/>
    <col min="11020" max="11020" width="10.125" style="187" bestFit="1" customWidth="1"/>
    <col min="11021" max="11264" width="11" style="187"/>
    <col min="11265" max="11265" width="19.75" style="187" customWidth="1"/>
    <col min="11266" max="11266" width="10" style="187" customWidth="1"/>
    <col min="11267" max="11267" width="7.5" style="187" bestFit="1" customWidth="1"/>
    <col min="11268" max="11268" width="9.125" style="187" bestFit="1" customWidth="1"/>
    <col min="11269" max="11269" width="7.5" style="187" bestFit="1" customWidth="1"/>
    <col min="11270" max="11270" width="9.125" style="187" bestFit="1" customWidth="1"/>
    <col min="11271" max="11271" width="7.5" style="187" bestFit="1" customWidth="1"/>
    <col min="11272" max="11272" width="11" style="187" bestFit="1" customWidth="1"/>
    <col min="11273" max="11275" width="10" style="187"/>
    <col min="11276" max="11276" width="10.125" style="187" bestFit="1" customWidth="1"/>
    <col min="11277" max="11520" width="10" style="187"/>
    <col min="11521" max="11521" width="19.75" style="187" customWidth="1"/>
    <col min="11522" max="11522" width="10" style="187" customWidth="1"/>
    <col min="11523" max="11523" width="7.5" style="187" bestFit="1" customWidth="1"/>
    <col min="11524" max="11524" width="9.125" style="187" bestFit="1" customWidth="1"/>
    <col min="11525" max="11525" width="7.5" style="187" bestFit="1" customWidth="1"/>
    <col min="11526" max="11526" width="9.125" style="187" bestFit="1" customWidth="1"/>
    <col min="11527" max="11527" width="7.5" style="187" bestFit="1" customWidth="1"/>
    <col min="11528" max="11528" width="11" style="187" bestFit="1" customWidth="1"/>
    <col min="11529" max="11531" width="10" style="187"/>
    <col min="11532" max="11532" width="10.125" style="187" bestFit="1" customWidth="1"/>
    <col min="11533" max="11776" width="10" style="187"/>
    <col min="11777" max="11777" width="19.75" style="187" customWidth="1"/>
    <col min="11778" max="11778" width="10" style="187" customWidth="1"/>
    <col min="11779" max="11779" width="7.5" style="187" bestFit="1" customWidth="1"/>
    <col min="11780" max="11780" width="9.125" style="187" bestFit="1" customWidth="1"/>
    <col min="11781" max="11781" width="7.5" style="187" bestFit="1" customWidth="1"/>
    <col min="11782" max="11782" width="9.125" style="187" bestFit="1" customWidth="1"/>
    <col min="11783" max="11783" width="7.5" style="187" bestFit="1" customWidth="1"/>
    <col min="11784" max="11784" width="11" style="187" bestFit="1" customWidth="1"/>
    <col min="11785" max="11787" width="10" style="187"/>
    <col min="11788" max="11788" width="10.125" style="187" bestFit="1" customWidth="1"/>
    <col min="11789" max="12032" width="10" style="187"/>
    <col min="12033" max="12033" width="19.75" style="187" customWidth="1"/>
    <col min="12034" max="12034" width="10" style="187" customWidth="1"/>
    <col min="12035" max="12035" width="7.5" style="187" bestFit="1" customWidth="1"/>
    <col min="12036" max="12036" width="9.125" style="187" bestFit="1" customWidth="1"/>
    <col min="12037" max="12037" width="7.5" style="187" bestFit="1" customWidth="1"/>
    <col min="12038" max="12038" width="9.125" style="187" bestFit="1" customWidth="1"/>
    <col min="12039" max="12039" width="7.5" style="187" bestFit="1" customWidth="1"/>
    <col min="12040" max="12040" width="11" style="187" bestFit="1" customWidth="1"/>
    <col min="12041" max="12043" width="10" style="187"/>
    <col min="12044" max="12044" width="10.125" style="187" bestFit="1" customWidth="1"/>
    <col min="12045" max="12288" width="11" style="187"/>
    <col min="12289" max="12289" width="19.75" style="187" customWidth="1"/>
    <col min="12290" max="12290" width="10" style="187" customWidth="1"/>
    <col min="12291" max="12291" width="7.5" style="187" bestFit="1" customWidth="1"/>
    <col min="12292" max="12292" width="9.125" style="187" bestFit="1" customWidth="1"/>
    <col min="12293" max="12293" width="7.5" style="187" bestFit="1" customWidth="1"/>
    <col min="12294" max="12294" width="9.125" style="187" bestFit="1" customWidth="1"/>
    <col min="12295" max="12295" width="7.5" style="187" bestFit="1" customWidth="1"/>
    <col min="12296" max="12296" width="11" style="187" bestFit="1" customWidth="1"/>
    <col min="12297" max="12299" width="10" style="187"/>
    <col min="12300" max="12300" width="10.125" style="187" bestFit="1" customWidth="1"/>
    <col min="12301" max="12544" width="10" style="187"/>
    <col min="12545" max="12545" width="19.75" style="187" customWidth="1"/>
    <col min="12546" max="12546" width="10" style="187" customWidth="1"/>
    <col min="12547" max="12547" width="7.5" style="187" bestFit="1" customWidth="1"/>
    <col min="12548" max="12548" width="9.125" style="187" bestFit="1" customWidth="1"/>
    <col min="12549" max="12549" width="7.5" style="187" bestFit="1" customWidth="1"/>
    <col min="12550" max="12550" width="9.125" style="187" bestFit="1" customWidth="1"/>
    <col min="12551" max="12551" width="7.5" style="187" bestFit="1" customWidth="1"/>
    <col min="12552" max="12552" width="11" style="187" bestFit="1" customWidth="1"/>
    <col min="12553" max="12555" width="10" style="187"/>
    <col min="12556" max="12556" width="10.125" style="187" bestFit="1" customWidth="1"/>
    <col min="12557" max="12800" width="10" style="187"/>
    <col min="12801" max="12801" width="19.75" style="187" customWidth="1"/>
    <col min="12802" max="12802" width="10" style="187" customWidth="1"/>
    <col min="12803" max="12803" width="7.5" style="187" bestFit="1" customWidth="1"/>
    <col min="12804" max="12804" width="9.125" style="187" bestFit="1" customWidth="1"/>
    <col min="12805" max="12805" width="7.5" style="187" bestFit="1" customWidth="1"/>
    <col min="12806" max="12806" width="9.125" style="187" bestFit="1" customWidth="1"/>
    <col min="12807" max="12807" width="7.5" style="187" bestFit="1" customWidth="1"/>
    <col min="12808" max="12808" width="11" style="187" bestFit="1" customWidth="1"/>
    <col min="12809" max="12811" width="10" style="187"/>
    <col min="12812" max="12812" width="10.125" style="187" bestFit="1" customWidth="1"/>
    <col min="12813" max="13056" width="10" style="187"/>
    <col min="13057" max="13057" width="19.75" style="187" customWidth="1"/>
    <col min="13058" max="13058" width="10" style="187" customWidth="1"/>
    <col min="13059" max="13059" width="7.5" style="187" bestFit="1" customWidth="1"/>
    <col min="13060" max="13060" width="9.125" style="187" bestFit="1" customWidth="1"/>
    <col min="13061" max="13061" width="7.5" style="187" bestFit="1" customWidth="1"/>
    <col min="13062" max="13062" width="9.125" style="187" bestFit="1" customWidth="1"/>
    <col min="13063" max="13063" width="7.5" style="187" bestFit="1" customWidth="1"/>
    <col min="13064" max="13064" width="11" style="187" bestFit="1" customWidth="1"/>
    <col min="13065" max="13067" width="10" style="187"/>
    <col min="13068" max="13068" width="10.125" style="187" bestFit="1" customWidth="1"/>
    <col min="13069" max="13312" width="11" style="187"/>
    <col min="13313" max="13313" width="19.75" style="187" customWidth="1"/>
    <col min="13314" max="13314" width="10" style="187" customWidth="1"/>
    <col min="13315" max="13315" width="7.5" style="187" bestFit="1" customWidth="1"/>
    <col min="13316" max="13316" width="9.125" style="187" bestFit="1" customWidth="1"/>
    <col min="13317" max="13317" width="7.5" style="187" bestFit="1" customWidth="1"/>
    <col min="13318" max="13318" width="9.125" style="187" bestFit="1" customWidth="1"/>
    <col min="13319" max="13319" width="7.5" style="187" bestFit="1" customWidth="1"/>
    <col min="13320" max="13320" width="11" style="187" bestFit="1" customWidth="1"/>
    <col min="13321" max="13323" width="10" style="187"/>
    <col min="13324" max="13324" width="10.125" style="187" bestFit="1" customWidth="1"/>
    <col min="13325" max="13568" width="10" style="187"/>
    <col min="13569" max="13569" width="19.75" style="187" customWidth="1"/>
    <col min="13570" max="13570" width="10" style="187" customWidth="1"/>
    <col min="13571" max="13571" width="7.5" style="187" bestFit="1" customWidth="1"/>
    <col min="13572" max="13572" width="9.125" style="187" bestFit="1" customWidth="1"/>
    <col min="13573" max="13573" width="7.5" style="187" bestFit="1" customWidth="1"/>
    <col min="13574" max="13574" width="9.125" style="187" bestFit="1" customWidth="1"/>
    <col min="13575" max="13575" width="7.5" style="187" bestFit="1" customWidth="1"/>
    <col min="13576" max="13576" width="11" style="187" bestFit="1" customWidth="1"/>
    <col min="13577" max="13579" width="10" style="187"/>
    <col min="13580" max="13580" width="10.125" style="187" bestFit="1" customWidth="1"/>
    <col min="13581" max="13824" width="10" style="187"/>
    <col min="13825" max="13825" width="19.75" style="187" customWidth="1"/>
    <col min="13826" max="13826" width="10" style="187" customWidth="1"/>
    <col min="13827" max="13827" width="7.5" style="187" bestFit="1" customWidth="1"/>
    <col min="13828" max="13828" width="9.125" style="187" bestFit="1" customWidth="1"/>
    <col min="13829" max="13829" width="7.5" style="187" bestFit="1" customWidth="1"/>
    <col min="13830" max="13830" width="9.125" style="187" bestFit="1" customWidth="1"/>
    <col min="13831" max="13831" width="7.5" style="187" bestFit="1" customWidth="1"/>
    <col min="13832" max="13832" width="11" style="187" bestFit="1" customWidth="1"/>
    <col min="13833" max="13835" width="10" style="187"/>
    <col min="13836" max="13836" width="10.125" style="187" bestFit="1" customWidth="1"/>
    <col min="13837" max="14080" width="10" style="187"/>
    <col min="14081" max="14081" width="19.75" style="187" customWidth="1"/>
    <col min="14082" max="14082" width="10" style="187" customWidth="1"/>
    <col min="14083" max="14083" width="7.5" style="187" bestFit="1" customWidth="1"/>
    <col min="14084" max="14084" width="9.125" style="187" bestFit="1" customWidth="1"/>
    <col min="14085" max="14085" width="7.5" style="187" bestFit="1" customWidth="1"/>
    <col min="14086" max="14086" width="9.125" style="187" bestFit="1" customWidth="1"/>
    <col min="14087" max="14087" width="7.5" style="187" bestFit="1" customWidth="1"/>
    <col min="14088" max="14088" width="11" style="187" bestFit="1" customWidth="1"/>
    <col min="14089" max="14091" width="10" style="187"/>
    <col min="14092" max="14092" width="10.125" style="187" bestFit="1" customWidth="1"/>
    <col min="14093" max="14336" width="11" style="187"/>
    <col min="14337" max="14337" width="19.75" style="187" customWidth="1"/>
    <col min="14338" max="14338" width="10" style="187" customWidth="1"/>
    <col min="14339" max="14339" width="7.5" style="187" bestFit="1" customWidth="1"/>
    <col min="14340" max="14340" width="9.125" style="187" bestFit="1" customWidth="1"/>
    <col min="14341" max="14341" width="7.5" style="187" bestFit="1" customWidth="1"/>
    <col min="14342" max="14342" width="9.125" style="187" bestFit="1" customWidth="1"/>
    <col min="14343" max="14343" width="7.5" style="187" bestFit="1" customWidth="1"/>
    <col min="14344" max="14344" width="11" style="187" bestFit="1" customWidth="1"/>
    <col min="14345" max="14347" width="10" style="187"/>
    <col min="14348" max="14348" width="10.125" style="187" bestFit="1" customWidth="1"/>
    <col min="14349" max="14592" width="10" style="187"/>
    <col min="14593" max="14593" width="19.75" style="187" customWidth="1"/>
    <col min="14594" max="14594" width="10" style="187" customWidth="1"/>
    <col min="14595" max="14595" width="7.5" style="187" bestFit="1" customWidth="1"/>
    <col min="14596" max="14596" width="9.125" style="187" bestFit="1" customWidth="1"/>
    <col min="14597" max="14597" width="7.5" style="187" bestFit="1" customWidth="1"/>
    <col min="14598" max="14598" width="9.125" style="187" bestFit="1" customWidth="1"/>
    <col min="14599" max="14599" width="7.5" style="187" bestFit="1" customWidth="1"/>
    <col min="14600" max="14600" width="11" style="187" bestFit="1" customWidth="1"/>
    <col min="14601" max="14603" width="10" style="187"/>
    <col min="14604" max="14604" width="10.125" style="187" bestFit="1" customWidth="1"/>
    <col min="14605" max="14848" width="10" style="187"/>
    <col min="14849" max="14849" width="19.75" style="187" customWidth="1"/>
    <col min="14850" max="14850" width="10" style="187" customWidth="1"/>
    <col min="14851" max="14851" width="7.5" style="187" bestFit="1" customWidth="1"/>
    <col min="14852" max="14852" width="9.125" style="187" bestFit="1" customWidth="1"/>
    <col min="14853" max="14853" width="7.5" style="187" bestFit="1" customWidth="1"/>
    <col min="14854" max="14854" width="9.125" style="187" bestFit="1" customWidth="1"/>
    <col min="14855" max="14855" width="7.5" style="187" bestFit="1" customWidth="1"/>
    <col min="14856" max="14856" width="11" style="187" bestFit="1" customWidth="1"/>
    <col min="14857" max="14859" width="10" style="187"/>
    <col min="14860" max="14860" width="10.125" style="187" bestFit="1" customWidth="1"/>
    <col min="14861" max="15104" width="10" style="187"/>
    <col min="15105" max="15105" width="19.75" style="187" customWidth="1"/>
    <col min="15106" max="15106" width="10" style="187" customWidth="1"/>
    <col min="15107" max="15107" width="7.5" style="187" bestFit="1" customWidth="1"/>
    <col min="15108" max="15108" width="9.125" style="187" bestFit="1" customWidth="1"/>
    <col min="15109" max="15109" width="7.5" style="187" bestFit="1" customWidth="1"/>
    <col min="15110" max="15110" width="9.125" style="187" bestFit="1" customWidth="1"/>
    <col min="15111" max="15111" width="7.5" style="187" bestFit="1" customWidth="1"/>
    <col min="15112" max="15112" width="11" style="187" bestFit="1" customWidth="1"/>
    <col min="15113" max="15115" width="10" style="187"/>
    <col min="15116" max="15116" width="10.125" style="187" bestFit="1" customWidth="1"/>
    <col min="15117" max="15360" width="11" style="187"/>
    <col min="15361" max="15361" width="19.75" style="187" customWidth="1"/>
    <col min="15362" max="15362" width="10" style="187" customWidth="1"/>
    <col min="15363" max="15363" width="7.5" style="187" bestFit="1" customWidth="1"/>
    <col min="15364" max="15364" width="9.125" style="187" bestFit="1" customWidth="1"/>
    <col min="15365" max="15365" width="7.5" style="187" bestFit="1" customWidth="1"/>
    <col min="15366" max="15366" width="9.125" style="187" bestFit="1" customWidth="1"/>
    <col min="15367" max="15367" width="7.5" style="187" bestFit="1" customWidth="1"/>
    <col min="15368" max="15368" width="11" style="187" bestFit="1" customWidth="1"/>
    <col min="15369" max="15371" width="10" style="187"/>
    <col min="15372" max="15372" width="10.125" style="187" bestFit="1" customWidth="1"/>
    <col min="15373" max="15616" width="10" style="187"/>
    <col min="15617" max="15617" width="19.75" style="187" customWidth="1"/>
    <col min="15618" max="15618" width="10" style="187" customWidth="1"/>
    <col min="15619" max="15619" width="7.5" style="187" bestFit="1" customWidth="1"/>
    <col min="15620" max="15620" width="9.125" style="187" bestFit="1" customWidth="1"/>
    <col min="15621" max="15621" width="7.5" style="187" bestFit="1" customWidth="1"/>
    <col min="15622" max="15622" width="9.125" style="187" bestFit="1" customWidth="1"/>
    <col min="15623" max="15623" width="7.5" style="187" bestFit="1" customWidth="1"/>
    <col min="15624" max="15624" width="11" style="187" bestFit="1" customWidth="1"/>
    <col min="15625" max="15627" width="10" style="187"/>
    <col min="15628" max="15628" width="10.125" style="187" bestFit="1" customWidth="1"/>
    <col min="15629" max="15872" width="10" style="187"/>
    <col min="15873" max="15873" width="19.75" style="187" customWidth="1"/>
    <col min="15874" max="15874" width="10" style="187" customWidth="1"/>
    <col min="15875" max="15875" width="7.5" style="187" bestFit="1" customWidth="1"/>
    <col min="15876" max="15876" width="9.125" style="187" bestFit="1" customWidth="1"/>
    <col min="15877" max="15877" width="7.5" style="187" bestFit="1" customWidth="1"/>
    <col min="15878" max="15878" width="9.125" style="187" bestFit="1" customWidth="1"/>
    <col min="15879" max="15879" width="7.5" style="187" bestFit="1" customWidth="1"/>
    <col min="15880" max="15880" width="11" style="187" bestFit="1" customWidth="1"/>
    <col min="15881" max="15883" width="10" style="187"/>
    <col min="15884" max="15884" width="10.125" style="187" bestFit="1" customWidth="1"/>
    <col min="15885" max="16128" width="10" style="187"/>
    <col min="16129" max="16129" width="19.75" style="187" customWidth="1"/>
    <col min="16130" max="16130" width="10" style="187" customWidth="1"/>
    <col min="16131" max="16131" width="7.5" style="187" bestFit="1" customWidth="1"/>
    <col min="16132" max="16132" width="9.125" style="187" bestFit="1" customWidth="1"/>
    <col min="16133" max="16133" width="7.5" style="187" bestFit="1" customWidth="1"/>
    <col min="16134" max="16134" width="9.125" style="187" bestFit="1" customWidth="1"/>
    <col min="16135" max="16135" width="7.5" style="187" bestFit="1" customWidth="1"/>
    <col min="16136" max="16136" width="11" style="187" bestFit="1" customWidth="1"/>
    <col min="16137" max="16139" width="10" style="187"/>
    <col min="16140" max="16140" width="10.125" style="187" bestFit="1" customWidth="1"/>
    <col min="16141" max="16384" width="11" style="187"/>
  </cols>
  <sheetData>
    <row r="1" spans="1:65" s="178" customFormat="1" x14ac:dyDescent="0.2">
      <c r="A1" s="177" t="s">
        <v>7</v>
      </c>
    </row>
    <row r="2" spans="1:65" ht="15.75" x14ac:dyDescent="0.25">
      <c r="A2" s="179"/>
      <c r="B2" s="180"/>
      <c r="H2" s="605" t="s">
        <v>160</v>
      </c>
    </row>
    <row r="3" spans="1:65" s="102" customFormat="1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8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7">
        <v>33.783999999999999</v>
      </c>
      <c r="C5" s="188">
        <v>9.8773864116824406</v>
      </c>
      <c r="D5" s="100">
        <v>189.44900000000001</v>
      </c>
      <c r="E5" s="101">
        <v>3.6401433299597912</v>
      </c>
      <c r="F5" s="100">
        <v>371.065</v>
      </c>
      <c r="G5" s="101">
        <v>6.080704412584514</v>
      </c>
      <c r="H5" s="608">
        <v>6.3660299521567705</v>
      </c>
      <c r="I5" s="99"/>
    </row>
    <row r="6" spans="1:65" s="136" customFormat="1" x14ac:dyDescent="0.2">
      <c r="A6" s="99" t="s">
        <v>209</v>
      </c>
      <c r="B6" s="607">
        <v>137.38</v>
      </c>
      <c r="C6" s="101">
        <v>-23.874013653692703</v>
      </c>
      <c r="D6" s="100">
        <v>600.54300000000001</v>
      </c>
      <c r="E6" s="101">
        <v>-2.9698315140469589</v>
      </c>
      <c r="F6" s="100">
        <v>1399.212</v>
      </c>
      <c r="G6" s="101">
        <v>-7.826632288596608</v>
      </c>
      <c r="H6" s="608">
        <v>24.005027424891004</v>
      </c>
      <c r="I6" s="99"/>
    </row>
    <row r="7" spans="1:65" s="136" customFormat="1" x14ac:dyDescent="0.2">
      <c r="A7" s="99" t="s">
        <v>210</v>
      </c>
      <c r="B7" s="607">
        <v>161</v>
      </c>
      <c r="C7" s="101">
        <v>-21.078431372549019</v>
      </c>
      <c r="D7" s="100">
        <v>935</v>
      </c>
      <c r="E7" s="101">
        <v>-25.498007968127489</v>
      </c>
      <c r="F7" s="100">
        <v>1812</v>
      </c>
      <c r="G7" s="101">
        <v>-31.102661596958175</v>
      </c>
      <c r="H7" s="608">
        <v>31.086861529133898</v>
      </c>
      <c r="I7" s="99"/>
    </row>
    <row r="8" spans="1:65" s="136" customFormat="1" x14ac:dyDescent="0.2">
      <c r="A8" s="181" t="s">
        <v>545</v>
      </c>
      <c r="B8" s="607">
        <v>160.83600000000001</v>
      </c>
      <c r="C8" s="101">
        <v>-15.060231419623666</v>
      </c>
      <c r="D8" s="100">
        <v>1001.237</v>
      </c>
      <c r="E8" s="101">
        <v>-20.01826123633203</v>
      </c>
      <c r="F8" s="100">
        <v>2246.5520000000001</v>
      </c>
      <c r="G8" s="101">
        <v>-20.090233876047936</v>
      </c>
      <c r="H8" s="608">
        <v>38.542081093818332</v>
      </c>
      <c r="I8" s="99"/>
      <c r="J8" s="100"/>
    </row>
    <row r="9" spans="1:65" s="99" customFormat="1" x14ac:dyDescent="0.2">
      <c r="A9" s="68" t="s">
        <v>211</v>
      </c>
      <c r="B9" s="69">
        <v>493</v>
      </c>
      <c r="C9" s="103">
        <v>-18.453629392421647</v>
      </c>
      <c r="D9" s="69">
        <v>2726.2289999999998</v>
      </c>
      <c r="E9" s="103">
        <v>-17.600514545491365</v>
      </c>
      <c r="F9" s="69">
        <v>5828.8289999999997</v>
      </c>
      <c r="G9" s="103">
        <v>-20.253289768014952</v>
      </c>
      <c r="H9" s="103">
        <v>100</v>
      </c>
    </row>
    <row r="10" spans="1:65" s="99" customFormat="1" x14ac:dyDescent="0.2">
      <c r="H10" s="93" t="s">
        <v>247</v>
      </c>
    </row>
    <row r="11" spans="1:65" s="99" customFormat="1" x14ac:dyDescent="0.2">
      <c r="A11" s="94" t="s">
        <v>591</v>
      </c>
    </row>
    <row r="12" spans="1:65" x14ac:dyDescent="0.2">
      <c r="A12" s="94" t="s">
        <v>544</v>
      </c>
    </row>
    <row r="13" spans="1:65" x14ac:dyDescent="0.2">
      <c r="A13" s="94" t="s">
        <v>248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8"/>
  <sheetViews>
    <sheetView workbookViewId="0">
      <selection activeCell="B21" sqref="B21"/>
    </sheetView>
  </sheetViews>
  <sheetFormatPr baseColWidth="10" defaultRowHeight="14.25" x14ac:dyDescent="0.2"/>
  <cols>
    <col min="1" max="1" width="8.5" customWidth="1"/>
    <col min="2" max="2" width="18.875" bestFit="1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5" t="s">
        <v>277</v>
      </c>
      <c r="B1" s="445"/>
      <c r="C1" s="1"/>
      <c r="D1" s="1"/>
      <c r="E1" s="1"/>
      <c r="F1" s="1"/>
      <c r="G1" s="1"/>
      <c r="H1" s="1"/>
      <c r="I1" s="1"/>
    </row>
    <row r="2" spans="1:10" x14ac:dyDescent="0.2">
      <c r="A2" s="609"/>
      <c r="B2" s="609"/>
      <c r="C2" s="609"/>
      <c r="D2" s="609"/>
      <c r="E2" s="609"/>
      <c r="F2" s="1"/>
      <c r="G2" s="1"/>
      <c r="H2" s="610"/>
      <c r="I2" s="616" t="s">
        <v>160</v>
      </c>
    </row>
    <row r="3" spans="1:10" ht="14.45" customHeight="1" x14ac:dyDescent="0.2">
      <c r="A3" s="845" t="s">
        <v>557</v>
      </c>
      <c r="B3" s="845" t="s">
        <v>558</v>
      </c>
      <c r="C3" s="828">
        <f>INDICE!A3</f>
        <v>41791</v>
      </c>
      <c r="D3" s="829"/>
      <c r="E3" s="829" t="s">
        <v>121</v>
      </c>
      <c r="F3" s="829"/>
      <c r="G3" s="829" t="s">
        <v>122</v>
      </c>
      <c r="H3" s="829"/>
      <c r="I3" s="829"/>
    </row>
    <row r="4" spans="1:10" x14ac:dyDescent="0.2">
      <c r="A4" s="846"/>
      <c r="B4" s="846"/>
      <c r="C4" s="97" t="s">
        <v>48</v>
      </c>
      <c r="D4" s="97" t="s">
        <v>555</v>
      </c>
      <c r="E4" s="97" t="s">
        <v>48</v>
      </c>
      <c r="F4" s="97" t="s">
        <v>555</v>
      </c>
      <c r="G4" s="97" t="s">
        <v>48</v>
      </c>
      <c r="H4" s="98" t="s">
        <v>555</v>
      </c>
      <c r="I4" s="98" t="s">
        <v>111</v>
      </c>
    </row>
    <row r="5" spans="1:10" x14ac:dyDescent="0.2">
      <c r="A5" s="618"/>
      <c r="B5" s="628" t="s">
        <v>213</v>
      </c>
      <c r="C5" s="625">
        <v>78</v>
      </c>
      <c r="D5" s="191" t="s">
        <v>151</v>
      </c>
      <c r="E5" s="190">
        <v>78</v>
      </c>
      <c r="F5" s="192" t="s">
        <v>151</v>
      </c>
      <c r="G5" s="623">
        <v>213</v>
      </c>
      <c r="H5" s="192">
        <v>57.777777777777771</v>
      </c>
      <c r="I5" s="630">
        <v>0.37329781454284161</v>
      </c>
      <c r="J5" s="407"/>
    </row>
    <row r="6" spans="1:10" x14ac:dyDescent="0.2">
      <c r="A6" s="618"/>
      <c r="B6" s="629" t="s">
        <v>214</v>
      </c>
      <c r="C6" s="626">
        <v>537</v>
      </c>
      <c r="D6" s="191">
        <v>-42.750533049040513</v>
      </c>
      <c r="E6" s="193">
        <v>4279</v>
      </c>
      <c r="F6" s="191">
        <v>-7.5010808473843493</v>
      </c>
      <c r="G6" s="623">
        <v>8594</v>
      </c>
      <c r="H6" s="194">
        <v>-7.0717993079584778</v>
      </c>
      <c r="I6" s="630">
        <v>15.061602902259066</v>
      </c>
      <c r="J6" s="407"/>
    </row>
    <row r="7" spans="1:10" x14ac:dyDescent="0.2">
      <c r="A7" s="619" t="s">
        <v>355</v>
      </c>
      <c r="B7" s="195"/>
      <c r="C7" s="196">
        <v>615</v>
      </c>
      <c r="D7" s="197">
        <v>-34.434968017057571</v>
      </c>
      <c r="E7" s="196">
        <v>4357</v>
      </c>
      <c r="F7" s="198">
        <v>-5.8149589277993945</v>
      </c>
      <c r="G7" s="199">
        <v>8807</v>
      </c>
      <c r="H7" s="198">
        <v>-6.1387615901097732</v>
      </c>
      <c r="I7" s="200">
        <v>15.434900716801907</v>
      </c>
      <c r="J7" s="407"/>
    </row>
    <row r="8" spans="1:10" x14ac:dyDescent="0.2">
      <c r="A8" s="618"/>
      <c r="B8" s="628" t="s">
        <v>215</v>
      </c>
      <c r="C8" s="626">
        <v>0</v>
      </c>
      <c r="D8" s="191" t="s">
        <v>151</v>
      </c>
      <c r="E8" s="193">
        <v>273</v>
      </c>
      <c r="F8" s="201">
        <v>-35.154394299287411</v>
      </c>
      <c r="G8" s="623">
        <v>652</v>
      </c>
      <c r="H8" s="201">
        <v>-22.195704057279237</v>
      </c>
      <c r="I8" s="630">
        <v>1.1426768783189329</v>
      </c>
      <c r="J8" s="407"/>
    </row>
    <row r="9" spans="1:10" x14ac:dyDescent="0.2">
      <c r="A9" s="618"/>
      <c r="B9" s="189" t="s">
        <v>216</v>
      </c>
      <c r="C9" s="626">
        <v>507</v>
      </c>
      <c r="D9" s="191">
        <v>127.35426008968609</v>
      </c>
      <c r="E9" s="193">
        <v>1887</v>
      </c>
      <c r="F9" s="194">
        <v>113.70328425821063</v>
      </c>
      <c r="G9" s="623">
        <v>4095</v>
      </c>
      <c r="H9" s="194">
        <v>69.075144508670519</v>
      </c>
      <c r="I9" s="630">
        <v>7.1767819274785749</v>
      </c>
      <c r="J9" s="407"/>
    </row>
    <row r="10" spans="1:10" x14ac:dyDescent="0.2">
      <c r="A10" s="618"/>
      <c r="B10" s="189" t="s">
        <v>217</v>
      </c>
      <c r="C10" s="626">
        <v>50</v>
      </c>
      <c r="D10" s="191" t="s">
        <v>151</v>
      </c>
      <c r="E10" s="193">
        <v>50</v>
      </c>
      <c r="F10" s="202" t="s">
        <v>151</v>
      </c>
      <c r="G10" s="623">
        <v>258</v>
      </c>
      <c r="H10" s="202" t="s">
        <v>151</v>
      </c>
      <c r="I10" s="630">
        <v>0.4521635500096392</v>
      </c>
      <c r="J10" s="407"/>
    </row>
    <row r="11" spans="1:10" x14ac:dyDescent="0.2">
      <c r="A11" s="618"/>
      <c r="B11" s="629" t="s">
        <v>218</v>
      </c>
      <c r="C11" s="626">
        <v>245</v>
      </c>
      <c r="D11" s="191">
        <v>169.23076923076923</v>
      </c>
      <c r="E11" s="193">
        <v>1402</v>
      </c>
      <c r="F11" s="194">
        <v>4.9401197604790417</v>
      </c>
      <c r="G11" s="623">
        <v>2437</v>
      </c>
      <c r="H11" s="194">
        <v>-13.765038924274592</v>
      </c>
      <c r="I11" s="630">
        <v>4.271017718501902</v>
      </c>
      <c r="J11" s="407"/>
    </row>
    <row r="12" spans="1:10" x14ac:dyDescent="0.2">
      <c r="A12" s="619" t="s">
        <v>547</v>
      </c>
      <c r="B12" s="195"/>
      <c r="C12" s="196">
        <v>802</v>
      </c>
      <c r="D12" s="197">
        <v>155.4140127388535</v>
      </c>
      <c r="E12" s="196">
        <v>3612</v>
      </c>
      <c r="F12" s="198">
        <v>36.818181818181813</v>
      </c>
      <c r="G12" s="199">
        <v>7442</v>
      </c>
      <c r="H12" s="198">
        <v>22.280644101215906</v>
      </c>
      <c r="I12" s="200">
        <v>13.042640074309048</v>
      </c>
      <c r="J12" s="407"/>
    </row>
    <row r="13" spans="1:10" x14ac:dyDescent="0.2">
      <c r="A13" s="620"/>
      <c r="B13" s="633" t="s">
        <v>219</v>
      </c>
      <c r="C13" s="625">
        <v>82</v>
      </c>
      <c r="D13" s="191">
        <v>-9.8901098901098905</v>
      </c>
      <c r="E13" s="190">
        <v>535</v>
      </c>
      <c r="F13" s="203">
        <v>487.91208791208794</v>
      </c>
      <c r="G13" s="623">
        <v>618</v>
      </c>
      <c r="H13" s="203">
        <v>259.30232558139539</v>
      </c>
      <c r="I13" s="630">
        <v>1.0830894337440193</v>
      </c>
      <c r="J13" s="407"/>
    </row>
    <row r="14" spans="1:10" x14ac:dyDescent="0.2">
      <c r="A14" s="620"/>
      <c r="B14" s="627" t="s">
        <v>220</v>
      </c>
      <c r="C14" s="625">
        <v>0</v>
      </c>
      <c r="D14" s="191" t="s">
        <v>151</v>
      </c>
      <c r="E14" s="190">
        <v>0</v>
      </c>
      <c r="F14" s="203">
        <v>-100</v>
      </c>
      <c r="G14" s="193">
        <v>0</v>
      </c>
      <c r="H14" s="203">
        <v>-100</v>
      </c>
      <c r="I14" s="630">
        <v>0</v>
      </c>
      <c r="J14" s="407"/>
    </row>
    <row r="15" spans="1:10" x14ac:dyDescent="0.2">
      <c r="A15" s="620"/>
      <c r="B15" s="627" t="s">
        <v>262</v>
      </c>
      <c r="C15" s="626">
        <v>0</v>
      </c>
      <c r="D15" s="191" t="s">
        <v>151</v>
      </c>
      <c r="E15" s="193">
        <v>17</v>
      </c>
      <c r="F15" s="203" t="s">
        <v>151</v>
      </c>
      <c r="G15" s="623">
        <v>17</v>
      </c>
      <c r="H15" s="203" t="s">
        <v>151</v>
      </c>
      <c r="I15" s="630">
        <v>2.9793722287456841E-2</v>
      </c>
      <c r="J15" s="407"/>
    </row>
    <row r="16" spans="1:10" x14ac:dyDescent="0.2">
      <c r="A16" s="620"/>
      <c r="B16" s="627" t="s">
        <v>221</v>
      </c>
      <c r="C16" s="626">
        <v>0</v>
      </c>
      <c r="D16" s="191" t="s">
        <v>151</v>
      </c>
      <c r="E16" s="193">
        <v>26</v>
      </c>
      <c r="F16" s="203">
        <v>-10.344827586206897</v>
      </c>
      <c r="G16" s="623">
        <v>78</v>
      </c>
      <c r="H16" s="203">
        <v>168.9655172413793</v>
      </c>
      <c r="I16" s="630">
        <v>0.13670060814244905</v>
      </c>
      <c r="J16" s="407"/>
    </row>
    <row r="17" spans="1:10" x14ac:dyDescent="0.2">
      <c r="A17" s="620"/>
      <c r="B17" s="627" t="s">
        <v>222</v>
      </c>
      <c r="C17" s="626">
        <v>0</v>
      </c>
      <c r="D17" s="191">
        <v>-100</v>
      </c>
      <c r="E17" s="193">
        <v>161</v>
      </c>
      <c r="F17" s="203">
        <v>-71.453900709219852</v>
      </c>
      <c r="G17" s="623">
        <v>669</v>
      </c>
      <c r="H17" s="203">
        <v>-23.63013698630137</v>
      </c>
      <c r="I17" s="630">
        <v>1.1724706006063899</v>
      </c>
      <c r="J17" s="407"/>
    </row>
    <row r="18" spans="1:10" x14ac:dyDescent="0.2">
      <c r="A18" s="620"/>
      <c r="B18" s="627" t="s">
        <v>223</v>
      </c>
      <c r="C18" s="626">
        <v>0</v>
      </c>
      <c r="D18" s="191">
        <v>-100</v>
      </c>
      <c r="E18" s="193">
        <v>334</v>
      </c>
      <c r="F18" s="203">
        <v>1.2121212121212122</v>
      </c>
      <c r="G18" s="623">
        <v>874</v>
      </c>
      <c r="H18" s="203">
        <v>111.6222760290557</v>
      </c>
      <c r="I18" s="630">
        <v>1.5317478399551343</v>
      </c>
      <c r="J18" s="407"/>
    </row>
    <row r="19" spans="1:10" x14ac:dyDescent="0.2">
      <c r="A19" s="620"/>
      <c r="B19" s="627" t="s">
        <v>224</v>
      </c>
      <c r="C19" s="626">
        <v>83</v>
      </c>
      <c r="D19" s="191" t="s">
        <v>151</v>
      </c>
      <c r="E19" s="193">
        <v>407</v>
      </c>
      <c r="F19" s="203" t="s">
        <v>151</v>
      </c>
      <c r="G19" s="623">
        <v>806</v>
      </c>
      <c r="H19" s="203" t="s">
        <v>151</v>
      </c>
      <c r="I19" s="630">
        <v>1.4125729508053069</v>
      </c>
      <c r="J19" s="407"/>
    </row>
    <row r="20" spans="1:10" x14ac:dyDescent="0.2">
      <c r="A20" s="621"/>
      <c r="B20" s="204" t="s">
        <v>225</v>
      </c>
      <c r="C20" s="626">
        <v>567</v>
      </c>
      <c r="D20" s="191">
        <v>10.097087378640776</v>
      </c>
      <c r="E20" s="193">
        <v>4772</v>
      </c>
      <c r="F20" s="203">
        <v>6.0208842479449016</v>
      </c>
      <c r="G20" s="623">
        <v>8398</v>
      </c>
      <c r="H20" s="203">
        <v>-4.9354765678062034</v>
      </c>
      <c r="I20" s="630">
        <v>14.71809881000368</v>
      </c>
      <c r="J20" s="407"/>
    </row>
    <row r="21" spans="1:10" x14ac:dyDescent="0.2">
      <c r="A21" s="621"/>
      <c r="B21" s="204" t="s">
        <v>659</v>
      </c>
      <c r="C21" s="626">
        <v>21</v>
      </c>
      <c r="D21" s="191">
        <v>-50</v>
      </c>
      <c r="E21" s="193">
        <v>142</v>
      </c>
      <c r="F21" s="203">
        <v>-50.865051903114193</v>
      </c>
      <c r="G21" s="623">
        <v>270</v>
      </c>
      <c r="H21" s="203">
        <v>-49.343339587242028</v>
      </c>
      <c r="I21" s="630">
        <v>0.47319441280078517</v>
      </c>
      <c r="J21" s="407"/>
    </row>
    <row r="22" spans="1:10" x14ac:dyDescent="0.2">
      <c r="A22" s="619" t="s">
        <v>548</v>
      </c>
      <c r="B22" s="195"/>
      <c r="C22" s="196">
        <v>753</v>
      </c>
      <c r="D22" s="197">
        <v>-15.582959641255606</v>
      </c>
      <c r="E22" s="196">
        <v>6394</v>
      </c>
      <c r="F22" s="198">
        <v>9.4863013698630141</v>
      </c>
      <c r="G22" s="199">
        <v>11730</v>
      </c>
      <c r="H22" s="198">
        <v>6.6848567530695773</v>
      </c>
      <c r="I22" s="200">
        <v>20.557668378345223</v>
      </c>
      <c r="J22" s="407"/>
    </row>
    <row r="23" spans="1:10" x14ac:dyDescent="0.2">
      <c r="A23" s="620"/>
      <c r="B23" s="627" t="s">
        <v>226</v>
      </c>
      <c r="C23" s="626">
        <v>591</v>
      </c>
      <c r="D23" s="191">
        <v>-23.544631306597672</v>
      </c>
      <c r="E23" s="193">
        <v>3656</v>
      </c>
      <c r="F23" s="191">
        <v>-18.283415288332588</v>
      </c>
      <c r="G23" s="624">
        <v>7322</v>
      </c>
      <c r="H23" s="191">
        <v>-13.787825267867657</v>
      </c>
      <c r="I23" s="626">
        <v>12.832331446397587</v>
      </c>
      <c r="J23" s="407"/>
    </row>
    <row r="24" spans="1:10" x14ac:dyDescent="0.2">
      <c r="A24" s="620"/>
      <c r="B24" s="627" t="s">
        <v>227</v>
      </c>
      <c r="C24" s="626" t="s">
        <v>151</v>
      </c>
      <c r="D24" s="191" t="s">
        <v>151</v>
      </c>
      <c r="E24" s="193" t="s">
        <v>151</v>
      </c>
      <c r="F24" s="191" t="s">
        <v>151</v>
      </c>
      <c r="G24" s="193" t="s">
        <v>151</v>
      </c>
      <c r="H24" s="191" t="s">
        <v>151</v>
      </c>
      <c r="I24" s="631" t="s">
        <v>151</v>
      </c>
      <c r="J24" s="407"/>
    </row>
    <row r="25" spans="1:10" x14ac:dyDescent="0.2">
      <c r="A25" s="620"/>
      <c r="B25" s="627" t="s">
        <v>228</v>
      </c>
      <c r="C25" s="625">
        <v>144</v>
      </c>
      <c r="D25" s="191">
        <v>80</v>
      </c>
      <c r="E25" s="190">
        <v>754</v>
      </c>
      <c r="F25" s="191">
        <v>-42.661596958174911</v>
      </c>
      <c r="G25" s="623">
        <v>1447</v>
      </c>
      <c r="H25" s="191">
        <v>-65.25810324129651</v>
      </c>
      <c r="I25" s="631">
        <v>2.535971538232356</v>
      </c>
      <c r="J25" s="407"/>
    </row>
    <row r="26" spans="1:10" x14ac:dyDescent="0.2">
      <c r="A26" s="620"/>
      <c r="B26" s="627" t="s">
        <v>229</v>
      </c>
      <c r="C26" s="625">
        <v>0</v>
      </c>
      <c r="D26" s="191" t="s">
        <v>151</v>
      </c>
      <c r="E26" s="190">
        <v>0</v>
      </c>
      <c r="F26" s="191" t="s">
        <v>151</v>
      </c>
      <c r="G26" s="623">
        <v>136</v>
      </c>
      <c r="H26" s="191">
        <v>60</v>
      </c>
      <c r="I26" s="631">
        <v>0.23834977829965473</v>
      </c>
      <c r="J26" s="407"/>
    </row>
    <row r="27" spans="1:10" x14ac:dyDescent="0.2">
      <c r="A27" s="619" t="s">
        <v>406</v>
      </c>
      <c r="B27" s="195"/>
      <c r="C27" s="196">
        <v>735</v>
      </c>
      <c r="D27" s="197">
        <v>-13.833528722157093</v>
      </c>
      <c r="E27" s="196">
        <v>4410</v>
      </c>
      <c r="F27" s="200">
        <v>-23.821039903264811</v>
      </c>
      <c r="G27" s="199">
        <v>8905</v>
      </c>
      <c r="H27" s="200">
        <v>-30.118496429412229</v>
      </c>
      <c r="I27" s="200">
        <v>15.606652762929599</v>
      </c>
      <c r="J27" s="407"/>
    </row>
    <row r="28" spans="1:10" x14ac:dyDescent="0.2">
      <c r="A28" s="620"/>
      <c r="B28" s="627" t="s">
        <v>230</v>
      </c>
      <c r="C28" s="626">
        <v>392</v>
      </c>
      <c r="D28" s="191">
        <v>44.649446494464947</v>
      </c>
      <c r="E28" s="193">
        <v>2414</v>
      </c>
      <c r="F28" s="191">
        <v>53.172588832487314</v>
      </c>
      <c r="G28" s="623">
        <v>4433</v>
      </c>
      <c r="H28" s="191">
        <v>50.424160162877506</v>
      </c>
      <c r="I28" s="632">
        <v>7.7691512294291876</v>
      </c>
      <c r="J28" s="407"/>
    </row>
    <row r="29" spans="1:10" x14ac:dyDescent="0.2">
      <c r="A29" s="620"/>
      <c r="B29" s="627" t="s">
        <v>231</v>
      </c>
      <c r="C29" s="626">
        <v>328</v>
      </c>
      <c r="D29" s="205">
        <v>-3.2448377581120944</v>
      </c>
      <c r="E29" s="193">
        <v>1383</v>
      </c>
      <c r="F29" s="191">
        <v>-10.311284046692606</v>
      </c>
      <c r="G29" s="623">
        <v>3023</v>
      </c>
      <c r="H29" s="191">
        <v>9.1729866377753702</v>
      </c>
      <c r="I29" s="632">
        <v>5.2980248514695312</v>
      </c>
      <c r="J29" s="407"/>
    </row>
    <row r="30" spans="1:10" x14ac:dyDescent="0.2">
      <c r="A30" s="620"/>
      <c r="B30" s="627" t="s">
        <v>232</v>
      </c>
      <c r="C30" s="625">
        <v>132</v>
      </c>
      <c r="D30" s="205" t="s">
        <v>151</v>
      </c>
      <c r="E30" s="190">
        <v>795</v>
      </c>
      <c r="F30" s="191">
        <v>110.87533156498675</v>
      </c>
      <c r="G30" s="623">
        <v>1060</v>
      </c>
      <c r="H30" s="191">
        <v>76.961602671118527</v>
      </c>
      <c r="I30" s="632">
        <v>1.8577262132178973</v>
      </c>
      <c r="J30" s="407"/>
    </row>
    <row r="31" spans="1:10" x14ac:dyDescent="0.2">
      <c r="A31" s="620"/>
      <c r="B31" s="627" t="s">
        <v>233</v>
      </c>
      <c r="C31" s="626">
        <v>0</v>
      </c>
      <c r="D31" s="191" t="s">
        <v>151</v>
      </c>
      <c r="E31" s="193">
        <v>0</v>
      </c>
      <c r="F31" s="191" t="s">
        <v>151</v>
      </c>
      <c r="G31" s="623">
        <v>129</v>
      </c>
      <c r="H31" s="191">
        <v>-66.92307692307692</v>
      </c>
      <c r="I31" s="632">
        <v>0.2260817750048196</v>
      </c>
      <c r="J31" s="407"/>
    </row>
    <row r="32" spans="1:10" x14ac:dyDescent="0.2">
      <c r="A32" s="620"/>
      <c r="B32" s="627" t="s">
        <v>234</v>
      </c>
      <c r="C32" s="625">
        <v>80</v>
      </c>
      <c r="D32" s="205">
        <v>0</v>
      </c>
      <c r="E32" s="190">
        <v>240</v>
      </c>
      <c r="F32" s="191">
        <v>-24.76489028213166</v>
      </c>
      <c r="G32" s="623">
        <v>562</v>
      </c>
      <c r="H32" s="191">
        <v>-6.3333333333333339</v>
      </c>
      <c r="I32" s="632">
        <v>0.98494540738533809</v>
      </c>
      <c r="J32" s="407"/>
    </row>
    <row r="33" spans="1:10" x14ac:dyDescent="0.2">
      <c r="A33" s="620"/>
      <c r="B33" s="627" t="s">
        <v>235</v>
      </c>
      <c r="C33" s="625">
        <v>83</v>
      </c>
      <c r="D33" s="205" t="s">
        <v>151</v>
      </c>
      <c r="E33" s="190">
        <v>83</v>
      </c>
      <c r="F33" s="191">
        <v>-80.963302752293572</v>
      </c>
      <c r="G33" s="623">
        <v>437</v>
      </c>
      <c r="H33" s="191">
        <v>-52.39651416122004</v>
      </c>
      <c r="I33" s="632">
        <v>0.76587391997756715</v>
      </c>
      <c r="J33" s="407"/>
    </row>
    <row r="34" spans="1:10" x14ac:dyDescent="0.2">
      <c r="A34" s="620"/>
      <c r="B34" s="627" t="s">
        <v>236</v>
      </c>
      <c r="C34" s="626">
        <v>132</v>
      </c>
      <c r="D34" s="191">
        <v>-5.0359712230215825</v>
      </c>
      <c r="E34" s="193">
        <v>410</v>
      </c>
      <c r="F34" s="191">
        <v>-60.952380952380956</v>
      </c>
      <c r="G34" s="623">
        <v>554</v>
      </c>
      <c r="H34" s="191">
        <v>-62.338545207341944</v>
      </c>
      <c r="I34" s="632">
        <v>0.97092483219124071</v>
      </c>
      <c r="J34" s="407"/>
    </row>
    <row r="35" spans="1:10" x14ac:dyDescent="0.2">
      <c r="A35" s="620"/>
      <c r="B35" s="627" t="s">
        <v>237</v>
      </c>
      <c r="C35" s="626">
        <v>0</v>
      </c>
      <c r="D35" s="191">
        <v>-100</v>
      </c>
      <c r="E35" s="193">
        <v>256</v>
      </c>
      <c r="F35" s="191">
        <v>-86.871794871794876</v>
      </c>
      <c r="G35" s="623">
        <v>1155</v>
      </c>
      <c r="H35" s="191">
        <v>-73.25150532654007</v>
      </c>
      <c r="I35" s="632">
        <v>2.0242205436478029</v>
      </c>
      <c r="J35" s="407"/>
    </row>
    <row r="36" spans="1:10" x14ac:dyDescent="0.2">
      <c r="A36" s="620"/>
      <c r="B36" s="627" t="s">
        <v>238</v>
      </c>
      <c r="C36" s="625">
        <v>702</v>
      </c>
      <c r="D36" s="205">
        <v>26.032315978456015</v>
      </c>
      <c r="E36" s="190">
        <v>4625</v>
      </c>
      <c r="F36" s="191">
        <v>28.937831056593254</v>
      </c>
      <c r="G36" s="623">
        <v>8649</v>
      </c>
      <c r="H36" s="191">
        <v>14.465325569084172</v>
      </c>
      <c r="I36" s="632">
        <v>15.157994356718484</v>
      </c>
      <c r="J36" s="407"/>
    </row>
    <row r="37" spans="1:10" x14ac:dyDescent="0.2">
      <c r="A37" s="620"/>
      <c r="B37" s="627" t="s">
        <v>239</v>
      </c>
      <c r="C37" s="625">
        <v>0</v>
      </c>
      <c r="D37" s="205">
        <v>-100</v>
      </c>
      <c r="E37" s="190">
        <v>85</v>
      </c>
      <c r="F37" s="206">
        <v>-40.972222222222221</v>
      </c>
      <c r="G37" s="193">
        <v>173</v>
      </c>
      <c r="H37" s="191">
        <v>-44.01294498381877</v>
      </c>
      <c r="I37" s="632">
        <v>0.30319493857235491</v>
      </c>
      <c r="J37" s="407"/>
    </row>
    <row r="38" spans="1:10" x14ac:dyDescent="0.2">
      <c r="A38" s="620"/>
      <c r="B38" s="634" t="s">
        <v>240</v>
      </c>
      <c r="C38" s="625">
        <v>0</v>
      </c>
      <c r="D38" s="205" t="s">
        <v>151</v>
      </c>
      <c r="E38" s="190">
        <v>0</v>
      </c>
      <c r="F38" s="206" t="s">
        <v>151</v>
      </c>
      <c r="G38" s="193">
        <v>0</v>
      </c>
      <c r="H38" s="191">
        <v>-100</v>
      </c>
      <c r="I38" s="632">
        <v>0</v>
      </c>
      <c r="J38" s="407"/>
    </row>
    <row r="39" spans="1:10" x14ac:dyDescent="0.2">
      <c r="A39" s="619" t="s">
        <v>549</v>
      </c>
      <c r="B39" s="195"/>
      <c r="C39" s="208">
        <v>1849</v>
      </c>
      <c r="D39" s="197">
        <v>8.128654970760234</v>
      </c>
      <c r="E39" s="208">
        <v>10291</v>
      </c>
      <c r="F39" s="198">
        <v>-6.2835807303524271</v>
      </c>
      <c r="G39" s="208">
        <v>20175</v>
      </c>
      <c r="H39" s="198">
        <v>-8.3121250681694239</v>
      </c>
      <c r="I39" s="200">
        <v>35.358138067614227</v>
      </c>
      <c r="J39" s="407"/>
    </row>
    <row r="40" spans="1:10" x14ac:dyDescent="0.2">
      <c r="A40" s="622" t="s">
        <v>241</v>
      </c>
      <c r="B40" s="209"/>
      <c r="C40" s="210">
        <v>4754</v>
      </c>
      <c r="D40" s="211">
        <v>0.99851285319736549</v>
      </c>
      <c r="E40" s="210">
        <v>29064</v>
      </c>
      <c r="F40" s="212">
        <v>-2.7179006560449857</v>
      </c>
      <c r="G40" s="210">
        <v>57059</v>
      </c>
      <c r="H40" s="212">
        <v>-6.7830945418307174</v>
      </c>
      <c r="I40" s="213">
        <v>100</v>
      </c>
      <c r="J40" s="407"/>
    </row>
    <row r="41" spans="1:10" x14ac:dyDescent="0.2">
      <c r="A41" s="214" t="s">
        <v>242</v>
      </c>
      <c r="B41" s="214"/>
      <c r="C41" s="215">
        <v>2452</v>
      </c>
      <c r="D41" s="216">
        <v>2.8955098615190935</v>
      </c>
      <c r="E41" s="215">
        <v>14540</v>
      </c>
      <c r="F41" s="216">
        <v>-7.8580481622306717</v>
      </c>
      <c r="G41" s="215">
        <v>28724</v>
      </c>
      <c r="H41" s="216">
        <v>-13.152325089193928</v>
      </c>
      <c r="I41" s="217">
        <v>50.340875234406489</v>
      </c>
    </row>
    <row r="42" spans="1:10" x14ac:dyDescent="0.2">
      <c r="A42" s="218" t="s">
        <v>243</v>
      </c>
      <c r="B42" s="218"/>
      <c r="C42" s="219">
        <v>2302</v>
      </c>
      <c r="D42" s="220">
        <v>-0.94664371772805511</v>
      </c>
      <c r="E42" s="219">
        <v>14524</v>
      </c>
      <c r="F42" s="220">
        <v>3.036322360953462</v>
      </c>
      <c r="G42" s="219">
        <v>28335</v>
      </c>
      <c r="H42" s="220">
        <v>0.70369975477129754</v>
      </c>
      <c r="I42" s="221">
        <v>49.659124765593511</v>
      </c>
    </row>
    <row r="43" spans="1:10" x14ac:dyDescent="0.2">
      <c r="A43" s="218" t="s">
        <v>244</v>
      </c>
      <c r="B43" s="218"/>
      <c r="C43" s="219">
        <v>698</v>
      </c>
      <c r="D43" s="220">
        <v>-36.660617059891109</v>
      </c>
      <c r="E43" s="219">
        <v>5141</v>
      </c>
      <c r="F43" s="220">
        <v>2.3899621589324833</v>
      </c>
      <c r="G43" s="219">
        <v>10582</v>
      </c>
      <c r="H43" s="220">
        <v>6.2129880558064841</v>
      </c>
      <c r="I43" s="221">
        <v>18.545715837992255</v>
      </c>
    </row>
    <row r="44" spans="1:10" x14ac:dyDescent="0.2">
      <c r="A44" s="214" t="s">
        <v>245</v>
      </c>
      <c r="B44" s="214"/>
      <c r="C44" s="222">
        <v>4056</v>
      </c>
      <c r="D44" s="223">
        <v>12.510402219140083</v>
      </c>
      <c r="E44" s="215">
        <v>23923</v>
      </c>
      <c r="F44" s="216">
        <v>-3.7497485415409377</v>
      </c>
      <c r="G44" s="215">
        <v>46477</v>
      </c>
      <c r="H44" s="216">
        <v>-9.3096315953793329</v>
      </c>
      <c r="I44" s="217">
        <v>81.454284162007752</v>
      </c>
    </row>
    <row r="45" spans="1:10" x14ac:dyDescent="0.2">
      <c r="A45" s="612" t="s">
        <v>246</v>
      </c>
      <c r="B45" s="214"/>
      <c r="C45" s="222">
        <v>83</v>
      </c>
      <c r="D45" s="223" t="s">
        <v>151</v>
      </c>
      <c r="E45" s="215">
        <v>450</v>
      </c>
      <c r="F45" s="216">
        <v>592.30769230769238</v>
      </c>
      <c r="G45" s="215">
        <v>901</v>
      </c>
      <c r="H45" s="216">
        <v>439.52095808383234</v>
      </c>
      <c r="I45" s="217">
        <v>1.5790672812352124</v>
      </c>
      <c r="J45" s="407"/>
    </row>
    <row r="46" spans="1:10" ht="15" x14ac:dyDescent="0.25">
      <c r="A46" s="614"/>
      <c r="B46" s="614"/>
      <c r="C46" s="229"/>
      <c r="D46" s="225"/>
      <c r="E46" s="225"/>
      <c r="F46" s="226"/>
      <c r="G46" s="225"/>
      <c r="H46" s="227"/>
      <c r="I46" s="617" t="s">
        <v>247</v>
      </c>
      <c r="J46" s="407"/>
    </row>
    <row r="47" spans="1:10" x14ac:dyDescent="0.2">
      <c r="A47" s="613" t="s">
        <v>546</v>
      </c>
      <c r="B47" s="224"/>
      <c r="C47" s="1"/>
      <c r="D47" s="1"/>
      <c r="E47" s="1"/>
      <c r="F47" s="1"/>
      <c r="G47" s="1"/>
      <c r="H47" s="1"/>
      <c r="I47" s="1"/>
      <c r="J47" s="407"/>
    </row>
    <row r="48" spans="1:10" x14ac:dyDescent="0.2">
      <c r="A48" s="615" t="s">
        <v>248</v>
      </c>
      <c r="B48" s="614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249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250</v>
      </c>
      <c r="H2" s="1"/>
    </row>
    <row r="3" spans="1:8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1"/>
    </row>
    <row r="4" spans="1:8" x14ac:dyDescent="0.2">
      <c r="A4" s="81"/>
      <c r="B4" s="97" t="s">
        <v>57</v>
      </c>
      <c r="C4" s="97" t="s">
        <v>555</v>
      </c>
      <c r="D4" s="97" t="s">
        <v>57</v>
      </c>
      <c r="E4" s="97" t="s">
        <v>555</v>
      </c>
      <c r="F4" s="97" t="s">
        <v>57</v>
      </c>
      <c r="G4" s="456" t="s">
        <v>555</v>
      </c>
      <c r="H4" s="1"/>
    </row>
    <row r="5" spans="1:8" x14ac:dyDescent="0.2">
      <c r="A5" s="230" t="s">
        <v>8</v>
      </c>
      <c r="B5" s="635">
        <v>79.469923659566192</v>
      </c>
      <c r="C5" s="636">
        <v>2.6345391444739565</v>
      </c>
      <c r="D5" s="635">
        <v>77.735203860577442</v>
      </c>
      <c r="E5" s="636">
        <v>-3.9020865018101043</v>
      </c>
      <c r="F5" s="635">
        <v>78.885935263622045</v>
      </c>
      <c r="G5" s="636">
        <v>-4.4905012801836071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247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1" t="s">
        <v>559</v>
      </c>
      <c r="B1" s="231"/>
      <c r="C1" s="232"/>
      <c r="D1" s="232"/>
      <c r="E1" s="232"/>
      <c r="F1" s="232"/>
      <c r="G1" s="232"/>
      <c r="H1" s="233"/>
    </row>
    <row r="2" spans="1:8" x14ac:dyDescent="0.2">
      <c r="A2" s="234"/>
      <c r="B2" s="234"/>
      <c r="C2" s="235"/>
      <c r="D2" s="235"/>
      <c r="E2" s="235"/>
      <c r="F2" s="235"/>
      <c r="G2" s="235"/>
      <c r="H2" s="236" t="s">
        <v>160</v>
      </c>
    </row>
    <row r="3" spans="1:8" ht="14.1" customHeight="1" x14ac:dyDescent="0.2">
      <c r="A3" s="237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</row>
    <row r="4" spans="1:8" x14ac:dyDescent="0.2">
      <c r="A4" s="238"/>
      <c r="B4" s="72" t="s">
        <v>48</v>
      </c>
      <c r="C4" s="72" t="s">
        <v>555</v>
      </c>
      <c r="D4" s="72" t="s">
        <v>48</v>
      </c>
      <c r="E4" s="72" t="s">
        <v>555</v>
      </c>
      <c r="F4" s="72" t="s">
        <v>48</v>
      </c>
      <c r="G4" s="73" t="s">
        <v>555</v>
      </c>
      <c r="H4" s="73" t="s">
        <v>111</v>
      </c>
    </row>
    <row r="5" spans="1:8" x14ac:dyDescent="0.2">
      <c r="A5" s="238" t="s">
        <v>251</v>
      </c>
      <c r="B5" s="239"/>
      <c r="C5" s="239"/>
      <c r="D5" s="239"/>
      <c r="E5" s="239"/>
      <c r="F5" s="239"/>
      <c r="G5" s="240"/>
      <c r="H5" s="241"/>
    </row>
    <row r="6" spans="1:8" x14ac:dyDescent="0.2">
      <c r="A6" s="242" t="s">
        <v>488</v>
      </c>
      <c r="B6" s="792">
        <v>52</v>
      </c>
      <c r="C6" s="638">
        <v>136.36363636363635</v>
      </c>
      <c r="D6" s="385">
        <v>258</v>
      </c>
      <c r="E6" s="638">
        <v>43.333333333333336</v>
      </c>
      <c r="F6" s="385">
        <v>404</v>
      </c>
      <c r="G6" s="638">
        <v>34.666666666666671</v>
      </c>
      <c r="H6" s="638">
        <v>2.5623136931565931</v>
      </c>
    </row>
    <row r="7" spans="1:8" x14ac:dyDescent="0.2">
      <c r="A7" s="242" t="s">
        <v>49</v>
      </c>
      <c r="B7" s="792">
        <v>9</v>
      </c>
      <c r="C7" s="641">
        <v>12.5</v>
      </c>
      <c r="D7" s="385">
        <v>33</v>
      </c>
      <c r="E7" s="638">
        <v>-15.384615384615385</v>
      </c>
      <c r="F7" s="385">
        <v>75</v>
      </c>
      <c r="G7" s="638">
        <v>1.3513513513513513</v>
      </c>
      <c r="H7" s="638">
        <v>0.47567704699689228</v>
      </c>
    </row>
    <row r="8" spans="1:8" x14ac:dyDescent="0.2">
      <c r="A8" s="242" t="s">
        <v>50</v>
      </c>
      <c r="B8" s="792">
        <v>110</v>
      </c>
      <c r="C8" s="638">
        <v>-41.17647058823529</v>
      </c>
      <c r="D8" s="385">
        <v>754</v>
      </c>
      <c r="E8" s="638">
        <v>1.2080536912751678</v>
      </c>
      <c r="F8" s="385">
        <v>1845</v>
      </c>
      <c r="G8" s="638">
        <v>-3.3018867924528301</v>
      </c>
      <c r="H8" s="638">
        <v>11.701655356123549</v>
      </c>
    </row>
    <row r="9" spans="1:8" x14ac:dyDescent="0.2">
      <c r="A9" s="242" t="s">
        <v>130</v>
      </c>
      <c r="B9" s="792">
        <v>385</v>
      </c>
      <c r="C9" s="638">
        <v>47.509578544061306</v>
      </c>
      <c r="D9" s="385">
        <v>2522</v>
      </c>
      <c r="E9" s="638">
        <v>22.546161321671526</v>
      </c>
      <c r="F9" s="385">
        <v>5122</v>
      </c>
      <c r="G9" s="638">
        <v>8.5169491525423737</v>
      </c>
      <c r="H9" s="638">
        <v>32.485571129574424</v>
      </c>
    </row>
    <row r="10" spans="1:8" x14ac:dyDescent="0.2">
      <c r="A10" s="242" t="s">
        <v>131</v>
      </c>
      <c r="B10" s="792">
        <v>282</v>
      </c>
      <c r="C10" s="638">
        <v>66.863905325443781</v>
      </c>
      <c r="D10" s="385">
        <v>2604</v>
      </c>
      <c r="E10" s="638">
        <v>48.376068376068375</v>
      </c>
      <c r="F10" s="385">
        <v>5240</v>
      </c>
      <c r="G10" s="638">
        <v>77.506775067750681</v>
      </c>
      <c r="H10" s="638">
        <v>33.233969683516207</v>
      </c>
    </row>
    <row r="11" spans="1:8" x14ac:dyDescent="0.2">
      <c r="A11" s="242" t="s">
        <v>252</v>
      </c>
      <c r="B11" s="792">
        <v>235</v>
      </c>
      <c r="C11" s="638">
        <v>28.415300546448087</v>
      </c>
      <c r="D11" s="385">
        <v>1537</v>
      </c>
      <c r="E11" s="638">
        <v>2.9470864032150033</v>
      </c>
      <c r="F11" s="385">
        <v>3081</v>
      </c>
      <c r="G11" s="638">
        <v>6.9420340159666774</v>
      </c>
      <c r="H11" s="638">
        <v>19.540813090632334</v>
      </c>
    </row>
    <row r="12" spans="1:8" x14ac:dyDescent="0.2">
      <c r="A12" s="245" t="s">
        <v>253</v>
      </c>
      <c r="B12" s="793">
        <v>1073</v>
      </c>
      <c r="C12" s="247">
        <v>29.277108433734938</v>
      </c>
      <c r="D12" s="246">
        <v>7708</v>
      </c>
      <c r="E12" s="247">
        <v>22.934609250398726</v>
      </c>
      <c r="F12" s="246">
        <v>15767</v>
      </c>
      <c r="G12" s="247">
        <v>22.843786521231007</v>
      </c>
      <c r="H12" s="247">
        <v>100</v>
      </c>
    </row>
    <row r="13" spans="1:8" x14ac:dyDescent="0.2">
      <c r="A13" s="195" t="s">
        <v>254</v>
      </c>
      <c r="B13" s="794"/>
      <c r="C13" s="249"/>
      <c r="D13" s="248"/>
      <c r="E13" s="249"/>
      <c r="F13" s="248"/>
      <c r="G13" s="249"/>
      <c r="H13" s="249"/>
    </row>
    <row r="14" spans="1:8" x14ac:dyDescent="0.2">
      <c r="A14" s="242" t="s">
        <v>488</v>
      </c>
      <c r="B14" s="792">
        <v>58</v>
      </c>
      <c r="C14" s="638">
        <v>23.404255319148938</v>
      </c>
      <c r="D14" s="385">
        <v>238</v>
      </c>
      <c r="E14" s="638">
        <v>9.67741935483871</v>
      </c>
      <c r="F14" s="385">
        <v>419</v>
      </c>
      <c r="G14" s="638">
        <v>8.5492227979274613</v>
      </c>
      <c r="H14" s="638">
        <v>2.3375174337517435</v>
      </c>
    </row>
    <row r="15" spans="1:8" x14ac:dyDescent="0.2">
      <c r="A15" s="242" t="s">
        <v>49</v>
      </c>
      <c r="B15" s="792">
        <v>307</v>
      </c>
      <c r="C15" s="638">
        <v>13.284132841328415</v>
      </c>
      <c r="D15" s="385">
        <v>1655</v>
      </c>
      <c r="E15" s="638">
        <v>-4.27993059572007</v>
      </c>
      <c r="F15" s="385">
        <v>3333</v>
      </c>
      <c r="G15" s="638">
        <v>-14.626024590163937</v>
      </c>
      <c r="H15" s="638">
        <v>18.594142259414227</v>
      </c>
    </row>
    <row r="16" spans="1:8" x14ac:dyDescent="0.2">
      <c r="A16" s="242" t="s">
        <v>50</v>
      </c>
      <c r="B16" s="792">
        <v>31</v>
      </c>
      <c r="C16" s="638">
        <v>-52.307692307692314</v>
      </c>
      <c r="D16" s="385">
        <v>199</v>
      </c>
      <c r="E16" s="638">
        <v>-16.736401673640167</v>
      </c>
      <c r="F16" s="385">
        <v>382</v>
      </c>
      <c r="G16" s="638">
        <v>36.917562724014338</v>
      </c>
      <c r="H16" s="638">
        <v>2.1311018131101815</v>
      </c>
    </row>
    <row r="17" spans="1:8" x14ac:dyDescent="0.2">
      <c r="A17" s="242" t="s">
        <v>130</v>
      </c>
      <c r="B17" s="792">
        <v>659</v>
      </c>
      <c r="C17" s="638">
        <v>5.7784911717495984</v>
      </c>
      <c r="D17" s="385">
        <v>2746</v>
      </c>
      <c r="E17" s="638">
        <v>-8.7707641196013295</v>
      </c>
      <c r="F17" s="385">
        <v>5136</v>
      </c>
      <c r="G17" s="638">
        <v>-27.313897537503539</v>
      </c>
      <c r="H17" s="638">
        <v>28.652719665271963</v>
      </c>
    </row>
    <row r="18" spans="1:8" x14ac:dyDescent="0.2">
      <c r="A18" s="242" t="s">
        <v>131</v>
      </c>
      <c r="B18" s="792">
        <v>200</v>
      </c>
      <c r="C18" s="638">
        <v>117.39130434782609</v>
      </c>
      <c r="D18" s="385">
        <v>1619</v>
      </c>
      <c r="E18" s="638">
        <v>17.318840579710145</v>
      </c>
      <c r="F18" s="385">
        <v>3231</v>
      </c>
      <c r="G18" s="638">
        <v>38.017941050832974</v>
      </c>
      <c r="H18" s="638">
        <v>18.02510460251046</v>
      </c>
    </row>
    <row r="19" spans="1:8" x14ac:dyDescent="0.2">
      <c r="A19" s="242" t="s">
        <v>252</v>
      </c>
      <c r="B19" s="792">
        <v>448</v>
      </c>
      <c r="C19" s="638">
        <v>8.4745762711864394</v>
      </c>
      <c r="D19" s="385">
        <v>2682</v>
      </c>
      <c r="E19" s="638">
        <v>-15.819209039548024</v>
      </c>
      <c r="F19" s="385">
        <v>5424</v>
      </c>
      <c r="G19" s="638">
        <v>-11.023622047244094</v>
      </c>
      <c r="H19" s="638">
        <v>30.259414225941423</v>
      </c>
    </row>
    <row r="20" spans="1:8" x14ac:dyDescent="0.2">
      <c r="A20" s="250" t="s">
        <v>255</v>
      </c>
      <c r="B20" s="795">
        <v>1703</v>
      </c>
      <c r="C20" s="252">
        <v>12.706816677696889</v>
      </c>
      <c r="D20" s="251">
        <v>9139</v>
      </c>
      <c r="E20" s="252">
        <v>-6.3722979202950514</v>
      </c>
      <c r="F20" s="251">
        <v>17925</v>
      </c>
      <c r="G20" s="252">
        <v>-10.69649262654444</v>
      </c>
      <c r="H20" s="252">
        <v>100</v>
      </c>
    </row>
    <row r="21" spans="1:8" x14ac:dyDescent="0.2">
      <c r="A21" s="195" t="s">
        <v>560</v>
      </c>
      <c r="B21" s="796"/>
      <c r="C21" s="640"/>
      <c r="D21" s="639"/>
      <c r="E21" s="640"/>
      <c r="F21" s="639"/>
      <c r="G21" s="640"/>
      <c r="H21" s="640"/>
    </row>
    <row r="22" spans="1:8" x14ac:dyDescent="0.2">
      <c r="A22" s="242" t="s">
        <v>488</v>
      </c>
      <c r="B22" s="792">
        <v>6</v>
      </c>
      <c r="C22" s="638">
        <v>-76</v>
      </c>
      <c r="D22" s="385">
        <v>-20</v>
      </c>
      <c r="E22" s="638">
        <v>-154.05405405405406</v>
      </c>
      <c r="F22" s="385">
        <v>15</v>
      </c>
      <c r="G22" s="638">
        <v>-82.558139534883722</v>
      </c>
      <c r="H22" s="641" t="s">
        <v>561</v>
      </c>
    </row>
    <row r="23" spans="1:8" x14ac:dyDescent="0.2">
      <c r="A23" s="242" t="s">
        <v>49</v>
      </c>
      <c r="B23" s="792">
        <v>298</v>
      </c>
      <c r="C23" s="638">
        <v>13.307984790874524</v>
      </c>
      <c r="D23" s="385">
        <v>1622</v>
      </c>
      <c r="E23" s="638">
        <v>-4.0236686390532546</v>
      </c>
      <c r="F23" s="385">
        <v>3258</v>
      </c>
      <c r="G23" s="638">
        <v>-14.934725848563968</v>
      </c>
      <c r="H23" s="641" t="s">
        <v>561</v>
      </c>
    </row>
    <row r="24" spans="1:8" x14ac:dyDescent="0.2">
      <c r="A24" s="242" t="s">
        <v>50</v>
      </c>
      <c r="B24" s="792">
        <v>-79</v>
      </c>
      <c r="C24" s="638">
        <v>-35.245901639344261</v>
      </c>
      <c r="D24" s="385">
        <v>-555</v>
      </c>
      <c r="E24" s="638">
        <v>9.6837944664031621</v>
      </c>
      <c r="F24" s="385">
        <v>-1463</v>
      </c>
      <c r="G24" s="638">
        <v>-10.190300798035604</v>
      </c>
      <c r="H24" s="641" t="s">
        <v>561</v>
      </c>
    </row>
    <row r="25" spans="1:8" x14ac:dyDescent="0.2">
      <c r="A25" s="242" t="s">
        <v>130</v>
      </c>
      <c r="B25" s="792">
        <v>274</v>
      </c>
      <c r="C25" s="638">
        <v>-24.30939226519337</v>
      </c>
      <c r="D25" s="385">
        <v>224</v>
      </c>
      <c r="E25" s="638">
        <v>-76.470588235294116</v>
      </c>
      <c r="F25" s="385">
        <v>14</v>
      </c>
      <c r="G25" s="638">
        <v>-99.403239556692242</v>
      </c>
      <c r="H25" s="641" t="s">
        <v>561</v>
      </c>
    </row>
    <row r="26" spans="1:8" x14ac:dyDescent="0.2">
      <c r="A26" s="242" t="s">
        <v>131</v>
      </c>
      <c r="B26" s="792">
        <v>-82</v>
      </c>
      <c r="C26" s="638">
        <v>6.4935064935064926</v>
      </c>
      <c r="D26" s="385">
        <v>-985</v>
      </c>
      <c r="E26" s="638">
        <v>162.66666666666666</v>
      </c>
      <c r="F26" s="385">
        <v>-2009</v>
      </c>
      <c r="G26" s="638">
        <v>228.80523731587564</v>
      </c>
      <c r="H26" s="641" t="s">
        <v>561</v>
      </c>
    </row>
    <row r="27" spans="1:8" x14ac:dyDescent="0.2">
      <c r="A27" s="242" t="s">
        <v>252</v>
      </c>
      <c r="B27" s="792">
        <v>213</v>
      </c>
      <c r="C27" s="638">
        <v>-7.3913043478260869</v>
      </c>
      <c r="D27" s="385">
        <v>1145</v>
      </c>
      <c r="E27" s="638">
        <v>-32.368576491435327</v>
      </c>
      <c r="F27" s="385">
        <v>2343</v>
      </c>
      <c r="G27" s="638">
        <v>-27.122861586314151</v>
      </c>
      <c r="H27" s="641" t="s">
        <v>561</v>
      </c>
    </row>
    <row r="28" spans="1:8" x14ac:dyDescent="0.2">
      <c r="A28" s="250" t="s">
        <v>256</v>
      </c>
      <c r="B28" s="795">
        <v>630</v>
      </c>
      <c r="C28" s="252">
        <v>-7.4889867841409687</v>
      </c>
      <c r="D28" s="251">
        <v>1431</v>
      </c>
      <c r="E28" s="252">
        <v>-59.008879977083929</v>
      </c>
      <c r="F28" s="251">
        <v>2158</v>
      </c>
      <c r="G28" s="252">
        <v>-70.181014232416743</v>
      </c>
      <c r="H28" s="637" t="s">
        <v>561</v>
      </c>
    </row>
    <row r="29" spans="1:8" x14ac:dyDescent="0.2">
      <c r="A29" s="254"/>
      <c r="B29" s="243"/>
      <c r="C29" s="243"/>
      <c r="D29" s="243"/>
      <c r="E29" s="243"/>
      <c r="F29" s="243"/>
      <c r="G29" s="243"/>
      <c r="H29" s="255" t="s">
        <v>247</v>
      </c>
    </row>
    <row r="30" spans="1:8" x14ac:dyDescent="0.2">
      <c r="A30" s="167" t="s">
        <v>248</v>
      </c>
      <c r="B30" s="243"/>
      <c r="C30" s="243"/>
      <c r="D30" s="243"/>
      <c r="E30" s="243"/>
      <c r="F30" s="243"/>
      <c r="G30" s="244"/>
      <c r="H30" s="244"/>
    </row>
    <row r="31" spans="1:8" x14ac:dyDescent="0.2">
      <c r="A31" s="167" t="s">
        <v>562</v>
      </c>
      <c r="B31" s="243"/>
      <c r="C31" s="243"/>
      <c r="D31" s="243"/>
      <c r="E31" s="243"/>
      <c r="F31" s="243"/>
      <c r="G31" s="244"/>
      <c r="H31" s="244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6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1" t="s">
        <v>563</v>
      </c>
      <c r="B1" s="231"/>
      <c r="C1" s="1"/>
      <c r="D1" s="1"/>
      <c r="E1" s="1"/>
      <c r="F1" s="1"/>
      <c r="G1" s="1"/>
      <c r="H1" s="1"/>
    </row>
    <row r="2" spans="1:8" x14ac:dyDescent="0.2">
      <c r="A2" s="609"/>
      <c r="B2" s="609"/>
      <c r="C2" s="609"/>
      <c r="D2" s="609"/>
      <c r="E2" s="609"/>
      <c r="F2" s="1"/>
      <c r="G2" s="1"/>
      <c r="H2" s="611" t="s">
        <v>160</v>
      </c>
    </row>
    <row r="3" spans="1:8" ht="14.45" customHeight="1" x14ac:dyDescent="0.2">
      <c r="A3" s="847" t="s">
        <v>557</v>
      </c>
      <c r="B3" s="845" t="s">
        <v>558</v>
      </c>
      <c r="C3" s="831">
        <f>INDICE!A3</f>
        <v>41791</v>
      </c>
      <c r="D3" s="830">
        <v>41671</v>
      </c>
      <c r="E3" s="830">
        <v>41671</v>
      </c>
      <c r="F3" s="829" t="s">
        <v>122</v>
      </c>
      <c r="G3" s="829"/>
      <c r="H3" s="829"/>
    </row>
    <row r="4" spans="1:8" x14ac:dyDescent="0.2">
      <c r="A4" s="848"/>
      <c r="B4" s="846"/>
      <c r="C4" s="97" t="s">
        <v>566</v>
      </c>
      <c r="D4" s="97" t="s">
        <v>567</v>
      </c>
      <c r="E4" s="97" t="s">
        <v>257</v>
      </c>
      <c r="F4" s="97" t="s">
        <v>566</v>
      </c>
      <c r="G4" s="97" t="s">
        <v>567</v>
      </c>
      <c r="H4" s="97" t="s">
        <v>257</v>
      </c>
    </row>
    <row r="5" spans="1:8" x14ac:dyDescent="0.2">
      <c r="A5" s="642"/>
      <c r="B5" s="190" t="s">
        <v>213</v>
      </c>
      <c r="C5" s="190">
        <v>0</v>
      </c>
      <c r="D5" s="190">
        <v>0</v>
      </c>
      <c r="E5" s="256">
        <v>0</v>
      </c>
      <c r="F5" s="192">
        <v>13</v>
      </c>
      <c r="G5" s="190">
        <v>102</v>
      </c>
      <c r="H5" s="256">
        <v>89</v>
      </c>
    </row>
    <row r="6" spans="1:8" x14ac:dyDescent="0.2">
      <c r="A6" s="642"/>
      <c r="B6" s="190" t="s">
        <v>258</v>
      </c>
      <c r="C6" s="190">
        <v>138</v>
      </c>
      <c r="D6" s="190">
        <v>223</v>
      </c>
      <c r="E6" s="256">
        <v>85</v>
      </c>
      <c r="F6" s="192">
        <v>2445</v>
      </c>
      <c r="G6" s="190">
        <v>1453</v>
      </c>
      <c r="H6" s="257">
        <v>-992</v>
      </c>
    </row>
    <row r="7" spans="1:8" x14ac:dyDescent="0.2">
      <c r="A7" s="642"/>
      <c r="B7" s="193" t="s">
        <v>214</v>
      </c>
      <c r="C7" s="193">
        <v>0</v>
      </c>
      <c r="D7" s="193">
        <v>0</v>
      </c>
      <c r="E7" s="258">
        <v>0</v>
      </c>
      <c r="F7" s="193">
        <v>0</v>
      </c>
      <c r="G7" s="193">
        <v>4</v>
      </c>
      <c r="H7" s="257">
        <v>4</v>
      </c>
    </row>
    <row r="8" spans="1:8" x14ac:dyDescent="0.2">
      <c r="A8" s="195" t="s">
        <v>355</v>
      </c>
      <c r="B8" s="196"/>
      <c r="C8" s="196">
        <v>138</v>
      </c>
      <c r="D8" s="196">
        <v>223</v>
      </c>
      <c r="E8" s="259">
        <v>85</v>
      </c>
      <c r="F8" s="196">
        <v>2458</v>
      </c>
      <c r="G8" s="196">
        <v>1559</v>
      </c>
      <c r="H8" s="259">
        <v>-899</v>
      </c>
    </row>
    <row r="9" spans="1:8" x14ac:dyDescent="0.2">
      <c r="A9" s="642"/>
      <c r="B9" s="193" t="s">
        <v>259</v>
      </c>
      <c r="C9" s="193">
        <v>124</v>
      </c>
      <c r="D9" s="190">
        <v>0</v>
      </c>
      <c r="E9" s="260">
        <v>-124</v>
      </c>
      <c r="F9" s="193">
        <v>321</v>
      </c>
      <c r="G9" s="190">
        <v>0</v>
      </c>
      <c r="H9" s="260">
        <v>-321</v>
      </c>
    </row>
    <row r="10" spans="1:8" x14ac:dyDescent="0.2">
      <c r="A10" s="642"/>
      <c r="B10" s="190" t="s">
        <v>215</v>
      </c>
      <c r="C10" s="190">
        <v>4</v>
      </c>
      <c r="D10" s="190">
        <v>0</v>
      </c>
      <c r="E10" s="257">
        <v>-4</v>
      </c>
      <c r="F10" s="190">
        <v>101</v>
      </c>
      <c r="G10" s="190">
        <v>0</v>
      </c>
      <c r="H10" s="257">
        <v>-101</v>
      </c>
    </row>
    <row r="11" spans="1:8" x14ac:dyDescent="0.2">
      <c r="A11" s="642"/>
      <c r="B11" s="193" t="s">
        <v>260</v>
      </c>
      <c r="C11" s="193">
        <v>0</v>
      </c>
      <c r="D11" s="193">
        <v>66</v>
      </c>
      <c r="E11" s="257">
        <v>66</v>
      </c>
      <c r="F11" s="193">
        <v>36</v>
      </c>
      <c r="G11" s="193">
        <v>1013</v>
      </c>
      <c r="H11" s="257">
        <v>977</v>
      </c>
    </row>
    <row r="12" spans="1:8" x14ac:dyDescent="0.2">
      <c r="A12" s="195" t="s">
        <v>564</v>
      </c>
      <c r="B12" s="196"/>
      <c r="C12" s="196">
        <v>128</v>
      </c>
      <c r="D12" s="196">
        <v>66</v>
      </c>
      <c r="E12" s="259">
        <v>-62</v>
      </c>
      <c r="F12" s="196">
        <v>458</v>
      </c>
      <c r="G12" s="196">
        <v>1013</v>
      </c>
      <c r="H12" s="259">
        <v>555</v>
      </c>
    </row>
    <row r="13" spans="1:8" x14ac:dyDescent="0.2">
      <c r="A13" s="642"/>
      <c r="B13" s="193" t="s">
        <v>317</v>
      </c>
      <c r="C13" s="193">
        <v>4</v>
      </c>
      <c r="D13" s="190">
        <v>0</v>
      </c>
      <c r="E13" s="260">
        <v>-4</v>
      </c>
      <c r="F13" s="193">
        <v>41</v>
      </c>
      <c r="G13" s="190">
        <v>183</v>
      </c>
      <c r="H13" s="260">
        <v>142</v>
      </c>
    </row>
    <row r="14" spans="1:8" x14ac:dyDescent="0.2">
      <c r="A14" s="642"/>
      <c r="B14" s="193" t="s">
        <v>261</v>
      </c>
      <c r="C14" s="193">
        <v>6</v>
      </c>
      <c r="D14" s="193">
        <v>90</v>
      </c>
      <c r="E14" s="257">
        <v>84</v>
      </c>
      <c r="F14" s="193">
        <v>721</v>
      </c>
      <c r="G14" s="193">
        <v>932</v>
      </c>
      <c r="H14" s="257">
        <v>211</v>
      </c>
    </row>
    <row r="15" spans="1:8" x14ac:dyDescent="0.2">
      <c r="A15" s="642"/>
      <c r="B15" s="193" t="s">
        <v>262</v>
      </c>
      <c r="C15" s="193">
        <v>73</v>
      </c>
      <c r="D15" s="190">
        <v>245</v>
      </c>
      <c r="E15" s="257">
        <v>172</v>
      </c>
      <c r="F15" s="193">
        <v>572</v>
      </c>
      <c r="G15" s="190">
        <v>1942</v>
      </c>
      <c r="H15" s="257">
        <v>1370</v>
      </c>
    </row>
    <row r="16" spans="1:8" x14ac:dyDescent="0.2">
      <c r="A16" s="642"/>
      <c r="B16" s="193" t="s">
        <v>263</v>
      </c>
      <c r="C16" s="193">
        <v>46</v>
      </c>
      <c r="D16" s="190">
        <v>0</v>
      </c>
      <c r="E16" s="257">
        <v>-46</v>
      </c>
      <c r="F16" s="193">
        <v>1016</v>
      </c>
      <c r="G16" s="190">
        <v>368</v>
      </c>
      <c r="H16" s="257">
        <v>-648</v>
      </c>
    </row>
    <row r="17" spans="1:8" x14ac:dyDescent="0.2">
      <c r="A17" s="642"/>
      <c r="B17" s="193" t="s">
        <v>264</v>
      </c>
      <c r="C17" s="193">
        <v>29</v>
      </c>
      <c r="D17" s="190">
        <v>41</v>
      </c>
      <c r="E17" s="257">
        <v>12</v>
      </c>
      <c r="F17" s="193">
        <v>1405</v>
      </c>
      <c r="G17" s="190">
        <v>1118</v>
      </c>
      <c r="H17" s="257">
        <v>-287</v>
      </c>
    </row>
    <row r="18" spans="1:8" x14ac:dyDescent="0.2">
      <c r="A18" s="642"/>
      <c r="B18" s="193" t="s">
        <v>221</v>
      </c>
      <c r="C18" s="193">
        <v>80</v>
      </c>
      <c r="D18" s="190">
        <v>172</v>
      </c>
      <c r="E18" s="257">
        <v>92</v>
      </c>
      <c r="F18" s="193">
        <v>1070</v>
      </c>
      <c r="G18" s="190">
        <v>1412</v>
      </c>
      <c r="H18" s="257">
        <v>342</v>
      </c>
    </row>
    <row r="19" spans="1:8" x14ac:dyDescent="0.2">
      <c r="A19" s="642"/>
      <c r="B19" s="193" t="s">
        <v>265</v>
      </c>
      <c r="C19" s="193">
        <v>108</v>
      </c>
      <c r="D19" s="190">
        <v>76</v>
      </c>
      <c r="E19" s="257">
        <v>-32</v>
      </c>
      <c r="F19" s="193">
        <v>1299</v>
      </c>
      <c r="G19" s="190">
        <v>1375</v>
      </c>
      <c r="H19" s="257">
        <v>76</v>
      </c>
    </row>
    <row r="20" spans="1:8" x14ac:dyDescent="0.2">
      <c r="A20" s="642"/>
      <c r="B20" s="193" t="s">
        <v>224</v>
      </c>
      <c r="C20" s="193">
        <v>42</v>
      </c>
      <c r="D20" s="190">
        <v>62</v>
      </c>
      <c r="E20" s="257">
        <v>20</v>
      </c>
      <c r="F20" s="193">
        <v>382</v>
      </c>
      <c r="G20" s="190">
        <v>713</v>
      </c>
      <c r="H20" s="257">
        <v>331</v>
      </c>
    </row>
    <row r="21" spans="1:8" x14ac:dyDescent="0.2">
      <c r="A21" s="642"/>
      <c r="B21" s="193" t="s">
        <v>225</v>
      </c>
      <c r="C21" s="193">
        <v>36</v>
      </c>
      <c r="D21" s="190">
        <v>0</v>
      </c>
      <c r="E21" s="257">
        <v>-36</v>
      </c>
      <c r="F21" s="193">
        <v>700</v>
      </c>
      <c r="G21" s="190">
        <v>0</v>
      </c>
      <c r="H21" s="257">
        <v>-700</v>
      </c>
    </row>
    <row r="22" spans="1:8" x14ac:dyDescent="0.2">
      <c r="A22" s="642"/>
      <c r="B22" s="193" t="s">
        <v>266</v>
      </c>
      <c r="C22" s="193">
        <v>0</v>
      </c>
      <c r="D22" s="190">
        <v>0</v>
      </c>
      <c r="E22" s="257">
        <v>0</v>
      </c>
      <c r="F22" s="193">
        <v>274</v>
      </c>
      <c r="G22" s="190">
        <v>106</v>
      </c>
      <c r="H22" s="257">
        <v>-168</v>
      </c>
    </row>
    <row r="23" spans="1:8" x14ac:dyDescent="0.2">
      <c r="A23" s="642"/>
      <c r="B23" s="193" t="s">
        <v>267</v>
      </c>
      <c r="C23" s="193">
        <v>29</v>
      </c>
      <c r="D23" s="190">
        <v>46</v>
      </c>
      <c r="E23" s="257">
        <v>17</v>
      </c>
      <c r="F23" s="193">
        <v>284</v>
      </c>
      <c r="G23" s="190">
        <v>275</v>
      </c>
      <c r="H23" s="257">
        <v>-9</v>
      </c>
    </row>
    <row r="24" spans="1:8" x14ac:dyDescent="0.2">
      <c r="A24" s="642"/>
      <c r="B24" s="193" t="s">
        <v>268</v>
      </c>
      <c r="C24" s="193">
        <v>6</v>
      </c>
      <c r="D24" s="190">
        <v>0</v>
      </c>
      <c r="E24" s="257">
        <v>-6</v>
      </c>
      <c r="F24" s="193">
        <v>378</v>
      </c>
      <c r="G24" s="190">
        <v>0</v>
      </c>
      <c r="H24" s="257">
        <v>-378</v>
      </c>
    </row>
    <row r="25" spans="1:8" x14ac:dyDescent="0.2">
      <c r="A25" s="642"/>
      <c r="B25" s="193" t="s">
        <v>269</v>
      </c>
      <c r="C25" s="193">
        <v>112</v>
      </c>
      <c r="D25" s="190">
        <v>336</v>
      </c>
      <c r="E25" s="257">
        <v>224</v>
      </c>
      <c r="F25" s="193">
        <v>1060</v>
      </c>
      <c r="G25" s="190">
        <v>3142</v>
      </c>
      <c r="H25" s="257">
        <v>2082</v>
      </c>
    </row>
    <row r="26" spans="1:8" x14ac:dyDescent="0.2">
      <c r="A26" s="195" t="s">
        <v>548</v>
      </c>
      <c r="B26" s="196"/>
      <c r="C26" s="196">
        <v>571</v>
      </c>
      <c r="D26" s="196">
        <v>1068</v>
      </c>
      <c r="E26" s="259">
        <v>497</v>
      </c>
      <c r="F26" s="196">
        <v>9202</v>
      </c>
      <c r="G26" s="196">
        <v>11566</v>
      </c>
      <c r="H26" s="259">
        <v>2364</v>
      </c>
    </row>
    <row r="27" spans="1:8" x14ac:dyDescent="0.2">
      <c r="A27" s="642"/>
      <c r="B27" s="193" t="s">
        <v>226</v>
      </c>
      <c r="C27" s="193">
        <v>80</v>
      </c>
      <c r="D27" s="190">
        <v>0</v>
      </c>
      <c r="E27" s="257">
        <v>-80</v>
      </c>
      <c r="F27" s="193">
        <v>907</v>
      </c>
      <c r="G27" s="190">
        <v>33</v>
      </c>
      <c r="H27" s="257">
        <v>-874</v>
      </c>
    </row>
    <row r="28" spans="1:8" x14ac:dyDescent="0.2">
      <c r="A28" s="643"/>
      <c r="B28" s="193" t="s">
        <v>270</v>
      </c>
      <c r="C28" s="193">
        <v>0</v>
      </c>
      <c r="D28" s="190">
        <v>0</v>
      </c>
      <c r="E28" s="257">
        <v>0</v>
      </c>
      <c r="F28" s="193">
        <v>81</v>
      </c>
      <c r="G28" s="190">
        <v>0</v>
      </c>
      <c r="H28" s="257">
        <v>-81</v>
      </c>
    </row>
    <row r="29" spans="1:8" x14ac:dyDescent="0.2">
      <c r="A29" s="643"/>
      <c r="B29" s="193" t="s">
        <v>271</v>
      </c>
      <c r="C29" s="193">
        <v>27</v>
      </c>
      <c r="D29" s="190">
        <v>0</v>
      </c>
      <c r="E29" s="257">
        <v>-27</v>
      </c>
      <c r="F29" s="193">
        <v>279</v>
      </c>
      <c r="G29" s="190">
        <v>0</v>
      </c>
      <c r="H29" s="257">
        <v>-279</v>
      </c>
    </row>
    <row r="30" spans="1:8" x14ac:dyDescent="0.2">
      <c r="A30" s="643"/>
      <c r="B30" s="193" t="s">
        <v>660</v>
      </c>
      <c r="C30" s="193">
        <v>0</v>
      </c>
      <c r="D30" s="193">
        <v>0</v>
      </c>
      <c r="E30" s="260">
        <v>0</v>
      </c>
      <c r="F30" s="190">
        <v>53</v>
      </c>
      <c r="G30" s="190">
        <v>131</v>
      </c>
      <c r="H30" s="260">
        <v>78</v>
      </c>
    </row>
    <row r="31" spans="1:8" x14ac:dyDescent="0.2">
      <c r="A31" s="195" t="s">
        <v>406</v>
      </c>
      <c r="B31" s="196"/>
      <c r="C31" s="196">
        <v>107</v>
      </c>
      <c r="D31" s="196">
        <v>0</v>
      </c>
      <c r="E31" s="259">
        <v>-107</v>
      </c>
      <c r="F31" s="196">
        <v>1320</v>
      </c>
      <c r="G31" s="196">
        <v>164</v>
      </c>
      <c r="H31" s="259">
        <v>-1156</v>
      </c>
    </row>
    <row r="32" spans="1:8" x14ac:dyDescent="0.2">
      <c r="A32" s="643"/>
      <c r="B32" s="193" t="s">
        <v>231</v>
      </c>
      <c r="C32" s="193">
        <v>95</v>
      </c>
      <c r="D32" s="190">
        <v>0</v>
      </c>
      <c r="E32" s="257">
        <v>-95</v>
      </c>
      <c r="F32" s="193">
        <v>1257</v>
      </c>
      <c r="G32" s="190">
        <v>175</v>
      </c>
      <c r="H32" s="257">
        <v>-1082</v>
      </c>
    </row>
    <row r="33" spans="1:8" x14ac:dyDescent="0.2">
      <c r="A33" s="643"/>
      <c r="B33" s="193" t="s">
        <v>237</v>
      </c>
      <c r="C33" s="193">
        <v>0</v>
      </c>
      <c r="D33" s="193">
        <v>67</v>
      </c>
      <c r="E33" s="260">
        <v>67</v>
      </c>
      <c r="F33" s="653">
        <v>145</v>
      </c>
      <c r="G33" s="193">
        <v>338</v>
      </c>
      <c r="H33" s="257">
        <v>193</v>
      </c>
    </row>
    <row r="34" spans="1:8" x14ac:dyDescent="0.2">
      <c r="A34" s="643"/>
      <c r="B34" s="193" t="s">
        <v>272</v>
      </c>
      <c r="C34" s="193">
        <v>0</v>
      </c>
      <c r="D34" s="193">
        <v>234</v>
      </c>
      <c r="E34" s="257">
        <v>234</v>
      </c>
      <c r="F34" s="193">
        <v>0</v>
      </c>
      <c r="G34" s="193">
        <v>1825</v>
      </c>
      <c r="H34" s="257">
        <v>1825</v>
      </c>
    </row>
    <row r="35" spans="1:8" x14ac:dyDescent="0.2">
      <c r="A35" s="643"/>
      <c r="B35" s="193" t="s">
        <v>239</v>
      </c>
      <c r="C35" s="193">
        <v>0</v>
      </c>
      <c r="D35" s="193">
        <v>15</v>
      </c>
      <c r="E35" s="260">
        <v>15</v>
      </c>
      <c r="F35" s="653">
        <v>10</v>
      </c>
      <c r="G35" s="193">
        <v>392</v>
      </c>
      <c r="H35" s="257">
        <v>382</v>
      </c>
    </row>
    <row r="36" spans="1:8" x14ac:dyDescent="0.2">
      <c r="A36" s="643" t="s">
        <v>240</v>
      </c>
      <c r="B36" s="193"/>
      <c r="C36" s="193">
        <v>8</v>
      </c>
      <c r="D36" s="193">
        <v>30</v>
      </c>
      <c r="E36" s="260">
        <v>22</v>
      </c>
      <c r="F36" s="653">
        <v>349</v>
      </c>
      <c r="G36" s="193">
        <v>540</v>
      </c>
      <c r="H36" s="257">
        <v>191</v>
      </c>
    </row>
    <row r="37" spans="1:8" x14ac:dyDescent="0.2">
      <c r="A37" s="195"/>
      <c r="B37" s="196" t="s">
        <v>549</v>
      </c>
      <c r="C37" s="196">
        <v>103</v>
      </c>
      <c r="D37" s="196">
        <v>346</v>
      </c>
      <c r="E37" s="259">
        <v>243</v>
      </c>
      <c r="F37" s="196">
        <v>1761</v>
      </c>
      <c r="G37" s="196">
        <v>3270</v>
      </c>
      <c r="H37" s="259">
        <v>1509</v>
      </c>
    </row>
    <row r="38" spans="1:8" x14ac:dyDescent="0.2">
      <c r="A38" s="643"/>
      <c r="B38" s="193" t="s">
        <v>273</v>
      </c>
      <c r="C38" s="193">
        <v>4</v>
      </c>
      <c r="D38" s="193">
        <v>0</v>
      </c>
      <c r="E38" s="256">
        <v>-4</v>
      </c>
      <c r="F38" s="653">
        <v>149</v>
      </c>
      <c r="G38" s="193">
        <v>1</v>
      </c>
      <c r="H38" s="257">
        <v>-148</v>
      </c>
    </row>
    <row r="39" spans="1:8" x14ac:dyDescent="0.2">
      <c r="A39" s="643"/>
      <c r="B39" s="193" t="s">
        <v>274</v>
      </c>
      <c r="C39" s="193">
        <v>0</v>
      </c>
      <c r="D39" s="193">
        <v>0</v>
      </c>
      <c r="E39" s="260">
        <v>0</v>
      </c>
      <c r="F39" s="653">
        <v>145</v>
      </c>
      <c r="G39" s="193">
        <v>6</v>
      </c>
      <c r="H39" s="257">
        <v>-139</v>
      </c>
    </row>
    <row r="40" spans="1:8" x14ac:dyDescent="0.2">
      <c r="A40" s="643"/>
      <c r="B40" s="193" t="s">
        <v>275</v>
      </c>
      <c r="C40" s="193">
        <v>0</v>
      </c>
      <c r="D40" s="193">
        <v>0</v>
      </c>
      <c r="E40" s="256">
        <v>0</v>
      </c>
      <c r="F40" s="653">
        <v>65</v>
      </c>
      <c r="G40" s="193">
        <v>265</v>
      </c>
      <c r="H40" s="260">
        <v>200</v>
      </c>
    </row>
    <row r="41" spans="1:8" x14ac:dyDescent="0.2">
      <c r="A41" s="643"/>
      <c r="B41" s="193" t="s">
        <v>276</v>
      </c>
      <c r="C41" s="193">
        <v>5</v>
      </c>
      <c r="D41" s="193">
        <v>0</v>
      </c>
      <c r="E41" s="256">
        <v>-5</v>
      </c>
      <c r="F41" s="653">
        <v>94</v>
      </c>
      <c r="G41" s="193">
        <v>69</v>
      </c>
      <c r="H41" s="260">
        <v>-25</v>
      </c>
    </row>
    <row r="42" spans="1:8" x14ac:dyDescent="0.2">
      <c r="A42" s="195" t="s">
        <v>565</v>
      </c>
      <c r="B42" s="208"/>
      <c r="C42" s="208">
        <v>9</v>
      </c>
      <c r="D42" s="196">
        <v>0</v>
      </c>
      <c r="E42" s="208">
        <v>-9</v>
      </c>
      <c r="F42" s="208">
        <v>453</v>
      </c>
      <c r="G42" s="208">
        <v>341</v>
      </c>
      <c r="H42" s="261">
        <v>-112</v>
      </c>
    </row>
    <row r="43" spans="1:8" x14ac:dyDescent="0.2">
      <c r="A43" s="377" t="s">
        <v>638</v>
      </c>
      <c r="B43" s="782"/>
      <c r="C43" s="208">
        <v>17</v>
      </c>
      <c r="D43" s="797">
        <v>0</v>
      </c>
      <c r="E43" s="208">
        <v>-17</v>
      </c>
      <c r="F43" s="208">
        <v>115</v>
      </c>
      <c r="G43" s="797">
        <v>12</v>
      </c>
      <c r="H43" s="261">
        <v>-103</v>
      </c>
    </row>
    <row r="44" spans="1:8" x14ac:dyDescent="0.2">
      <c r="A44" s="209" t="s">
        <v>120</v>
      </c>
      <c r="B44" s="210"/>
      <c r="C44" s="210">
        <v>1073</v>
      </c>
      <c r="D44" s="262">
        <v>1703</v>
      </c>
      <c r="E44" s="210">
        <v>630</v>
      </c>
      <c r="F44" s="210">
        <v>15767</v>
      </c>
      <c r="G44" s="262">
        <v>17925</v>
      </c>
      <c r="H44" s="210">
        <v>2158</v>
      </c>
    </row>
    <row r="45" spans="1:8" x14ac:dyDescent="0.2">
      <c r="A45" s="214" t="s">
        <v>550</v>
      </c>
      <c r="B45" s="215"/>
      <c r="C45" s="215">
        <v>175</v>
      </c>
      <c r="D45" s="215">
        <v>67</v>
      </c>
      <c r="E45" s="215">
        <v>-108</v>
      </c>
      <c r="F45" s="215">
        <v>2362</v>
      </c>
      <c r="G45" s="215">
        <v>590</v>
      </c>
      <c r="H45" s="215">
        <v>-1772</v>
      </c>
    </row>
    <row r="46" spans="1:8" x14ac:dyDescent="0.2">
      <c r="A46" s="214" t="s">
        <v>551</v>
      </c>
      <c r="B46" s="215"/>
      <c r="C46" s="215">
        <v>898</v>
      </c>
      <c r="D46" s="215">
        <v>1636</v>
      </c>
      <c r="E46" s="215">
        <v>738</v>
      </c>
      <c r="F46" s="215">
        <v>13405</v>
      </c>
      <c r="G46" s="215">
        <v>17335</v>
      </c>
      <c r="H46" s="215">
        <v>3930</v>
      </c>
    </row>
    <row r="47" spans="1:8" x14ac:dyDescent="0.2">
      <c r="A47" s="218" t="s">
        <v>552</v>
      </c>
      <c r="B47" s="219"/>
      <c r="C47" s="219">
        <v>627</v>
      </c>
      <c r="D47" s="219">
        <v>957</v>
      </c>
      <c r="E47" s="219">
        <v>330</v>
      </c>
      <c r="F47" s="219">
        <v>9646</v>
      </c>
      <c r="G47" s="219">
        <v>11080</v>
      </c>
      <c r="H47" s="219">
        <v>1434</v>
      </c>
    </row>
    <row r="48" spans="1:8" x14ac:dyDescent="0.2">
      <c r="A48" s="218" t="s">
        <v>553</v>
      </c>
      <c r="B48" s="219"/>
      <c r="C48" s="219">
        <v>446</v>
      </c>
      <c r="D48" s="219">
        <v>746</v>
      </c>
      <c r="E48" s="219">
        <v>300</v>
      </c>
      <c r="F48" s="219">
        <v>6121</v>
      </c>
      <c r="G48" s="219">
        <v>6845</v>
      </c>
      <c r="H48" s="219">
        <v>724</v>
      </c>
    </row>
    <row r="49" spans="1:8" x14ac:dyDescent="0.2">
      <c r="A49" s="214" t="s">
        <v>554</v>
      </c>
      <c r="B49" s="222"/>
      <c r="C49" s="222">
        <v>421</v>
      </c>
      <c r="D49" s="263">
        <v>687</v>
      </c>
      <c r="E49" s="215">
        <v>266</v>
      </c>
      <c r="F49" s="215">
        <v>7206</v>
      </c>
      <c r="G49" s="215">
        <v>8654</v>
      </c>
      <c r="H49" s="215">
        <v>1448</v>
      </c>
    </row>
    <row r="50" spans="1:8" ht="15" x14ac:dyDescent="0.25">
      <c r="A50" s="224"/>
      <c r="B50" s="224"/>
      <c r="C50" s="264"/>
      <c r="D50" s="225"/>
      <c r="E50" s="225"/>
      <c r="F50" s="226"/>
      <c r="G50" s="225"/>
      <c r="H50" s="255" t="s">
        <v>247</v>
      </c>
    </row>
    <row r="51" spans="1:8" ht="15" x14ac:dyDescent="0.25">
      <c r="A51" s="228" t="s">
        <v>248</v>
      </c>
      <c r="B51" s="228"/>
      <c r="C51" s="229"/>
      <c r="D51" s="225"/>
      <c r="E51" s="225"/>
      <c r="F51" s="226"/>
      <c r="G51" s="225"/>
      <c r="H51" s="227"/>
    </row>
    <row r="53" spans="1:8" x14ac:dyDescent="0.2">
      <c r="C53" s="265"/>
      <c r="D53" s="265"/>
      <c r="E53" s="265"/>
      <c r="F53" s="265"/>
      <c r="G53" s="265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</row>
    <row r="4" spans="1:8" x14ac:dyDescent="0.2">
      <c r="A4" s="75"/>
      <c r="B4" s="72" t="s">
        <v>48</v>
      </c>
      <c r="C4" s="72" t="s">
        <v>555</v>
      </c>
      <c r="D4" s="72" t="s">
        <v>48</v>
      </c>
      <c r="E4" s="72" t="s">
        <v>555</v>
      </c>
      <c r="F4" s="72" t="s">
        <v>48</v>
      </c>
      <c r="G4" s="72" t="s">
        <v>555</v>
      </c>
      <c r="H4" s="73" t="s">
        <v>129</v>
      </c>
    </row>
    <row r="5" spans="1:8" x14ac:dyDescent="0.2">
      <c r="A5" s="242" t="s">
        <v>278</v>
      </c>
      <c r="B5" s="696">
        <v>0.23899999999999999</v>
      </c>
      <c r="C5" s="390">
        <v>-44.547563805104403</v>
      </c>
      <c r="D5" s="548">
        <v>1.9910000000000001</v>
      </c>
      <c r="E5" s="390">
        <v>-10.917225950782997</v>
      </c>
      <c r="F5" s="548">
        <v>4.3310000000000004</v>
      </c>
      <c r="G5" s="390">
        <v>-26.218057921635435</v>
      </c>
      <c r="H5" s="697">
        <v>1.2051914225766776</v>
      </c>
    </row>
    <row r="6" spans="1:8" x14ac:dyDescent="0.2">
      <c r="A6" s="242" t="s">
        <v>279</v>
      </c>
      <c r="B6" s="549">
        <v>0.90600000000000003</v>
      </c>
      <c r="C6" s="274">
        <v>-65.616698292220107</v>
      </c>
      <c r="D6" s="273">
        <v>12.39</v>
      </c>
      <c r="E6" s="274">
        <v>-23.861611257911878</v>
      </c>
      <c r="F6" s="273">
        <v>29.166</v>
      </c>
      <c r="G6" s="274">
        <v>-8.5074345943911176</v>
      </c>
      <c r="H6" s="698">
        <v>8.116050111030102</v>
      </c>
    </row>
    <row r="7" spans="1:8" x14ac:dyDescent="0.2">
      <c r="A7" s="242" t="s">
        <v>280</v>
      </c>
      <c r="B7" s="549">
        <v>5.6150000000000002</v>
      </c>
      <c r="C7" s="274">
        <v>100.9663564781675</v>
      </c>
      <c r="D7" s="273">
        <v>28.204000000000001</v>
      </c>
      <c r="E7" s="274">
        <v>46.895833333333329</v>
      </c>
      <c r="F7" s="273">
        <v>44.615000000000002</v>
      </c>
      <c r="G7" s="274">
        <v>15.439350031049473</v>
      </c>
      <c r="H7" s="698">
        <v>12.415057796873349</v>
      </c>
    </row>
    <row r="8" spans="1:8" x14ac:dyDescent="0.2">
      <c r="A8" s="242" t="s">
        <v>281</v>
      </c>
      <c r="B8" s="549">
        <v>21.609000000000002</v>
      </c>
      <c r="C8" s="274">
        <v>-11.724335144409494</v>
      </c>
      <c r="D8" s="273">
        <v>134.22200000000001</v>
      </c>
      <c r="E8" s="274">
        <v>-9.5770624772632349</v>
      </c>
      <c r="F8" s="273">
        <v>279.39699999999999</v>
      </c>
      <c r="G8" s="274">
        <v>34.173890076115924</v>
      </c>
      <c r="H8" s="698">
        <v>77.748064625642101</v>
      </c>
    </row>
    <row r="9" spans="1:8" x14ac:dyDescent="0.2">
      <c r="A9" s="242" t="s">
        <v>282</v>
      </c>
      <c r="B9" s="550">
        <v>0.105</v>
      </c>
      <c r="C9" s="275">
        <v>-16.666666666666664</v>
      </c>
      <c r="D9" s="273">
        <v>0.48699999999999999</v>
      </c>
      <c r="E9" s="273">
        <v>286.50793650793651</v>
      </c>
      <c r="F9" s="273">
        <v>1.853</v>
      </c>
      <c r="G9" s="273">
        <v>1370.6349206349205</v>
      </c>
      <c r="H9" s="698">
        <v>0.51563604387776107</v>
      </c>
    </row>
    <row r="10" spans="1:8" x14ac:dyDescent="0.2">
      <c r="A10" s="250" t="s">
        <v>283</v>
      </c>
      <c r="B10" s="276">
        <v>28.474</v>
      </c>
      <c r="C10" s="277">
        <v>-6.5353684556047922</v>
      </c>
      <c r="D10" s="276">
        <v>177.29400000000001</v>
      </c>
      <c r="E10" s="277">
        <v>-4.8198333619652978</v>
      </c>
      <c r="F10" s="276">
        <v>359.36200000000002</v>
      </c>
      <c r="G10" s="277">
        <v>26.199531530392576</v>
      </c>
      <c r="H10" s="277">
        <v>100</v>
      </c>
    </row>
    <row r="11" spans="1:8" x14ac:dyDescent="0.2">
      <c r="A11" s="278" t="s">
        <v>284</v>
      </c>
      <c r="B11" s="279">
        <f>B10/'Consumo PP'!B11*100</f>
        <v>0.64325872983921362</v>
      </c>
      <c r="C11" s="280"/>
      <c r="D11" s="279">
        <f>D10/'Consumo PP'!D11*100</f>
        <v>0.66548240146983717</v>
      </c>
      <c r="E11" s="280"/>
      <c r="F11" s="279">
        <f>F10/'Consumo PP'!F11*100</f>
        <v>0.65822795394786016</v>
      </c>
      <c r="G11" s="281"/>
      <c r="H11" s="281"/>
    </row>
    <row r="12" spans="1:8" x14ac:dyDescent="0.2">
      <c r="A12" s="282" t="s">
        <v>591</v>
      </c>
      <c r="B12" s="67"/>
      <c r="C12" s="67"/>
      <c r="D12" s="67"/>
      <c r="E12" s="67"/>
      <c r="F12" s="67"/>
      <c r="G12" s="275"/>
      <c r="H12" s="71" t="s">
        <v>247</v>
      </c>
    </row>
    <row r="13" spans="1:8" x14ac:dyDescent="0.2">
      <c r="A13" s="228" t="s">
        <v>248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18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285</v>
      </c>
      <c r="B1" s="70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31">
        <f>INDICE!A3</f>
        <v>41791</v>
      </c>
      <c r="C3" s="831"/>
      <c r="D3" s="849" t="s">
        <v>121</v>
      </c>
      <c r="E3" s="849"/>
      <c r="F3" s="849" t="s">
        <v>122</v>
      </c>
      <c r="G3" s="849"/>
    </row>
    <row r="4" spans="1:7" x14ac:dyDescent="0.2">
      <c r="A4" s="75"/>
      <c r="B4" s="268"/>
      <c r="C4" s="72" t="s">
        <v>555</v>
      </c>
      <c r="D4" s="268"/>
      <c r="E4" s="72" t="s">
        <v>555</v>
      </c>
      <c r="F4" s="268"/>
      <c r="G4" s="72" t="s">
        <v>555</v>
      </c>
    </row>
    <row r="5" spans="1:7" ht="15" x14ac:dyDescent="0.25">
      <c r="A5" s="693" t="s">
        <v>120</v>
      </c>
      <c r="B5" s="699">
        <v>5267</v>
      </c>
      <c r="C5" s="694">
        <v>0.90038314176245204</v>
      </c>
      <c r="D5" s="695">
        <v>30205</v>
      </c>
      <c r="E5" s="694">
        <v>-3.7658903367636283</v>
      </c>
      <c r="F5" s="700">
        <v>59855</v>
      </c>
      <c r="G5" s="694">
        <v>-8.2119306854776877</v>
      </c>
    </row>
    <row r="6" spans="1:7" x14ac:dyDescent="0.2">
      <c r="A6" s="282"/>
      <c r="B6" s="1"/>
      <c r="C6" s="1"/>
      <c r="D6" s="1"/>
      <c r="E6" s="1"/>
      <c r="F6" s="1"/>
      <c r="G6" s="71" t="s">
        <v>247</v>
      </c>
    </row>
    <row r="7" spans="1:7" x14ac:dyDescent="0.2">
      <c r="A7" s="282" t="s">
        <v>591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286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654</v>
      </c>
      <c r="B5" s="486">
        <v>123</v>
      </c>
      <c r="C5" s="84">
        <v>-15.918707745732691</v>
      </c>
      <c r="D5" s="83">
        <v>815.41100000000006</v>
      </c>
      <c r="E5" s="84">
        <v>-10.810937927262778</v>
      </c>
      <c r="F5" s="83">
        <v>1613.6480000000001</v>
      </c>
      <c r="G5" s="84">
        <v>-11.007969116227772</v>
      </c>
      <c r="H5" s="489">
        <v>2.7194116619349429</v>
      </c>
    </row>
    <row r="6" spans="1:8" s="80" customFormat="1" x14ac:dyDescent="0.2">
      <c r="A6" s="82" t="s">
        <v>49</v>
      </c>
      <c r="B6" s="487">
        <v>626</v>
      </c>
      <c r="C6" s="86">
        <v>-0.61094105244441033</v>
      </c>
      <c r="D6" s="85">
        <v>3500.5529999999999</v>
      </c>
      <c r="E6" s="86">
        <v>-9.2744685036462027</v>
      </c>
      <c r="F6" s="85">
        <v>7113.0659999999998</v>
      </c>
      <c r="G6" s="86">
        <v>-11.807636547181367</v>
      </c>
      <c r="H6" s="490">
        <v>11.987344595917406</v>
      </c>
    </row>
    <row r="7" spans="1:8" s="80" customFormat="1" x14ac:dyDescent="0.2">
      <c r="A7" s="82" t="s">
        <v>50</v>
      </c>
      <c r="B7" s="487">
        <v>810</v>
      </c>
      <c r="C7" s="86">
        <v>5.2046425120270987</v>
      </c>
      <c r="D7" s="85">
        <v>4266.482</v>
      </c>
      <c r="E7" s="86">
        <v>-3.7263791285401013</v>
      </c>
      <c r="F7" s="85">
        <v>8461.4619999999995</v>
      </c>
      <c r="G7" s="86">
        <v>-6.3336617730586813</v>
      </c>
      <c r="H7" s="490">
        <v>14.259738455858626</v>
      </c>
    </row>
    <row r="8" spans="1:8" s="80" customFormat="1" x14ac:dyDescent="0.2">
      <c r="A8" s="82" t="s">
        <v>130</v>
      </c>
      <c r="B8" s="487">
        <v>2344</v>
      </c>
      <c r="C8" s="86">
        <v>2.3893319401861124</v>
      </c>
      <c r="D8" s="85">
        <v>13524.785</v>
      </c>
      <c r="E8" s="86">
        <v>-0.46179103473617977</v>
      </c>
      <c r="F8" s="85">
        <v>26719.305</v>
      </c>
      <c r="G8" s="86">
        <v>-3.9237869999677417</v>
      </c>
      <c r="H8" s="490">
        <v>45.028897018306729</v>
      </c>
    </row>
    <row r="9" spans="1:8" s="80" customFormat="1" x14ac:dyDescent="0.2">
      <c r="A9" s="82" t="s">
        <v>131</v>
      </c>
      <c r="B9" s="487">
        <v>415</v>
      </c>
      <c r="C9" s="86">
        <v>-13.721413721413722</v>
      </c>
      <c r="D9" s="85">
        <v>2419.855</v>
      </c>
      <c r="E9" s="86">
        <v>-13.313979459913725</v>
      </c>
      <c r="F9" s="85">
        <v>4924.5599999999995</v>
      </c>
      <c r="G9" s="87">
        <v>-25.062051882388797</v>
      </c>
      <c r="H9" s="490">
        <v>8.2991494389720302</v>
      </c>
    </row>
    <row r="10" spans="1:8" s="80" customFormat="1" x14ac:dyDescent="0.2">
      <c r="A10" s="81" t="s">
        <v>132</v>
      </c>
      <c r="B10" s="488">
        <v>914</v>
      </c>
      <c r="C10" s="89">
        <v>6.4479010896351374</v>
      </c>
      <c r="D10" s="88">
        <v>5423.9140000000007</v>
      </c>
      <c r="E10" s="89">
        <v>-1.9304671648089859</v>
      </c>
      <c r="F10" s="88">
        <v>10506.088</v>
      </c>
      <c r="G10" s="89">
        <v>-7.4001192700447707</v>
      </c>
      <c r="H10" s="491">
        <v>17.705458829010265</v>
      </c>
    </row>
    <row r="11" spans="1:8" s="80" customFormat="1" x14ac:dyDescent="0.2">
      <c r="A11" s="90" t="s">
        <v>120</v>
      </c>
      <c r="B11" s="91">
        <v>5232</v>
      </c>
      <c r="C11" s="92">
        <v>1.1014492753623188</v>
      </c>
      <c r="D11" s="91">
        <v>29951</v>
      </c>
      <c r="E11" s="92">
        <v>-3.7378671980458957</v>
      </c>
      <c r="F11" s="91">
        <v>59338.129000000001</v>
      </c>
      <c r="G11" s="92">
        <v>-8.2021519183168294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247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592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248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A3" sqref="A3:E3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1" t="s">
        <v>287</v>
      </c>
      <c r="B1" s="231"/>
      <c r="C1" s="231"/>
      <c r="D1" s="231"/>
      <c r="E1" s="231"/>
      <c r="F1" s="232"/>
      <c r="G1" s="232"/>
    </row>
    <row r="2" spans="1:7" x14ac:dyDescent="0.2">
      <c r="A2" s="231"/>
      <c r="B2" s="231"/>
      <c r="C2" s="231"/>
      <c r="D2" s="231"/>
      <c r="E2" s="236" t="s">
        <v>160</v>
      </c>
      <c r="F2" s="232"/>
      <c r="G2" s="232"/>
    </row>
    <row r="3" spans="1:7" x14ac:dyDescent="0.2">
      <c r="A3" s="850">
        <f>INDICE!A3</f>
        <v>41791</v>
      </c>
      <c r="B3" s="850">
        <v>41671</v>
      </c>
      <c r="C3" s="851">
        <v>41671</v>
      </c>
      <c r="D3" s="850">
        <v>41671</v>
      </c>
      <c r="E3" s="850">
        <v>41671</v>
      </c>
      <c r="F3" s="232"/>
    </row>
    <row r="4" spans="1:7" x14ac:dyDescent="0.2">
      <c r="A4" s="242" t="s">
        <v>30</v>
      </c>
      <c r="B4" s="243">
        <v>28.474</v>
      </c>
      <c r="C4" s="702"/>
      <c r="D4" s="377" t="s">
        <v>288</v>
      </c>
      <c r="E4" s="384">
        <v>5232</v>
      </c>
    </row>
    <row r="5" spans="1:7" x14ac:dyDescent="0.2">
      <c r="A5" s="242" t="s">
        <v>289</v>
      </c>
      <c r="B5" s="243">
        <v>4754</v>
      </c>
      <c r="C5" s="384"/>
      <c r="D5" s="242" t="s">
        <v>290</v>
      </c>
      <c r="E5" s="243">
        <v>-367</v>
      </c>
    </row>
    <row r="6" spans="1:7" x14ac:dyDescent="0.2">
      <c r="A6" s="242" t="s">
        <v>585</v>
      </c>
      <c r="B6" s="243">
        <v>122</v>
      </c>
      <c r="C6" s="384"/>
      <c r="D6" s="242" t="s">
        <v>291</v>
      </c>
      <c r="E6" s="243">
        <v>158</v>
      </c>
    </row>
    <row r="7" spans="1:7" x14ac:dyDescent="0.2">
      <c r="A7" s="242" t="s">
        <v>586</v>
      </c>
      <c r="B7" s="243">
        <v>37</v>
      </c>
      <c r="C7" s="384"/>
      <c r="D7" s="242" t="s">
        <v>587</v>
      </c>
      <c r="E7" s="243">
        <v>1073</v>
      </c>
    </row>
    <row r="8" spans="1:7" x14ac:dyDescent="0.2">
      <c r="A8" s="242" t="s">
        <v>588</v>
      </c>
      <c r="B8" s="243">
        <v>326</v>
      </c>
      <c r="C8" s="384"/>
      <c r="D8" s="242" t="s">
        <v>589</v>
      </c>
      <c r="E8" s="243">
        <v>-1703</v>
      </c>
    </row>
    <row r="9" spans="1:7" x14ac:dyDescent="0.2">
      <c r="A9" s="250" t="s">
        <v>59</v>
      </c>
      <c r="B9" s="251">
        <v>5267.4740000000002</v>
      </c>
      <c r="C9" s="384"/>
      <c r="D9" s="242" t="s">
        <v>293</v>
      </c>
      <c r="E9" s="243">
        <v>34</v>
      </c>
    </row>
    <row r="10" spans="1:7" x14ac:dyDescent="0.2">
      <c r="A10" s="242" t="s">
        <v>292</v>
      </c>
      <c r="B10" s="243">
        <v>-35</v>
      </c>
      <c r="C10" s="384"/>
      <c r="D10" s="250" t="s">
        <v>590</v>
      </c>
      <c r="E10" s="251">
        <v>4427</v>
      </c>
    </row>
    <row r="11" spans="1:7" x14ac:dyDescent="0.2">
      <c r="A11" s="250" t="s">
        <v>288</v>
      </c>
      <c r="B11" s="251">
        <v>5232.4740000000002</v>
      </c>
      <c r="C11" s="703"/>
      <c r="D11" s="328"/>
      <c r="E11" s="692" t="s">
        <v>133</v>
      </c>
      <c r="F11" s="242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17" t="s">
        <v>595</v>
      </c>
      <c r="B1" s="817"/>
      <c r="C1" s="817"/>
      <c r="D1" s="817"/>
      <c r="E1" s="285"/>
      <c r="F1" s="285"/>
      <c r="G1" s="60"/>
      <c r="H1" s="60"/>
      <c r="I1" s="60"/>
      <c r="J1" s="60"/>
      <c r="K1" s="58"/>
      <c r="L1" s="58"/>
    </row>
    <row r="2" spans="1:12" ht="14.25" customHeight="1" x14ac:dyDescent="0.2">
      <c r="A2" s="817"/>
      <c r="B2" s="817"/>
      <c r="C2" s="817"/>
      <c r="D2" s="817"/>
      <c r="E2" s="285"/>
      <c r="F2" s="285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294</v>
      </c>
      <c r="F3" s="58"/>
    </row>
    <row r="4" spans="1:12" s="288" customFormat="1" ht="14.25" customHeight="1" x14ac:dyDescent="0.2">
      <c r="A4" s="286"/>
      <c r="B4" s="286"/>
      <c r="C4" s="287" t="s">
        <v>295</v>
      </c>
      <c r="D4" s="287" t="s">
        <v>594</v>
      </c>
      <c r="E4" s="65"/>
      <c r="F4" s="65"/>
    </row>
    <row r="5" spans="1:12" s="288" customFormat="1" ht="14.25" customHeight="1" x14ac:dyDescent="0.2">
      <c r="A5" s="852">
        <v>2008</v>
      </c>
      <c r="B5" s="289" t="s">
        <v>296</v>
      </c>
      <c r="C5" s="704">
        <v>12.94</v>
      </c>
      <c r="D5" s="290">
        <v>5.29</v>
      </c>
      <c r="E5" s="65"/>
      <c r="F5" s="65"/>
    </row>
    <row r="6" spans="1:12" ht="14.25" customHeight="1" x14ac:dyDescent="0.2">
      <c r="A6" s="852"/>
      <c r="B6" s="289" t="s">
        <v>297</v>
      </c>
      <c r="C6" s="704">
        <v>14.1</v>
      </c>
      <c r="D6" s="290">
        <v>8.9644513137557968</v>
      </c>
      <c r="F6" s="58"/>
    </row>
    <row r="7" spans="1:12" ht="14.25" customHeight="1" x14ac:dyDescent="0.2">
      <c r="A7" s="852"/>
      <c r="B7" s="289" t="s">
        <v>298</v>
      </c>
      <c r="C7" s="704">
        <v>13.76</v>
      </c>
      <c r="D7" s="290">
        <v>-2.4113475177304955</v>
      </c>
      <c r="E7" s="291"/>
      <c r="F7" s="58"/>
    </row>
    <row r="8" spans="1:12" s="288" customFormat="1" ht="14.25" customHeight="1" x14ac:dyDescent="0.2">
      <c r="A8" s="819">
        <v>2009</v>
      </c>
      <c r="B8" s="292" t="s">
        <v>296</v>
      </c>
      <c r="C8" s="705">
        <v>13.5</v>
      </c>
      <c r="D8" s="293">
        <v>-1.8895348837209287</v>
      </c>
      <c r="E8" s="65"/>
      <c r="F8" s="65"/>
    </row>
    <row r="9" spans="1:12" ht="14.25" customHeight="1" x14ac:dyDescent="0.2">
      <c r="A9" s="852"/>
      <c r="B9" s="289" t="s">
        <v>297</v>
      </c>
      <c r="C9" s="704">
        <v>10.5</v>
      </c>
      <c r="D9" s="290">
        <v>-22.222222222222221</v>
      </c>
      <c r="F9" s="58"/>
    </row>
    <row r="10" spans="1:12" ht="14.25" customHeight="1" x14ac:dyDescent="0.2">
      <c r="A10" s="852"/>
      <c r="B10" s="289" t="s">
        <v>298</v>
      </c>
      <c r="C10" s="704">
        <v>10.48</v>
      </c>
      <c r="D10" s="290">
        <v>-0.19047619047618641</v>
      </c>
      <c r="E10" s="291"/>
      <c r="F10" s="58"/>
    </row>
    <row r="11" spans="1:12" ht="14.25" customHeight="1" x14ac:dyDescent="0.2">
      <c r="A11" s="852"/>
      <c r="B11" s="289" t="s">
        <v>299</v>
      </c>
      <c r="C11" s="704">
        <v>10.69</v>
      </c>
      <c r="D11" s="290">
        <v>2.0038167938931211</v>
      </c>
      <c r="E11" s="291"/>
      <c r="F11" s="58"/>
    </row>
    <row r="12" spans="1:12" s="288" customFormat="1" ht="14.25" customHeight="1" x14ac:dyDescent="0.2">
      <c r="A12" s="819">
        <v>2010</v>
      </c>
      <c r="B12" s="292" t="s">
        <v>296</v>
      </c>
      <c r="C12" s="705">
        <v>11.06</v>
      </c>
      <c r="D12" s="293">
        <v>3.4611786716557624</v>
      </c>
      <c r="E12" s="65"/>
      <c r="F12" s="65"/>
    </row>
    <row r="13" spans="1:12" ht="14.25" customHeight="1" x14ac:dyDescent="0.2">
      <c r="A13" s="852"/>
      <c r="B13" s="289" t="s">
        <v>297</v>
      </c>
      <c r="C13" s="704">
        <v>11.68</v>
      </c>
      <c r="D13" s="290">
        <v>5.6057866184448395</v>
      </c>
      <c r="F13" s="58"/>
    </row>
    <row r="14" spans="1:12" ht="14.25" customHeight="1" x14ac:dyDescent="0.2">
      <c r="A14" s="852"/>
      <c r="B14" s="289" t="s">
        <v>298</v>
      </c>
      <c r="C14" s="704">
        <v>12.45</v>
      </c>
      <c r="D14" s="290">
        <v>6.5924657534246531</v>
      </c>
      <c r="E14" s="291"/>
      <c r="F14" s="58"/>
    </row>
    <row r="15" spans="1:12" ht="14.25" customHeight="1" x14ac:dyDescent="0.2">
      <c r="A15" s="820"/>
      <c r="B15" s="294" t="s">
        <v>299</v>
      </c>
      <c r="C15" s="706">
        <v>12.79</v>
      </c>
      <c r="D15" s="295">
        <v>2.7309236947791153</v>
      </c>
      <c r="E15" s="291"/>
      <c r="F15" s="58"/>
    </row>
    <row r="16" spans="1:12" s="288" customFormat="1" ht="14.25" customHeight="1" x14ac:dyDescent="0.2">
      <c r="A16" s="852">
        <v>2011</v>
      </c>
      <c r="B16" s="289" t="s">
        <v>296</v>
      </c>
      <c r="C16" s="704">
        <v>13.19</v>
      </c>
      <c r="D16" s="290">
        <v>3.1274433150899172</v>
      </c>
      <c r="E16" s="65"/>
      <c r="F16" s="65"/>
    </row>
    <row r="17" spans="1:6" ht="14.25" customHeight="1" x14ac:dyDescent="0.2">
      <c r="A17" s="852"/>
      <c r="B17" s="289" t="s">
        <v>297</v>
      </c>
      <c r="C17" s="704">
        <v>14</v>
      </c>
      <c r="D17" s="290">
        <v>6.141015921152392</v>
      </c>
      <c r="F17" s="58"/>
    </row>
    <row r="18" spans="1:6" ht="14.25" customHeight="1" x14ac:dyDescent="0.2">
      <c r="A18" s="852"/>
      <c r="B18" s="289" t="s">
        <v>298</v>
      </c>
      <c r="C18" s="704">
        <v>14.8</v>
      </c>
      <c r="D18" s="290">
        <v>5.7142857142857197</v>
      </c>
      <c r="E18" s="291"/>
      <c r="F18" s="58"/>
    </row>
    <row r="19" spans="1:6" ht="14.25" customHeight="1" x14ac:dyDescent="0.2">
      <c r="A19" s="820"/>
      <c r="B19" s="294" t="s">
        <v>299</v>
      </c>
      <c r="C19" s="706">
        <v>15.09</v>
      </c>
      <c r="D19" s="295">
        <v>1.9594594594594537</v>
      </c>
      <c r="E19" s="291"/>
      <c r="F19" s="58"/>
    </row>
    <row r="20" spans="1:6" s="288" customFormat="1" ht="14.25" customHeight="1" x14ac:dyDescent="0.2">
      <c r="A20" s="852">
        <v>2012</v>
      </c>
      <c r="B20" s="289" t="s">
        <v>300</v>
      </c>
      <c r="C20" s="704">
        <v>15.53</v>
      </c>
      <c r="D20" s="290">
        <v>2.9158383035122566</v>
      </c>
      <c r="E20" s="65"/>
      <c r="F20" s="65"/>
    </row>
    <row r="21" spans="1:6" ht="14.25" customHeight="1" x14ac:dyDescent="0.2">
      <c r="A21" s="852"/>
      <c r="B21" s="289" t="s">
        <v>298</v>
      </c>
      <c r="C21" s="704">
        <v>16.45</v>
      </c>
      <c r="D21" s="290">
        <v>5.9240180296200897</v>
      </c>
      <c r="F21" s="58"/>
    </row>
    <row r="22" spans="1:6" ht="14.25" customHeight="1" x14ac:dyDescent="0.2">
      <c r="A22" s="852"/>
      <c r="B22" s="289" t="s">
        <v>301</v>
      </c>
      <c r="C22" s="704">
        <v>16.87</v>
      </c>
      <c r="D22" s="290">
        <v>2.5531914893617129</v>
      </c>
      <c r="E22" s="291"/>
      <c r="F22" s="58"/>
    </row>
    <row r="23" spans="1:6" ht="14.25" customHeight="1" x14ac:dyDescent="0.2">
      <c r="A23" s="820"/>
      <c r="B23" s="294" t="s">
        <v>299</v>
      </c>
      <c r="C23" s="706">
        <v>16.100000000000001</v>
      </c>
      <c r="D23" s="295">
        <v>-4.5643153526970925</v>
      </c>
      <c r="E23" s="291"/>
      <c r="F23" s="58"/>
    </row>
    <row r="24" spans="1:6" ht="14.25" customHeight="1" x14ac:dyDescent="0.2">
      <c r="A24" s="819">
        <v>2013</v>
      </c>
      <c r="B24" s="292" t="s">
        <v>296</v>
      </c>
      <c r="C24" s="705">
        <v>16.32</v>
      </c>
      <c r="D24" s="293">
        <v>1.3664596273291854</v>
      </c>
      <c r="E24" s="291"/>
      <c r="F24" s="58"/>
    </row>
    <row r="25" spans="1:6" ht="14.25" customHeight="1" x14ac:dyDescent="0.2">
      <c r="A25" s="852"/>
      <c r="B25" s="289" t="s">
        <v>302</v>
      </c>
      <c r="C25" s="704">
        <v>17.13</v>
      </c>
      <c r="D25" s="290">
        <v>4.9632352941176388</v>
      </c>
      <c r="E25" s="291"/>
      <c r="F25" s="58"/>
    </row>
    <row r="26" spans="1:6" ht="14.25" customHeight="1" x14ac:dyDescent="0.2">
      <c r="A26" s="820"/>
      <c r="B26" s="294" t="s">
        <v>303</v>
      </c>
      <c r="C26" s="706">
        <v>17.5</v>
      </c>
      <c r="D26" s="295">
        <v>2.1599532983070695</v>
      </c>
      <c r="F26" s="58"/>
    </row>
    <row r="27" spans="1:6" ht="14.25" customHeight="1" x14ac:dyDescent="0.2">
      <c r="A27" s="282"/>
      <c r="D27" s="71" t="s">
        <v>305</v>
      </c>
    </row>
    <row r="28" spans="1:6" ht="14.25" customHeight="1" x14ac:dyDescent="0.2">
      <c r="A28" s="282" t="s">
        <v>304</v>
      </c>
    </row>
    <row r="29" spans="1:6" ht="14.25" customHeight="1" x14ac:dyDescent="0.2">
      <c r="A29" s="282" t="s">
        <v>593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19" t="s">
        <v>648</v>
      </c>
      <c r="C3" s="821" t="s">
        <v>518</v>
      </c>
      <c r="D3" s="819" t="s">
        <v>110</v>
      </c>
      <c r="E3" s="821" t="s">
        <v>518</v>
      </c>
      <c r="F3" s="823" t="s">
        <v>112</v>
      </c>
      <c r="G3" s="823"/>
    </row>
    <row r="4" spans="1:7" ht="14.45" customHeight="1" x14ac:dyDescent="0.25">
      <c r="A4" s="64"/>
      <c r="B4" s="820"/>
      <c r="C4" s="822"/>
      <c r="D4" s="820"/>
      <c r="E4" s="822"/>
      <c r="F4" s="472">
        <v>2013</v>
      </c>
      <c r="G4" s="472">
        <v>2012</v>
      </c>
    </row>
    <row r="5" spans="1:7" x14ac:dyDescent="0.2">
      <c r="A5" s="65" t="s">
        <v>113</v>
      </c>
      <c r="B5" s="273">
        <v>10531.063755754865</v>
      </c>
      <c r="C5" s="274">
        <v>8.6949359981241354</v>
      </c>
      <c r="D5" s="273">
        <v>15510.236353799999</v>
      </c>
      <c r="E5" s="274">
        <v>12.031968834669676</v>
      </c>
      <c r="F5" s="808">
        <v>16.026175703224997</v>
      </c>
      <c r="G5" s="808">
        <v>15.870626320900108</v>
      </c>
    </row>
    <row r="6" spans="1:7" x14ac:dyDescent="0.2">
      <c r="A6" s="65" t="s">
        <v>114</v>
      </c>
      <c r="B6" s="273">
        <v>52934.098759999993</v>
      </c>
      <c r="C6" s="274">
        <v>43.704853708160925</v>
      </c>
      <c r="D6" s="273">
        <v>53977.992749800011</v>
      </c>
      <c r="E6" s="274">
        <v>41.873090242399932</v>
      </c>
      <c r="F6" s="808">
        <v>0.72742449388969277</v>
      </c>
      <c r="G6" s="808">
        <v>0.26802646973295613</v>
      </c>
    </row>
    <row r="7" spans="1:7" x14ac:dyDescent="0.2">
      <c r="A7" s="65" t="s">
        <v>115</v>
      </c>
      <c r="B7" s="273">
        <v>26077.232231999998</v>
      </c>
      <c r="C7" s="274">
        <v>21.530575687717608</v>
      </c>
      <c r="D7" s="273">
        <v>28184.114483999998</v>
      </c>
      <c r="E7" s="274">
        <v>21.863650518850307</v>
      </c>
      <c r="F7" s="808">
        <v>0.19104196164985091</v>
      </c>
      <c r="G7" s="808">
        <v>0.18370003439133065</v>
      </c>
    </row>
    <row r="8" spans="1:7" x14ac:dyDescent="0.2">
      <c r="A8" s="65" t="s">
        <v>116</v>
      </c>
      <c r="B8" s="273">
        <v>14784.529206060604</v>
      </c>
      <c r="C8" s="274">
        <v>12.206794887064047</v>
      </c>
      <c r="D8" s="273">
        <v>16019.454545454542</v>
      </c>
      <c r="E8" s="274">
        <v>12.426991661677288</v>
      </c>
      <c r="F8" s="808">
        <v>100</v>
      </c>
      <c r="G8" s="808">
        <v>100</v>
      </c>
    </row>
    <row r="9" spans="1:7" x14ac:dyDescent="0.2">
      <c r="A9" s="65" t="s">
        <v>117</v>
      </c>
      <c r="B9" s="273">
        <v>17209.489989716269</v>
      </c>
      <c r="C9" s="274">
        <v>14.208955286133399</v>
      </c>
      <c r="D9" s="273">
        <v>16004.226742999999</v>
      </c>
      <c r="E9" s="274">
        <v>12.415178789173339</v>
      </c>
      <c r="F9" s="808">
        <v>100</v>
      </c>
      <c r="G9" s="808">
        <v>100</v>
      </c>
    </row>
    <row r="10" spans="1:7" x14ac:dyDescent="0.2">
      <c r="A10" s="65" t="s">
        <v>118</v>
      </c>
      <c r="B10" s="273">
        <v>159.66048706349406</v>
      </c>
      <c r="C10" s="274">
        <v>0.13182312334665935</v>
      </c>
      <c r="D10" s="273">
        <v>175.63739999999999</v>
      </c>
      <c r="E10" s="274">
        <v>0.13624961443509293</v>
      </c>
      <c r="F10" s="808" t="s">
        <v>646</v>
      </c>
      <c r="G10" s="808" t="s">
        <v>647</v>
      </c>
    </row>
    <row r="11" spans="1:7" x14ac:dyDescent="0.2">
      <c r="A11" s="65" t="s">
        <v>119</v>
      </c>
      <c r="B11" s="273">
        <v>-578.86599999999999</v>
      </c>
      <c r="C11" s="274">
        <v>-0.47793869054677912</v>
      </c>
      <c r="D11" s="273">
        <v>-963.11399999999992</v>
      </c>
      <c r="E11" s="274">
        <v>-0.7471296612056435</v>
      </c>
      <c r="F11" s="809"/>
      <c r="G11" s="809"/>
    </row>
    <row r="12" spans="1:7" x14ac:dyDescent="0.2">
      <c r="A12" s="68" t="s">
        <v>120</v>
      </c>
      <c r="B12" s="810">
        <v>121117.20843059523</v>
      </c>
      <c r="C12" s="811">
        <v>100</v>
      </c>
      <c r="D12" s="810">
        <v>128908.54827605456</v>
      </c>
      <c r="E12" s="811">
        <v>100</v>
      </c>
      <c r="F12" s="811">
        <v>27.863705084480099</v>
      </c>
      <c r="G12" s="811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649</v>
      </c>
    </row>
    <row r="14" spans="1:7" x14ac:dyDescent="0.2">
      <c r="A14" s="812" t="s">
        <v>650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5" sqref="C5:D6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596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7" t="s">
        <v>306</v>
      </c>
    </row>
    <row r="3" spans="1:6" x14ac:dyDescent="0.2">
      <c r="A3" s="63"/>
      <c r="B3" s="831" t="s">
        <v>307</v>
      </c>
      <c r="C3" s="831"/>
      <c r="D3" s="831"/>
      <c r="E3" s="267" t="s">
        <v>308</v>
      </c>
      <c r="F3" s="267"/>
    </row>
    <row r="4" spans="1:6" x14ac:dyDescent="0.2">
      <c r="A4" s="75"/>
      <c r="B4" s="298" t="s">
        <v>657</v>
      </c>
      <c r="C4" s="299" t="s">
        <v>644</v>
      </c>
      <c r="D4" s="298" t="s">
        <v>658</v>
      </c>
      <c r="E4" s="269" t="s">
        <v>309</v>
      </c>
      <c r="F4" s="268" t="s">
        <v>310</v>
      </c>
    </row>
    <row r="5" spans="1:6" x14ac:dyDescent="0.2">
      <c r="A5" s="707" t="s">
        <v>598</v>
      </c>
      <c r="B5" s="300">
        <v>143.78896666666699</v>
      </c>
      <c r="C5" s="300">
        <v>142.17090322580646</v>
      </c>
      <c r="D5" s="300">
        <v>142.95884515318468</v>
      </c>
      <c r="E5" s="300">
        <v>1.1381115292561721</v>
      </c>
      <c r="F5" s="300">
        <v>0.58067166994306008</v>
      </c>
    </row>
    <row r="6" spans="1:6" x14ac:dyDescent="0.2">
      <c r="A6" s="75" t="s">
        <v>597</v>
      </c>
      <c r="B6" s="279">
        <v>133.057533333333</v>
      </c>
      <c r="C6" s="295">
        <v>132.27454838709701</v>
      </c>
      <c r="D6" s="279">
        <v>133.41140546112661</v>
      </c>
      <c r="E6" s="279">
        <v>0.59193923228874346</v>
      </c>
      <c r="F6" s="279">
        <v>-0.2652487818192717</v>
      </c>
    </row>
    <row r="7" spans="1:6" x14ac:dyDescent="0.2">
      <c r="A7" s="1"/>
      <c r="B7" s="1"/>
      <c r="C7" s="1"/>
      <c r="D7" s="1"/>
      <c r="E7" s="1"/>
      <c r="F7" s="71" t="s">
        <v>305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J37" sqref="J37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17" t="s">
        <v>311</v>
      </c>
      <c r="B1" s="817"/>
      <c r="C1" s="817"/>
      <c r="D1" s="58"/>
      <c r="E1" s="58"/>
    </row>
    <row r="2" spans="1:38" x14ac:dyDescent="0.2">
      <c r="A2" s="818"/>
      <c r="B2" s="817"/>
      <c r="C2" s="817"/>
      <c r="D2" s="8"/>
      <c r="E2" s="62" t="s">
        <v>306</v>
      </c>
    </row>
    <row r="3" spans="1:38" x14ac:dyDescent="0.2">
      <c r="A3" s="64"/>
      <c r="B3" s="302" t="s">
        <v>312</v>
      </c>
      <c r="C3" s="302" t="s">
        <v>313</v>
      </c>
      <c r="D3" s="302" t="s">
        <v>314</v>
      </c>
      <c r="E3" s="302" t="s">
        <v>315</v>
      </c>
    </row>
    <row r="4" spans="1:38" x14ac:dyDescent="0.2">
      <c r="A4" s="303" t="s">
        <v>316</v>
      </c>
      <c r="B4" s="304">
        <v>143.78896666666699</v>
      </c>
      <c r="C4" s="305">
        <v>24.955109917355429</v>
      </c>
      <c r="D4" s="305">
        <v>46.499590082644872</v>
      </c>
      <c r="E4" s="305">
        <v>72.334266666666693</v>
      </c>
      <c r="F4" s="446"/>
      <c r="H4" s="446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x14ac:dyDescent="0.2">
      <c r="A5" s="306" t="s">
        <v>317</v>
      </c>
      <c r="B5" s="307">
        <v>158.62</v>
      </c>
      <c r="C5" s="301">
        <v>25.325882352941179</v>
      </c>
      <c r="D5" s="301">
        <v>65.450084313725483</v>
      </c>
      <c r="E5" s="301">
        <v>67.844033333333343</v>
      </c>
      <c r="F5" s="446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</row>
    <row r="6" spans="1:38" x14ac:dyDescent="0.2">
      <c r="A6" s="306" t="s">
        <v>318</v>
      </c>
      <c r="B6" s="307">
        <v>137.87333333333333</v>
      </c>
      <c r="C6" s="301">
        <v>22.978888888888893</v>
      </c>
      <c r="D6" s="301">
        <v>49.336011111111105</v>
      </c>
      <c r="E6" s="301">
        <v>65.55843333333334</v>
      </c>
      <c r="F6" s="446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</row>
    <row r="7" spans="1:38" x14ac:dyDescent="0.2">
      <c r="A7" s="306" t="s">
        <v>261</v>
      </c>
      <c r="B7" s="307">
        <v>159.76266666666666</v>
      </c>
      <c r="C7" s="301">
        <v>27.727404958677685</v>
      </c>
      <c r="D7" s="301">
        <v>61.35709504132231</v>
      </c>
      <c r="E7" s="301">
        <v>70.678166666666669</v>
      </c>
      <c r="F7" s="446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</row>
    <row r="8" spans="1:38" x14ac:dyDescent="0.2">
      <c r="A8" s="306" t="s">
        <v>319</v>
      </c>
      <c r="B8" s="307">
        <v>128.08059787981048</v>
      </c>
      <c r="C8" s="301">
        <v>21.34676631330175</v>
      </c>
      <c r="D8" s="301">
        <v>36.302465032779985</v>
      </c>
      <c r="E8" s="301">
        <v>70.431366533728749</v>
      </c>
      <c r="F8" s="446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 x14ac:dyDescent="0.2">
      <c r="A9" s="306" t="s">
        <v>320</v>
      </c>
      <c r="B9" s="307">
        <v>132.40051544927579</v>
      </c>
      <c r="C9" s="301">
        <v>22.978601854832988</v>
      </c>
      <c r="D9" s="301">
        <v>46.765635689046377</v>
      </c>
      <c r="E9" s="301">
        <v>62.656277905396415</v>
      </c>
      <c r="F9" s="446"/>
    </row>
    <row r="10" spans="1:38" x14ac:dyDescent="0.2">
      <c r="A10" s="306" t="s">
        <v>321</v>
      </c>
      <c r="B10" s="307">
        <v>143.39620000000002</v>
      </c>
      <c r="C10" s="301">
        <v>22.895191596638661</v>
      </c>
      <c r="D10" s="301">
        <v>48.969875070028031</v>
      </c>
      <c r="E10" s="301">
        <v>71.531133333333329</v>
      </c>
      <c r="F10" s="446"/>
    </row>
    <row r="11" spans="1:38" x14ac:dyDescent="0.2">
      <c r="A11" s="306" t="s">
        <v>322</v>
      </c>
      <c r="B11" s="307">
        <v>144.0647522886631</v>
      </c>
      <c r="C11" s="301">
        <v>28.812950457732619</v>
      </c>
      <c r="D11" s="301">
        <v>48.29363211272176</v>
      </c>
      <c r="E11" s="301">
        <v>66.958169718208723</v>
      </c>
      <c r="F11" s="446"/>
    </row>
    <row r="12" spans="1:38" x14ac:dyDescent="0.2">
      <c r="A12" s="306" t="s">
        <v>323</v>
      </c>
      <c r="B12" s="307">
        <v>170.70974706522949</v>
      </c>
      <c r="C12" s="301">
        <v>34.1419494130459</v>
      </c>
      <c r="D12" s="301">
        <v>60.164985573652523</v>
      </c>
      <c r="E12" s="301">
        <v>76.40281207853107</v>
      </c>
      <c r="F12" s="446"/>
    </row>
    <row r="13" spans="1:38" x14ac:dyDescent="0.2">
      <c r="A13" s="306" t="s">
        <v>324</v>
      </c>
      <c r="B13" s="307">
        <v>148.84666666666666</v>
      </c>
      <c r="C13" s="301">
        <v>24.80777777777778</v>
      </c>
      <c r="D13" s="301">
        <v>57.016922222222213</v>
      </c>
      <c r="E13" s="301">
        <v>67.021966666666671</v>
      </c>
      <c r="F13" s="446"/>
    </row>
    <row r="14" spans="1:38" x14ac:dyDescent="0.2">
      <c r="A14" s="306" t="s">
        <v>325</v>
      </c>
      <c r="B14" s="307">
        <v>148.49333333333334</v>
      </c>
      <c r="C14" s="301">
        <v>26.777486338797818</v>
      </c>
      <c r="D14" s="301">
        <v>56.413880327868853</v>
      </c>
      <c r="E14" s="301">
        <v>65.301966666666672</v>
      </c>
      <c r="F14" s="446"/>
    </row>
    <row r="15" spans="1:38" x14ac:dyDescent="0.2">
      <c r="A15" s="306" t="s">
        <v>220</v>
      </c>
      <c r="B15" s="307">
        <v>131.12666666666667</v>
      </c>
      <c r="C15" s="301">
        <v>21.854444444444447</v>
      </c>
      <c r="D15" s="301">
        <v>42.277088888888862</v>
      </c>
      <c r="E15" s="301">
        <v>66.995133333333357</v>
      </c>
      <c r="F15" s="446"/>
    </row>
    <row r="16" spans="1:38" x14ac:dyDescent="0.2">
      <c r="A16" s="306" t="s">
        <v>326</v>
      </c>
      <c r="B16" s="308">
        <v>163.68666666666667</v>
      </c>
      <c r="C16" s="290">
        <v>31.681290322580644</v>
      </c>
      <c r="D16" s="290">
        <v>62.369976344086034</v>
      </c>
      <c r="E16" s="290">
        <v>69.63539999999999</v>
      </c>
      <c r="F16" s="446"/>
    </row>
    <row r="17" spans="1:13" x14ac:dyDescent="0.2">
      <c r="A17" s="306" t="s">
        <v>262</v>
      </c>
      <c r="B17" s="307">
        <v>152.7911</v>
      </c>
      <c r="C17" s="301">
        <v>25.465183333333336</v>
      </c>
      <c r="D17" s="301">
        <v>61.330083333333327</v>
      </c>
      <c r="E17" s="301">
        <v>65.995833333333337</v>
      </c>
      <c r="F17" s="446"/>
    </row>
    <row r="18" spans="1:13" x14ac:dyDescent="0.2">
      <c r="A18" s="306" t="s">
        <v>263</v>
      </c>
      <c r="B18" s="307">
        <v>168.53333333333333</v>
      </c>
      <c r="C18" s="301">
        <v>31.514363143631439</v>
      </c>
      <c r="D18" s="301">
        <v>68.374636856368554</v>
      </c>
      <c r="E18" s="301">
        <v>68.644333333333336</v>
      </c>
      <c r="F18" s="446"/>
    </row>
    <row r="19" spans="1:13" x14ac:dyDescent="0.2">
      <c r="A19" s="58" t="s">
        <v>264</v>
      </c>
      <c r="B19" s="307">
        <v>175.26</v>
      </c>
      <c r="C19" s="301">
        <v>30.417024793388425</v>
      </c>
      <c r="D19" s="301">
        <v>76.724041873278239</v>
      </c>
      <c r="E19" s="301">
        <v>68.118933333333331</v>
      </c>
      <c r="F19" s="446"/>
    </row>
    <row r="20" spans="1:13" x14ac:dyDescent="0.2">
      <c r="A20" s="58" t="s">
        <v>327</v>
      </c>
      <c r="B20" s="307">
        <v>137.22579466238639</v>
      </c>
      <c r="C20" s="301">
        <v>29.173987841609705</v>
      </c>
      <c r="D20" s="301">
        <v>40.452542408824584</v>
      </c>
      <c r="E20" s="301">
        <v>67.599264411952106</v>
      </c>
      <c r="F20" s="446"/>
    </row>
    <row r="21" spans="1:13" x14ac:dyDescent="0.2">
      <c r="A21" s="58" t="s">
        <v>328</v>
      </c>
      <c r="B21" s="307">
        <v>154.29933333333332</v>
      </c>
      <c r="C21" s="301">
        <v>28.852720867208674</v>
      </c>
      <c r="D21" s="301">
        <v>60.772079132791333</v>
      </c>
      <c r="E21" s="301">
        <v>64.674533333333315</v>
      </c>
      <c r="F21" s="446"/>
    </row>
    <row r="22" spans="1:13" x14ac:dyDescent="0.2">
      <c r="A22" s="58" t="s">
        <v>221</v>
      </c>
      <c r="B22" s="307">
        <v>174.39656666666664</v>
      </c>
      <c r="C22" s="301">
        <v>31.44856120218579</v>
      </c>
      <c r="D22" s="301">
        <v>73.080138797814186</v>
      </c>
      <c r="E22" s="301">
        <v>69.867866666666671</v>
      </c>
      <c r="F22" s="446"/>
    </row>
    <row r="23" spans="1:13" x14ac:dyDescent="0.2">
      <c r="A23" s="309" t="s">
        <v>329</v>
      </c>
      <c r="B23" s="310">
        <v>133.46250000000001</v>
      </c>
      <c r="C23" s="311">
        <v>23.162913223140499</v>
      </c>
      <c r="D23" s="311">
        <v>43.365753443526181</v>
      </c>
      <c r="E23" s="311">
        <v>66.933833333333325</v>
      </c>
      <c r="F23" s="446"/>
    </row>
    <row r="24" spans="1:13" x14ac:dyDescent="0.2">
      <c r="A24" s="309" t="s">
        <v>330</v>
      </c>
      <c r="B24" s="310">
        <v>134.2816361600247</v>
      </c>
      <c r="C24" s="311">
        <v>23.305077350086933</v>
      </c>
      <c r="D24" s="311">
        <v>43.44296288778763</v>
      </c>
      <c r="E24" s="311">
        <v>67.533595922150141</v>
      </c>
      <c r="F24" s="446"/>
    </row>
    <row r="25" spans="1:13" x14ac:dyDescent="0.2">
      <c r="A25" s="289" t="s">
        <v>331</v>
      </c>
      <c r="B25" s="310">
        <v>134.60840000000002</v>
      </c>
      <c r="C25" s="311">
        <v>17.557617391304351</v>
      </c>
      <c r="D25" s="311">
        <v>46.208715942029002</v>
      </c>
      <c r="E25" s="311">
        <v>70.842066666666668</v>
      </c>
      <c r="F25" s="446"/>
    </row>
    <row r="26" spans="1:13" x14ac:dyDescent="0.2">
      <c r="A26" s="289" t="s">
        <v>332</v>
      </c>
      <c r="B26" s="310">
        <v>144</v>
      </c>
      <c r="C26" s="311">
        <v>21.966101694915253</v>
      </c>
      <c r="D26" s="311">
        <v>50.93789830508473</v>
      </c>
      <c r="E26" s="311">
        <v>71.096000000000018</v>
      </c>
      <c r="F26" s="446"/>
    </row>
    <row r="27" spans="1:13" x14ac:dyDescent="0.2">
      <c r="A27" s="289" t="s">
        <v>333</v>
      </c>
      <c r="B27" s="310">
        <v>130.10282371677786</v>
      </c>
      <c r="C27" s="311">
        <v>24.328170288503181</v>
      </c>
      <c r="D27" s="311">
        <v>40.374677362335284</v>
      </c>
      <c r="E27" s="311">
        <v>65.399976065939398</v>
      </c>
      <c r="F27" s="446"/>
    </row>
    <row r="28" spans="1:13" x14ac:dyDescent="0.2">
      <c r="A28" s="58" t="s">
        <v>265</v>
      </c>
      <c r="B28" s="307">
        <v>157.40666666666667</v>
      </c>
      <c r="C28" s="301">
        <v>29.433766937669375</v>
      </c>
      <c r="D28" s="301">
        <v>58.595066395663949</v>
      </c>
      <c r="E28" s="301">
        <v>69.377833333333342</v>
      </c>
      <c r="F28" s="446"/>
    </row>
    <row r="29" spans="1:13" x14ac:dyDescent="0.2">
      <c r="A29" s="289" t="s">
        <v>224</v>
      </c>
      <c r="B29" s="310">
        <v>161.33356259700344</v>
      </c>
      <c r="C29" s="311">
        <v>26.888927099500577</v>
      </c>
      <c r="D29" s="311">
        <v>71.997500923421569</v>
      </c>
      <c r="E29" s="311">
        <v>62.447134574081289</v>
      </c>
      <c r="F29" s="446"/>
    </row>
    <row r="30" spans="1:13" x14ac:dyDescent="0.2">
      <c r="A30" s="58" t="s">
        <v>334</v>
      </c>
      <c r="B30" s="307">
        <v>141.24487891379508</v>
      </c>
      <c r="C30" s="301">
        <v>27.337718499444204</v>
      </c>
      <c r="D30" s="301">
        <v>46.338921709186849</v>
      </c>
      <c r="E30" s="301">
        <v>67.568238705164021</v>
      </c>
      <c r="F30" s="446"/>
    </row>
    <row r="31" spans="1:13" x14ac:dyDescent="0.2">
      <c r="A31" s="312" t="s">
        <v>266</v>
      </c>
      <c r="B31" s="313">
        <v>162.97309020749049</v>
      </c>
      <c r="C31" s="279">
        <v>32.594618041498094</v>
      </c>
      <c r="D31" s="279">
        <v>62.008505469498004</v>
      </c>
      <c r="E31" s="279">
        <v>68.369966696494387</v>
      </c>
      <c r="F31" s="446"/>
    </row>
    <row r="32" spans="1:13" x14ac:dyDescent="0.2">
      <c r="A32" s="314" t="s">
        <v>335</v>
      </c>
      <c r="B32" s="315">
        <v>157.21252118612048</v>
      </c>
      <c r="C32" s="315">
        <v>27.401403729903805</v>
      </c>
      <c r="D32" s="315">
        <v>62.57329521660003</v>
      </c>
      <c r="E32" s="315">
        <v>67.237822239616648</v>
      </c>
      <c r="F32" s="446"/>
      <c r="M32" s="447"/>
    </row>
    <row r="33" spans="1:13" x14ac:dyDescent="0.2">
      <c r="A33" s="316" t="s">
        <v>336</v>
      </c>
      <c r="B33" s="317">
        <v>159.97331156925839</v>
      </c>
      <c r="C33" s="317">
        <v>27.399349498361275</v>
      </c>
      <c r="D33" s="317">
        <v>64.079832602958888</v>
      </c>
      <c r="E33" s="317">
        <v>68.494129467938222</v>
      </c>
      <c r="F33" s="446"/>
      <c r="M33" s="447"/>
    </row>
    <row r="34" spans="1:13" x14ac:dyDescent="0.2">
      <c r="A34" s="316" t="s">
        <v>337</v>
      </c>
      <c r="B34" s="318">
        <v>16.184344902591391</v>
      </c>
      <c r="C34" s="318">
        <v>2.4442395810058457</v>
      </c>
      <c r="D34" s="318">
        <v>17.580242520314016</v>
      </c>
      <c r="E34" s="318">
        <v>-3.8401371987284705</v>
      </c>
      <c r="F34" s="446"/>
    </row>
    <row r="35" spans="1:13" x14ac:dyDescent="0.2">
      <c r="A35" s="94"/>
      <c r="B35" s="65"/>
      <c r="C35" s="58"/>
      <c r="D35" s="8"/>
      <c r="E35" s="71" t="s">
        <v>305</v>
      </c>
    </row>
    <row r="36" spans="1:13" x14ac:dyDescent="0.2">
      <c r="B36" s="446"/>
      <c r="C36" s="446"/>
      <c r="D36" s="446"/>
      <c r="E36" s="44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17" t="s">
        <v>338</v>
      </c>
      <c r="B1" s="817"/>
      <c r="C1" s="817"/>
      <c r="D1" s="58"/>
      <c r="E1" s="58"/>
    </row>
    <row r="2" spans="1:36" x14ac:dyDescent="0.2">
      <c r="A2" s="818"/>
      <c r="B2" s="817"/>
      <c r="C2" s="817"/>
      <c r="D2" s="8"/>
      <c r="E2" s="62" t="s">
        <v>306</v>
      </c>
    </row>
    <row r="3" spans="1:36" x14ac:dyDescent="0.2">
      <c r="A3" s="64"/>
      <c r="B3" s="302" t="s">
        <v>312</v>
      </c>
      <c r="C3" s="302" t="s">
        <v>313</v>
      </c>
      <c r="D3" s="302" t="s">
        <v>314</v>
      </c>
      <c r="E3" s="302" t="s">
        <v>315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</row>
    <row r="4" spans="1:36" x14ac:dyDescent="0.2">
      <c r="A4" s="303" t="s">
        <v>316</v>
      </c>
      <c r="B4" s="304">
        <v>133.057533333333</v>
      </c>
      <c r="C4" s="305">
        <v>23.092629752066056</v>
      </c>
      <c r="D4" s="305">
        <v>37.108036914600234</v>
      </c>
      <c r="E4" s="305">
        <v>72.856866666666704</v>
      </c>
      <c r="F4" s="446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</row>
    <row r="5" spans="1:36" x14ac:dyDescent="0.2">
      <c r="A5" s="306" t="s">
        <v>317</v>
      </c>
      <c r="B5" s="307">
        <v>138.39666666666668</v>
      </c>
      <c r="C5" s="301">
        <v>22.096946778711487</v>
      </c>
      <c r="D5" s="301">
        <v>47.040019887955197</v>
      </c>
      <c r="E5" s="301">
        <v>69.259699999999995</v>
      </c>
      <c r="G5" s="451"/>
      <c r="H5" s="451"/>
      <c r="I5" s="451"/>
      <c r="J5" s="451"/>
      <c r="K5" s="451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</row>
    <row r="6" spans="1:36" x14ac:dyDescent="0.2">
      <c r="A6" s="306" t="s">
        <v>318</v>
      </c>
      <c r="B6" s="307">
        <v>132.07</v>
      </c>
      <c r="C6" s="301">
        <v>22.01166666666667</v>
      </c>
      <c r="D6" s="301">
        <v>40.963833333333326</v>
      </c>
      <c r="E6" s="301">
        <v>69.094499999999996</v>
      </c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</row>
    <row r="7" spans="1:36" x14ac:dyDescent="0.2">
      <c r="A7" s="306" t="s">
        <v>261</v>
      </c>
      <c r="B7" s="307">
        <v>138.69833333333332</v>
      </c>
      <c r="C7" s="301">
        <v>24.071611570247931</v>
      </c>
      <c r="D7" s="301">
        <v>42.768688429752054</v>
      </c>
      <c r="E7" s="301">
        <v>71.858033333333339</v>
      </c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</row>
    <row r="8" spans="1:36" x14ac:dyDescent="0.2">
      <c r="A8" s="306" t="s">
        <v>319</v>
      </c>
      <c r="B8" s="307">
        <v>130.10631625592254</v>
      </c>
      <c r="C8" s="301">
        <v>21.684386042653756</v>
      </c>
      <c r="D8" s="301">
        <v>32.978769699242108</v>
      </c>
      <c r="E8" s="301">
        <v>75.443160514026673</v>
      </c>
    </row>
    <row r="9" spans="1:36" x14ac:dyDescent="0.2">
      <c r="A9" s="306" t="s">
        <v>320</v>
      </c>
      <c r="B9" s="307">
        <v>132.67246335871661</v>
      </c>
      <c r="C9" s="301">
        <v>23.025799425892966</v>
      </c>
      <c r="D9" s="301">
        <v>39.881906112971322</v>
      </c>
      <c r="E9" s="301">
        <v>69.764757819852321</v>
      </c>
    </row>
    <row r="10" spans="1:36" x14ac:dyDescent="0.2">
      <c r="A10" s="306" t="s">
        <v>321</v>
      </c>
      <c r="B10" s="307">
        <v>142.89873333333335</v>
      </c>
      <c r="C10" s="301">
        <v>22.815764145658267</v>
      </c>
      <c r="D10" s="301">
        <v>46.070302521008415</v>
      </c>
      <c r="E10" s="301">
        <v>74.012666666666675</v>
      </c>
    </row>
    <row r="11" spans="1:36" x14ac:dyDescent="0.2">
      <c r="A11" s="306" t="s">
        <v>322</v>
      </c>
      <c r="B11" s="307">
        <v>133.3318970198907</v>
      </c>
      <c r="C11" s="301">
        <v>26.666379403978141</v>
      </c>
      <c r="D11" s="301">
        <v>37.737646951471135</v>
      </c>
      <c r="E11" s="301">
        <v>68.927870664441429</v>
      </c>
    </row>
    <row r="12" spans="1:36" x14ac:dyDescent="0.2">
      <c r="A12" s="306" t="s">
        <v>323</v>
      </c>
      <c r="B12" s="307">
        <v>148.11629441085461</v>
      </c>
      <c r="C12" s="301">
        <v>29.623258882170923</v>
      </c>
      <c r="D12" s="301">
        <v>41.169044272880306</v>
      </c>
      <c r="E12" s="301">
        <v>77.323991255803378</v>
      </c>
    </row>
    <row r="13" spans="1:36" x14ac:dyDescent="0.2">
      <c r="A13" s="306" t="s">
        <v>324</v>
      </c>
      <c r="B13" s="307">
        <v>135.49666666666667</v>
      </c>
      <c r="C13" s="301">
        <v>22.582777777777778</v>
      </c>
      <c r="D13" s="301">
        <v>40.604922222222228</v>
      </c>
      <c r="E13" s="301">
        <v>72.308966666666663</v>
      </c>
    </row>
    <row r="14" spans="1:36" x14ac:dyDescent="0.2">
      <c r="A14" s="306" t="s">
        <v>325</v>
      </c>
      <c r="B14" s="307">
        <v>137.04666666666668</v>
      </c>
      <c r="C14" s="301">
        <v>24.713333333333338</v>
      </c>
      <c r="D14" s="301">
        <v>46.337733333333347</v>
      </c>
      <c r="E14" s="301">
        <v>65.995599999999996</v>
      </c>
    </row>
    <row r="15" spans="1:36" x14ac:dyDescent="0.2">
      <c r="A15" s="306" t="s">
        <v>220</v>
      </c>
      <c r="B15" s="307">
        <v>127.67999999999999</v>
      </c>
      <c r="C15" s="301">
        <v>21.28</v>
      </c>
      <c r="D15" s="301">
        <v>39.291833333333315</v>
      </c>
      <c r="E15" s="301">
        <v>67.108166666666676</v>
      </c>
    </row>
    <row r="16" spans="1:36" x14ac:dyDescent="0.2">
      <c r="A16" s="306" t="s">
        <v>326</v>
      </c>
      <c r="B16" s="308">
        <v>150.03333333333333</v>
      </c>
      <c r="C16" s="290">
        <v>29.038709677419352</v>
      </c>
      <c r="D16" s="290">
        <v>46.280056989247299</v>
      </c>
      <c r="E16" s="290">
        <v>74.714566666666684</v>
      </c>
    </row>
    <row r="17" spans="1:11" x14ac:dyDescent="0.2">
      <c r="A17" s="306" t="s">
        <v>262</v>
      </c>
      <c r="B17" s="307">
        <v>130.63830000000002</v>
      </c>
      <c r="C17" s="301">
        <v>21.773050000000005</v>
      </c>
      <c r="D17" s="301">
        <v>44.090083333333347</v>
      </c>
      <c r="E17" s="301">
        <v>64.775166666666664</v>
      </c>
    </row>
    <row r="18" spans="1:11" x14ac:dyDescent="0.2">
      <c r="A18" s="306" t="s">
        <v>263</v>
      </c>
      <c r="B18" s="307">
        <v>136.17333333333335</v>
      </c>
      <c r="C18" s="301">
        <v>25.463306233062333</v>
      </c>
      <c r="D18" s="301">
        <v>34.293560433604348</v>
      </c>
      <c r="E18" s="301">
        <v>76.416466666666665</v>
      </c>
    </row>
    <row r="19" spans="1:11" x14ac:dyDescent="0.2">
      <c r="A19" s="58" t="s">
        <v>264</v>
      </c>
      <c r="B19" s="307">
        <v>143.27333333333334</v>
      </c>
      <c r="C19" s="301">
        <v>24.865619834710742</v>
      </c>
      <c r="D19" s="301">
        <v>48.576013498622615</v>
      </c>
      <c r="E19" s="301">
        <v>69.831699999999984</v>
      </c>
    </row>
    <row r="20" spans="1:11" x14ac:dyDescent="0.2">
      <c r="A20" s="58" t="s">
        <v>327</v>
      </c>
      <c r="B20" s="307">
        <v>137.56978754295884</v>
      </c>
      <c r="C20" s="301">
        <v>29.247120186298339</v>
      </c>
      <c r="D20" s="301">
        <v>37.255380025375366</v>
      </c>
      <c r="E20" s="301">
        <v>71.067287331285129</v>
      </c>
    </row>
    <row r="21" spans="1:11" x14ac:dyDescent="0.2">
      <c r="A21" s="58" t="s">
        <v>328</v>
      </c>
      <c r="B21" s="307">
        <v>147.36706666666663</v>
      </c>
      <c r="C21" s="301">
        <v>27.556443360433597</v>
      </c>
      <c r="D21" s="301">
        <v>49.900356639566375</v>
      </c>
      <c r="E21" s="301">
        <v>69.910266666666658</v>
      </c>
    </row>
    <row r="22" spans="1:11" x14ac:dyDescent="0.2">
      <c r="A22" s="58" t="s">
        <v>221</v>
      </c>
      <c r="B22" s="307">
        <v>163.20263333333338</v>
      </c>
      <c r="C22" s="301">
        <v>29.429983060109301</v>
      </c>
      <c r="D22" s="301">
        <v>61.979883606557415</v>
      </c>
      <c r="E22" s="301">
        <v>71.792766666666665</v>
      </c>
    </row>
    <row r="23" spans="1:11" x14ac:dyDescent="0.2">
      <c r="A23" s="309" t="s">
        <v>329</v>
      </c>
      <c r="B23" s="310">
        <v>127.4875</v>
      </c>
      <c r="C23" s="311">
        <v>22.125929752066114</v>
      </c>
      <c r="D23" s="311">
        <v>35.094003581267216</v>
      </c>
      <c r="E23" s="311">
        <v>70.267566666666667</v>
      </c>
    </row>
    <row r="24" spans="1:11" x14ac:dyDescent="0.2">
      <c r="A24" s="309" t="s">
        <v>330</v>
      </c>
      <c r="B24" s="310">
        <v>128.8931591751622</v>
      </c>
      <c r="C24" s="311">
        <v>22.369887129573602</v>
      </c>
      <c r="D24" s="311">
        <v>33.016716979169061</v>
      </c>
      <c r="E24" s="311">
        <v>73.506555066419537</v>
      </c>
    </row>
    <row r="25" spans="1:11" x14ac:dyDescent="0.2">
      <c r="A25" s="289" t="s">
        <v>331</v>
      </c>
      <c r="B25" s="310">
        <v>118.69713333333334</v>
      </c>
      <c r="C25" s="311">
        <v>15.482234782608698</v>
      </c>
      <c r="D25" s="311">
        <v>33.4997652173913</v>
      </c>
      <c r="E25" s="311">
        <v>69.715133333333341</v>
      </c>
    </row>
    <row r="26" spans="1:11" x14ac:dyDescent="0.2">
      <c r="A26" s="289" t="s">
        <v>332</v>
      </c>
      <c r="B26" s="310">
        <v>136</v>
      </c>
      <c r="C26" s="311">
        <v>20.745762711864408</v>
      </c>
      <c r="D26" s="311">
        <v>42.24023728813561</v>
      </c>
      <c r="E26" s="311">
        <v>73.013999999999982</v>
      </c>
    </row>
    <row r="27" spans="1:11" x14ac:dyDescent="0.2">
      <c r="A27" s="289" t="s">
        <v>333</v>
      </c>
      <c r="B27" s="310">
        <v>127.5937507455051</v>
      </c>
      <c r="C27" s="311">
        <v>23.858994041842418</v>
      </c>
      <c r="D27" s="311">
        <v>35.278835480367292</v>
      </c>
      <c r="E27" s="311">
        <v>68.455921223295391</v>
      </c>
    </row>
    <row r="28" spans="1:11" x14ac:dyDescent="0.2">
      <c r="A28" s="58" t="s">
        <v>265</v>
      </c>
      <c r="B28" s="307">
        <v>132.74666666666667</v>
      </c>
      <c r="C28" s="301">
        <v>24.822547425474255</v>
      </c>
      <c r="D28" s="301">
        <v>36.941119241192425</v>
      </c>
      <c r="E28" s="301">
        <v>70.98299999999999</v>
      </c>
    </row>
    <row r="29" spans="1:11" x14ac:dyDescent="0.2">
      <c r="A29" s="289" t="s">
        <v>224</v>
      </c>
      <c r="B29" s="310">
        <v>168.82369023730092</v>
      </c>
      <c r="C29" s="311">
        <v>28.137281706216822</v>
      </c>
      <c r="D29" s="311">
        <v>71.997549154846766</v>
      </c>
      <c r="E29" s="311">
        <v>68.688859376237332</v>
      </c>
    </row>
    <row r="30" spans="1:11" x14ac:dyDescent="0.2">
      <c r="A30" s="58" t="s">
        <v>334</v>
      </c>
      <c r="B30" s="307">
        <v>141.74015753383114</v>
      </c>
      <c r="C30" s="301">
        <v>27.433578877515703</v>
      </c>
      <c r="D30" s="301">
        <v>43.189841374938112</v>
      </c>
      <c r="E30" s="301">
        <v>71.116737281377326</v>
      </c>
    </row>
    <row r="31" spans="1:11" x14ac:dyDescent="0.2">
      <c r="A31" s="312" t="s">
        <v>266</v>
      </c>
      <c r="B31" s="313">
        <v>155.71632235315258</v>
      </c>
      <c r="C31" s="279">
        <v>31.143264470630516</v>
      </c>
      <c r="D31" s="279">
        <v>53.384587213260531</v>
      </c>
      <c r="E31" s="279">
        <v>71.188470669261534</v>
      </c>
    </row>
    <row r="32" spans="1:11" x14ac:dyDescent="0.2">
      <c r="A32" s="314" t="s">
        <v>335</v>
      </c>
      <c r="B32" s="315">
        <v>141.8603078755128</v>
      </c>
      <c r="C32" s="315">
        <v>24.56045357361117</v>
      </c>
      <c r="D32" s="315">
        <v>47.647998079475244</v>
      </c>
      <c r="E32" s="315">
        <v>69.651856222426389</v>
      </c>
      <c r="G32" s="452"/>
      <c r="H32" s="452"/>
      <c r="I32" s="452"/>
      <c r="J32" s="452"/>
      <c r="K32" s="452"/>
    </row>
    <row r="33" spans="1:11" x14ac:dyDescent="0.2">
      <c r="A33" s="316" t="s">
        <v>336</v>
      </c>
      <c r="B33" s="317">
        <v>139.25862350342362</v>
      </c>
      <c r="C33" s="317">
        <v>23.695384524473852</v>
      </c>
      <c r="D33" s="317">
        <v>46.020041655113545</v>
      </c>
      <c r="E33" s="317">
        <v>69.543197323836225</v>
      </c>
      <c r="G33" s="449"/>
      <c r="H33" s="449"/>
      <c r="I33" s="449"/>
      <c r="J33" s="449"/>
      <c r="K33" s="449"/>
    </row>
    <row r="34" spans="1:11" x14ac:dyDescent="0.2">
      <c r="A34" s="316" t="s">
        <v>337</v>
      </c>
      <c r="B34" s="318">
        <v>6.2010901700906231</v>
      </c>
      <c r="C34" s="318">
        <v>0.60275477240779551</v>
      </c>
      <c r="D34" s="318">
        <v>8.9120047405133107</v>
      </c>
      <c r="E34" s="318">
        <v>-3.3136693428304795</v>
      </c>
    </row>
    <row r="35" spans="1:11" x14ac:dyDescent="0.2">
      <c r="A35" s="94"/>
      <c r="B35" s="65"/>
      <c r="C35" s="58"/>
      <c r="D35" s="8"/>
      <c r="E35" s="71" t="s">
        <v>305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I39" sqref="I39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17" t="s">
        <v>35</v>
      </c>
      <c r="B1" s="817"/>
      <c r="C1" s="817"/>
    </row>
    <row r="2" spans="1:4" x14ac:dyDescent="0.2">
      <c r="A2" s="817"/>
      <c r="B2" s="817"/>
      <c r="C2" s="817"/>
    </row>
    <row r="3" spans="1:4" x14ac:dyDescent="0.2">
      <c r="A3" s="61"/>
      <c r="B3" s="8"/>
      <c r="C3" s="62" t="s">
        <v>306</v>
      </c>
    </row>
    <row r="4" spans="1:4" x14ac:dyDescent="0.2">
      <c r="A4" s="64"/>
      <c r="B4" s="302" t="s">
        <v>312</v>
      </c>
      <c r="C4" s="302" t="s">
        <v>315</v>
      </c>
    </row>
    <row r="5" spans="1:4" x14ac:dyDescent="0.2">
      <c r="A5" s="303" t="s">
        <v>316</v>
      </c>
      <c r="B5" s="798">
        <v>87.986899999999991</v>
      </c>
      <c r="C5" s="799">
        <v>63.971233333333331</v>
      </c>
    </row>
    <row r="6" spans="1:4" x14ac:dyDescent="0.2">
      <c r="A6" s="306" t="s">
        <v>317</v>
      </c>
      <c r="B6" s="800">
        <v>83.400533333333328</v>
      </c>
      <c r="C6" s="801">
        <v>63.949366666666677</v>
      </c>
    </row>
    <row r="7" spans="1:4" x14ac:dyDescent="0.2">
      <c r="A7" s="306" t="s">
        <v>318</v>
      </c>
      <c r="B7" s="800">
        <v>92.017700000000005</v>
      </c>
      <c r="C7" s="801">
        <v>65.763500000000008</v>
      </c>
    </row>
    <row r="8" spans="1:4" x14ac:dyDescent="0.2">
      <c r="A8" s="306" t="s">
        <v>261</v>
      </c>
      <c r="B8" s="800">
        <v>82.009</v>
      </c>
      <c r="C8" s="801">
        <v>65.927166666666679</v>
      </c>
    </row>
    <row r="9" spans="1:4" x14ac:dyDescent="0.2">
      <c r="A9" s="306" t="s">
        <v>319</v>
      </c>
      <c r="B9" s="800">
        <v>80.560371680812636</v>
      </c>
      <c r="C9" s="801">
        <v>64.577149957391697</v>
      </c>
    </row>
    <row r="10" spans="1:4" x14ac:dyDescent="0.2">
      <c r="A10" s="306" t="s">
        <v>320</v>
      </c>
      <c r="B10" s="800">
        <v>87.191348967961162</v>
      </c>
      <c r="C10" s="801">
        <v>63.408792948868395</v>
      </c>
    </row>
    <row r="11" spans="1:4" x14ac:dyDescent="0.2">
      <c r="A11" s="306" t="s">
        <v>322</v>
      </c>
      <c r="B11" s="800">
        <v>100.67360000000001</v>
      </c>
      <c r="C11" s="801">
        <v>71.056699999999978</v>
      </c>
      <c r="D11" s="301"/>
    </row>
    <row r="12" spans="1:4" x14ac:dyDescent="0.2">
      <c r="A12" s="306" t="s">
        <v>321</v>
      </c>
      <c r="B12" s="800">
        <v>86.604938587731311</v>
      </c>
      <c r="C12" s="801">
        <v>64.758072604206021</v>
      </c>
    </row>
    <row r="13" spans="1:4" x14ac:dyDescent="0.2">
      <c r="A13" s="306" t="s">
        <v>323</v>
      </c>
      <c r="B13" s="800">
        <v>152.151429792844</v>
      </c>
      <c r="C13" s="801">
        <v>80.619135671839629</v>
      </c>
    </row>
    <row r="14" spans="1:4" x14ac:dyDescent="0.2">
      <c r="A14" s="306" t="s">
        <v>324</v>
      </c>
      <c r="B14" s="802">
        <v>0</v>
      </c>
      <c r="C14" s="803">
        <v>0</v>
      </c>
    </row>
    <row r="15" spans="1:4" x14ac:dyDescent="0.2">
      <c r="A15" s="306" t="s">
        <v>325</v>
      </c>
      <c r="B15" s="800">
        <v>102.59333333333333</v>
      </c>
      <c r="C15" s="801">
        <v>62.394833333333338</v>
      </c>
    </row>
    <row r="16" spans="1:4" x14ac:dyDescent="0.2">
      <c r="A16" s="306" t="s">
        <v>220</v>
      </c>
      <c r="B16" s="800">
        <v>94.91</v>
      </c>
      <c r="C16" s="801">
        <v>67.99666666666667</v>
      </c>
    </row>
    <row r="17" spans="1:3" x14ac:dyDescent="0.2">
      <c r="A17" s="306" t="s">
        <v>326</v>
      </c>
      <c r="B17" s="800">
        <v>105.91333333333334</v>
      </c>
      <c r="C17" s="801">
        <v>69.364066666666673</v>
      </c>
    </row>
    <row r="18" spans="1:3" x14ac:dyDescent="0.2">
      <c r="A18" s="306" t="s">
        <v>262</v>
      </c>
      <c r="B18" s="800">
        <v>87.856633333333349</v>
      </c>
      <c r="C18" s="801">
        <v>67.553866666666664</v>
      </c>
    </row>
    <row r="19" spans="1:3" x14ac:dyDescent="0.2">
      <c r="A19" s="306" t="s">
        <v>263</v>
      </c>
      <c r="B19" s="800">
        <v>125.74866666666667</v>
      </c>
      <c r="C19" s="801">
        <v>68.033699999999996</v>
      </c>
    </row>
    <row r="20" spans="1:3" x14ac:dyDescent="0.2">
      <c r="A20" s="306" t="s">
        <v>264</v>
      </c>
      <c r="B20" s="800">
        <v>102.9</v>
      </c>
      <c r="C20" s="801">
        <v>36.464999999999989</v>
      </c>
    </row>
    <row r="21" spans="1:3" x14ac:dyDescent="0.2">
      <c r="A21" s="306" t="s">
        <v>327</v>
      </c>
      <c r="B21" s="800">
        <v>137.56979667089971</v>
      </c>
      <c r="C21" s="801">
        <v>71.067291024957981</v>
      </c>
    </row>
    <row r="22" spans="1:3" x14ac:dyDescent="0.2">
      <c r="A22" s="306" t="s">
        <v>328</v>
      </c>
      <c r="B22" s="800">
        <v>104.52603333333334</v>
      </c>
      <c r="C22" s="801">
        <v>81.22733333333332</v>
      </c>
    </row>
    <row r="23" spans="1:3" x14ac:dyDescent="0.2">
      <c r="A23" s="306" t="s">
        <v>221</v>
      </c>
      <c r="B23" s="800">
        <v>139.86856666666668</v>
      </c>
      <c r="C23" s="801">
        <v>74.325400000000002</v>
      </c>
    </row>
    <row r="24" spans="1:3" x14ac:dyDescent="0.2">
      <c r="A24" s="306" t="s">
        <v>329</v>
      </c>
      <c r="B24" s="800">
        <v>87.605499999999992</v>
      </c>
      <c r="C24" s="801">
        <v>70.26733333333334</v>
      </c>
    </row>
    <row r="25" spans="1:3" x14ac:dyDescent="0.2">
      <c r="A25" s="306" t="s">
        <v>330</v>
      </c>
      <c r="B25" s="800">
        <v>77.270620914426928</v>
      </c>
      <c r="C25" s="801">
        <v>61.745780398517148</v>
      </c>
    </row>
    <row r="26" spans="1:3" x14ac:dyDescent="0.2">
      <c r="A26" s="306" t="s">
        <v>331</v>
      </c>
      <c r="B26" s="800">
        <v>74.49799999999999</v>
      </c>
      <c r="C26" s="801">
        <v>65.515999999999991</v>
      </c>
    </row>
    <row r="27" spans="1:3" x14ac:dyDescent="0.2">
      <c r="A27" s="306" t="s">
        <v>332</v>
      </c>
      <c r="B27" s="800">
        <v>105</v>
      </c>
      <c r="C27" s="801">
        <v>70.774000000000001</v>
      </c>
    </row>
    <row r="28" spans="1:3" x14ac:dyDescent="0.2">
      <c r="A28" s="306" t="s">
        <v>333</v>
      </c>
      <c r="B28" s="800">
        <v>89.255429044397744</v>
      </c>
      <c r="C28" s="801">
        <v>66.953719499178888</v>
      </c>
    </row>
    <row r="29" spans="1:3" x14ac:dyDescent="0.2">
      <c r="A29" s="306" t="s">
        <v>265</v>
      </c>
      <c r="B29" s="800">
        <v>126.75999999999999</v>
      </c>
      <c r="C29" s="801">
        <v>70.057033333333322</v>
      </c>
    </row>
    <row r="30" spans="1:3" x14ac:dyDescent="0.2">
      <c r="A30" s="306" t="s">
        <v>224</v>
      </c>
      <c r="B30" s="800">
        <v>79.296895300769052</v>
      </c>
      <c r="C30" s="801">
        <v>61.680519314647071</v>
      </c>
    </row>
    <row r="31" spans="1:3" x14ac:dyDescent="0.2">
      <c r="A31" s="306" t="s">
        <v>334</v>
      </c>
      <c r="B31" s="800">
        <v>117.28626009677183</v>
      </c>
      <c r="C31" s="801">
        <v>51.395884948808728</v>
      </c>
    </row>
    <row r="32" spans="1:3" x14ac:dyDescent="0.2">
      <c r="A32" s="306" t="s">
        <v>266</v>
      </c>
      <c r="B32" s="800">
        <v>132.50341086208275</v>
      </c>
      <c r="C32" s="801">
        <v>63.004280761226276</v>
      </c>
    </row>
    <row r="33" spans="1:3" x14ac:dyDescent="0.2">
      <c r="A33" s="314" t="s">
        <v>335</v>
      </c>
      <c r="B33" s="804">
        <v>91.368561047103029</v>
      </c>
      <c r="C33" s="804">
        <v>66.182315122039967</v>
      </c>
    </row>
    <row r="34" spans="1:3" x14ac:dyDescent="0.2">
      <c r="A34" s="316" t="s">
        <v>336</v>
      </c>
      <c r="B34" s="805">
        <v>90.398520464695395</v>
      </c>
      <c r="C34" s="805">
        <v>66.076995922518179</v>
      </c>
    </row>
    <row r="35" spans="1:3" x14ac:dyDescent="0.2">
      <c r="A35" s="316" t="s">
        <v>337</v>
      </c>
      <c r="B35" s="806">
        <v>2.4116204646954031</v>
      </c>
      <c r="C35" s="806">
        <v>2.1057625891848488</v>
      </c>
    </row>
    <row r="36" spans="1:3" x14ac:dyDescent="0.2">
      <c r="A36" s="94"/>
      <c r="B36" s="8"/>
      <c r="C36" s="71" t="s">
        <v>655</v>
      </c>
    </row>
    <row r="37" spans="1:3" x14ac:dyDescent="0.2">
      <c r="A37" s="94" t="s">
        <v>599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K33" sqref="K3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1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 t="s">
        <v>339</v>
      </c>
    </row>
    <row r="3" spans="1:13" x14ac:dyDescent="0.2">
      <c r="A3" s="233"/>
      <c r="B3" s="779">
        <v>2013</v>
      </c>
      <c r="C3" s="779" t="s">
        <v>642</v>
      </c>
      <c r="D3" s="779" t="s">
        <v>642</v>
      </c>
      <c r="E3" s="779" t="s">
        <v>642</v>
      </c>
      <c r="F3" s="779" t="s">
        <v>642</v>
      </c>
      <c r="G3" s="779" t="s">
        <v>642</v>
      </c>
      <c r="H3" s="779">
        <v>2014</v>
      </c>
      <c r="I3" s="779" t="s">
        <v>642</v>
      </c>
      <c r="J3" s="779" t="s">
        <v>642</v>
      </c>
      <c r="K3" s="779" t="s">
        <v>642</v>
      </c>
      <c r="L3" s="779" t="s">
        <v>642</v>
      </c>
      <c r="M3" s="779" t="s">
        <v>642</v>
      </c>
    </row>
    <row r="4" spans="1:13" x14ac:dyDescent="0.2">
      <c r="A4" s="319"/>
      <c r="B4" s="708">
        <v>41456</v>
      </c>
      <c r="C4" s="708">
        <v>41487</v>
      </c>
      <c r="D4" s="708">
        <v>41518</v>
      </c>
      <c r="E4" s="708">
        <v>41548</v>
      </c>
      <c r="F4" s="708">
        <v>41579</v>
      </c>
      <c r="G4" s="708">
        <v>41609</v>
      </c>
      <c r="H4" s="708">
        <v>41640</v>
      </c>
      <c r="I4" s="708">
        <v>41671</v>
      </c>
      <c r="J4" s="708">
        <v>41699</v>
      </c>
      <c r="K4" s="708">
        <v>41730</v>
      </c>
      <c r="L4" s="708">
        <v>41760</v>
      </c>
      <c r="M4" s="708">
        <v>41791</v>
      </c>
    </row>
    <row r="5" spans="1:13" x14ac:dyDescent="0.2">
      <c r="A5" s="320" t="s">
        <v>340</v>
      </c>
      <c r="B5" s="321">
        <v>107.98521739130432</v>
      </c>
      <c r="C5" s="322">
        <v>111.36476190476192</v>
      </c>
      <c r="D5" s="322">
        <v>111.65523809523809</v>
      </c>
      <c r="E5" s="322">
        <v>109.17782608695651</v>
      </c>
      <c r="F5" s="322">
        <v>107.99714285714288</v>
      </c>
      <c r="G5" s="322">
        <v>110.72099999999998</v>
      </c>
      <c r="H5" s="322">
        <v>108.10181818181819</v>
      </c>
      <c r="I5" s="322">
        <v>109.12199999999999</v>
      </c>
      <c r="J5" s="322">
        <v>107.42809523809522</v>
      </c>
      <c r="K5" s="322">
        <v>107.74749999999999</v>
      </c>
      <c r="L5" s="322">
        <v>109.52550000000001</v>
      </c>
      <c r="M5" s="322">
        <v>111.949</v>
      </c>
    </row>
    <row r="6" spans="1:13" x14ac:dyDescent="0.2">
      <c r="A6" s="323" t="s">
        <v>341</v>
      </c>
      <c r="B6" s="321">
        <v>104.67090909090908</v>
      </c>
      <c r="C6" s="322">
        <v>106.57272727272729</v>
      </c>
      <c r="D6" s="322">
        <v>106.2895</v>
      </c>
      <c r="E6" s="322">
        <v>100.53826086956522</v>
      </c>
      <c r="F6" s="322">
        <v>93.863999999999976</v>
      </c>
      <c r="G6" s="322">
        <v>97.625238095238103</v>
      </c>
      <c r="H6" s="322">
        <v>94.617142857142852</v>
      </c>
      <c r="I6" s="322">
        <v>100.81736842105265</v>
      </c>
      <c r="J6" s="322">
        <v>100.80380952380953</v>
      </c>
      <c r="K6" s="322">
        <v>102.06904761904761</v>
      </c>
      <c r="L6" s="322">
        <v>102.17714285714285</v>
      </c>
      <c r="M6" s="322">
        <v>105.74473684210527</v>
      </c>
    </row>
    <row r="7" spans="1:13" x14ac:dyDescent="0.2">
      <c r="A7" s="324" t="s">
        <v>342</v>
      </c>
      <c r="B7" s="325">
        <v>1.3080130434782611</v>
      </c>
      <c r="C7" s="326">
        <v>1.3309500000000003</v>
      </c>
      <c r="D7" s="326">
        <v>1.3347904761904765</v>
      </c>
      <c r="E7" s="326">
        <v>1.3634956521739132</v>
      </c>
      <c r="F7" s="326">
        <v>1.3492904761904765</v>
      </c>
      <c r="G7" s="326">
        <v>1.3703600000000002</v>
      </c>
      <c r="H7" s="326">
        <v>1.3610227272727273</v>
      </c>
      <c r="I7" s="326">
        <v>1.3658499999999998</v>
      </c>
      <c r="J7" s="326">
        <v>1.3822523809523812</v>
      </c>
      <c r="K7" s="326">
        <v>1.3812499999999999</v>
      </c>
      <c r="L7" s="326">
        <v>1.3732142857142859</v>
      </c>
      <c r="M7" s="326">
        <v>1.3587473684210525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5" t="s">
        <v>343</v>
      </c>
    </row>
    <row r="9" spans="1:13" x14ac:dyDescent="0.2">
      <c r="A9" s="16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1" t="s">
        <v>21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x14ac:dyDescent="0.2">
      <c r="A2" s="234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6" t="s">
        <v>339</v>
      </c>
    </row>
    <row r="3" spans="1:13" x14ac:dyDescent="0.2">
      <c r="A3" s="327"/>
      <c r="B3" s="779">
        <v>2013</v>
      </c>
      <c r="C3" s="779" t="s">
        <v>642</v>
      </c>
      <c r="D3" s="779" t="s">
        <v>642</v>
      </c>
      <c r="E3" s="779" t="s">
        <v>642</v>
      </c>
      <c r="F3" s="779" t="s">
        <v>642</v>
      </c>
      <c r="G3" s="779" t="s">
        <v>642</v>
      </c>
      <c r="H3" s="779">
        <v>2014</v>
      </c>
      <c r="I3" s="779" t="s">
        <v>642</v>
      </c>
      <c r="J3" s="779" t="s">
        <v>642</v>
      </c>
      <c r="K3" s="779" t="s">
        <v>642</v>
      </c>
      <c r="L3" s="779" t="s">
        <v>642</v>
      </c>
      <c r="M3" s="779" t="s">
        <v>642</v>
      </c>
    </row>
    <row r="4" spans="1:13" x14ac:dyDescent="0.2">
      <c r="A4" s="328"/>
      <c r="B4" s="708">
        <v>41456</v>
      </c>
      <c r="C4" s="708">
        <v>41487</v>
      </c>
      <c r="D4" s="708">
        <v>41518</v>
      </c>
      <c r="E4" s="708">
        <v>41548</v>
      </c>
      <c r="F4" s="708">
        <v>41579</v>
      </c>
      <c r="G4" s="708">
        <v>41609</v>
      </c>
      <c r="H4" s="708">
        <v>41640</v>
      </c>
      <c r="I4" s="708">
        <v>41671</v>
      </c>
      <c r="J4" s="708">
        <v>41699</v>
      </c>
      <c r="K4" s="708">
        <v>41730</v>
      </c>
      <c r="L4" s="708">
        <v>41760</v>
      </c>
      <c r="M4" s="708">
        <v>41791</v>
      </c>
    </row>
    <row r="5" spans="1:13" x14ac:dyDescent="0.2">
      <c r="A5" s="329" t="s">
        <v>344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13" x14ac:dyDescent="0.2">
      <c r="A6" s="331" t="s">
        <v>345</v>
      </c>
      <c r="B6" s="244">
        <v>105.92913043478261</v>
      </c>
      <c r="C6" s="244">
        <v>109.52045454545454</v>
      </c>
      <c r="D6" s="244">
        <v>111.07857142857141</v>
      </c>
      <c r="E6" s="244">
        <v>108.54695652173913</v>
      </c>
      <c r="F6" s="244">
        <v>105.91571428571429</v>
      </c>
      <c r="G6" s="244">
        <v>108.47476190476189</v>
      </c>
      <c r="H6" s="244">
        <v>105.71454545454544</v>
      </c>
      <c r="I6" s="244">
        <v>106.2865</v>
      </c>
      <c r="J6" s="244">
        <v>105.54571428571428</v>
      </c>
      <c r="K6" s="244">
        <v>106.3009090909091</v>
      </c>
      <c r="L6" s="244">
        <v>106.83818181818182</v>
      </c>
      <c r="M6" s="244">
        <v>109.35904761904762</v>
      </c>
    </row>
    <row r="7" spans="1:13" x14ac:dyDescent="0.2">
      <c r="A7" s="331" t="s">
        <v>346</v>
      </c>
      <c r="B7" s="244">
        <v>103.92478260869564</v>
      </c>
      <c r="C7" s="244">
        <v>107.24227272727272</v>
      </c>
      <c r="D7" s="244">
        <v>107.90476190476193</v>
      </c>
      <c r="E7" s="244">
        <v>106.78565217391305</v>
      </c>
      <c r="F7" s="244">
        <v>106.1495238095238</v>
      </c>
      <c r="G7" s="244">
        <v>108.03545454545453</v>
      </c>
      <c r="H7" s="244">
        <v>103.97739130434783</v>
      </c>
      <c r="I7" s="244">
        <v>105.20950000000001</v>
      </c>
      <c r="J7" s="244">
        <v>104.29333333333332</v>
      </c>
      <c r="K7" s="244">
        <v>104.65818181818182</v>
      </c>
      <c r="L7" s="244">
        <v>105.66</v>
      </c>
      <c r="M7" s="244">
        <v>108.25952380952378</v>
      </c>
    </row>
    <row r="8" spans="1:13" x14ac:dyDescent="0.2">
      <c r="A8" s="331" t="s">
        <v>347</v>
      </c>
      <c r="B8" s="244">
        <v>105.42913043478261</v>
      </c>
      <c r="C8" s="244">
        <v>109.07045454545455</v>
      </c>
      <c r="D8" s="244">
        <v>110.68095238095239</v>
      </c>
      <c r="E8" s="244">
        <v>108.19695652173912</v>
      </c>
      <c r="F8" s="244">
        <v>105.71571428571427</v>
      </c>
      <c r="G8" s="244">
        <v>108.3747619047619</v>
      </c>
      <c r="H8" s="244">
        <v>105.66454545454545</v>
      </c>
      <c r="I8" s="244">
        <v>106.2865</v>
      </c>
      <c r="J8" s="244">
        <v>105.4957142857143</v>
      </c>
      <c r="K8" s="244">
        <v>106.08727272727273</v>
      </c>
      <c r="L8" s="244">
        <v>107.40863636363639</v>
      </c>
      <c r="M8" s="244">
        <v>109.42095238095239</v>
      </c>
    </row>
    <row r="9" spans="1:13" x14ac:dyDescent="0.2">
      <c r="A9" s="331" t="s">
        <v>348</v>
      </c>
      <c r="B9" s="332">
        <v>104.0791304347826</v>
      </c>
      <c r="C9" s="332">
        <v>107.62045454545455</v>
      </c>
      <c r="D9" s="332">
        <v>109.01428571428571</v>
      </c>
      <c r="E9" s="332">
        <v>106.19695652173912</v>
      </c>
      <c r="F9" s="332">
        <v>103.96571428571427</v>
      </c>
      <c r="G9" s="332">
        <v>106.3747619047619</v>
      </c>
      <c r="H9" s="332">
        <v>103.56454545454544</v>
      </c>
      <c r="I9" s="332">
        <v>104.0865</v>
      </c>
      <c r="J9" s="332">
        <v>103.69571428571429</v>
      </c>
      <c r="K9" s="332">
        <v>104.34636363636365</v>
      </c>
      <c r="L9" s="332">
        <v>105.70863636363637</v>
      </c>
      <c r="M9" s="332">
        <v>107.63047619047617</v>
      </c>
    </row>
    <row r="10" spans="1:13" x14ac:dyDescent="0.2">
      <c r="A10" s="333" t="s">
        <v>349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</row>
    <row r="11" spans="1:13" x14ac:dyDescent="0.2">
      <c r="A11" s="331" t="s">
        <v>350</v>
      </c>
      <c r="B11" s="244">
        <v>106.41826086956522</v>
      </c>
      <c r="C11" s="244">
        <v>109.90190476190476</v>
      </c>
      <c r="D11" s="244">
        <v>110.53142857142856</v>
      </c>
      <c r="E11" s="244">
        <v>106.93086956521741</v>
      </c>
      <c r="F11" s="244">
        <v>105.48666666666668</v>
      </c>
      <c r="G11" s="244">
        <v>108.26199999999999</v>
      </c>
      <c r="H11" s="244">
        <v>105.66772727272728</v>
      </c>
      <c r="I11" s="244">
        <v>106.458</v>
      </c>
      <c r="J11" s="244">
        <v>104.79190476190476</v>
      </c>
      <c r="K11" s="244">
        <v>104.95849999999999</v>
      </c>
      <c r="L11" s="244">
        <v>106.80750000000003</v>
      </c>
      <c r="M11" s="244">
        <v>108.34523809523812</v>
      </c>
    </row>
    <row r="12" spans="1:13" x14ac:dyDescent="0.2">
      <c r="A12" s="331" t="s">
        <v>351</v>
      </c>
      <c r="B12" s="244">
        <v>108.13782608695651</v>
      </c>
      <c r="C12" s="244">
        <v>112.01142857142857</v>
      </c>
      <c r="D12" s="244">
        <v>113.5290476190476</v>
      </c>
      <c r="E12" s="244">
        <v>110.0395652173913</v>
      </c>
      <c r="F12" s="244">
        <v>109.52000000000001</v>
      </c>
      <c r="G12" s="244">
        <v>112.14950000000002</v>
      </c>
      <c r="H12" s="244">
        <v>109.51318181818182</v>
      </c>
      <c r="I12" s="244">
        <v>110.18800000000002</v>
      </c>
      <c r="J12" s="244">
        <v>108.21095238095238</v>
      </c>
      <c r="K12" s="244">
        <v>108.06599999999999</v>
      </c>
      <c r="L12" s="244">
        <v>110.49000000000001</v>
      </c>
      <c r="M12" s="244">
        <v>112.28333333333333</v>
      </c>
    </row>
    <row r="13" spans="1:13" x14ac:dyDescent="0.2">
      <c r="A13" s="331" t="s">
        <v>352</v>
      </c>
      <c r="B13" s="244">
        <v>107.84608695652176</v>
      </c>
      <c r="C13" s="244">
        <v>111.21454545454544</v>
      </c>
      <c r="D13" s="244">
        <v>111.39333333333332</v>
      </c>
      <c r="E13" s="244">
        <v>108.86347826086956</v>
      </c>
      <c r="F13" s="244">
        <v>107.49619047619048</v>
      </c>
      <c r="G13" s="244">
        <v>110.41363636363636</v>
      </c>
      <c r="H13" s="244">
        <v>107.73391304347827</v>
      </c>
      <c r="I13" s="244">
        <v>108.56900000000003</v>
      </c>
      <c r="J13" s="244">
        <v>107.1590476190476</v>
      </c>
      <c r="K13" s="244">
        <v>107.62090909090907</v>
      </c>
      <c r="L13" s="244">
        <v>109.21</v>
      </c>
      <c r="M13" s="244">
        <v>111.45380952380954</v>
      </c>
    </row>
    <row r="14" spans="1:13" x14ac:dyDescent="0.2">
      <c r="A14" s="331" t="s">
        <v>353</v>
      </c>
      <c r="B14" s="244">
        <v>109.76826086956524</v>
      </c>
      <c r="C14" s="244">
        <v>113.3685714285714</v>
      </c>
      <c r="D14" s="244">
        <v>114.72666666666667</v>
      </c>
      <c r="E14" s="244">
        <v>112.15913043478257</v>
      </c>
      <c r="F14" s="244">
        <v>109.77714285714286</v>
      </c>
      <c r="G14" s="244">
        <v>112.42699999999998</v>
      </c>
      <c r="H14" s="244">
        <v>109.99954545454544</v>
      </c>
      <c r="I14" s="244">
        <v>111.15299999999999</v>
      </c>
      <c r="J14" s="244">
        <v>110.33714285714288</v>
      </c>
      <c r="K14" s="244">
        <v>110.15599999999999</v>
      </c>
      <c r="L14" s="244">
        <v>112.36750000000002</v>
      </c>
      <c r="M14" s="244">
        <v>114.17142857142856</v>
      </c>
    </row>
    <row r="15" spans="1:13" x14ac:dyDescent="0.2">
      <c r="A15" s="333" t="s">
        <v>225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</row>
    <row r="16" spans="1:13" x14ac:dyDescent="0.2">
      <c r="A16" s="331" t="s">
        <v>354</v>
      </c>
      <c r="B16" s="244">
        <v>108.62043478260867</v>
      </c>
      <c r="C16" s="244">
        <v>111.81380952380952</v>
      </c>
      <c r="D16" s="244">
        <v>111.39333333333332</v>
      </c>
      <c r="E16" s="244">
        <v>108.16130434782609</v>
      </c>
      <c r="F16" s="244">
        <v>107.91761904761904</v>
      </c>
      <c r="G16" s="244">
        <v>110.622</v>
      </c>
      <c r="H16" s="244">
        <v>107.19909090909091</v>
      </c>
      <c r="I16" s="244">
        <v>107.98799999999999</v>
      </c>
      <c r="J16" s="244">
        <v>106.87761904761906</v>
      </c>
      <c r="K16" s="244">
        <v>107.07599999999999</v>
      </c>
      <c r="L16" s="244">
        <v>107.843</v>
      </c>
      <c r="M16" s="244">
        <v>109.64761904761906</v>
      </c>
    </row>
    <row r="17" spans="1:13" x14ac:dyDescent="0.2">
      <c r="A17" s="333" t="s">
        <v>355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</row>
    <row r="18" spans="1:13" x14ac:dyDescent="0.2">
      <c r="A18" s="331" t="s">
        <v>356</v>
      </c>
      <c r="B18" s="244">
        <v>104.67090909090908</v>
      </c>
      <c r="C18" s="244">
        <v>106.57272727272729</v>
      </c>
      <c r="D18" s="244">
        <v>106.2895</v>
      </c>
      <c r="E18" s="244">
        <v>100.53826086956522</v>
      </c>
      <c r="F18" s="244">
        <v>93.898499999999984</v>
      </c>
      <c r="G18" s="244">
        <v>97.850952380952378</v>
      </c>
      <c r="H18" s="244">
        <v>94.85238095238094</v>
      </c>
      <c r="I18" s="244">
        <v>100.77000000000001</v>
      </c>
      <c r="J18" s="244">
        <v>100.60380952380953</v>
      </c>
      <c r="K18" s="244">
        <v>102.02761904761904</v>
      </c>
      <c r="L18" s="244">
        <v>101.86</v>
      </c>
      <c r="M18" s="244">
        <v>105.22999999999998</v>
      </c>
    </row>
    <row r="19" spans="1:13" x14ac:dyDescent="0.2">
      <c r="A19" s="336" t="s">
        <v>357</v>
      </c>
      <c r="B19" s="332">
        <v>99.626956521739132</v>
      </c>
      <c r="C19" s="332">
        <v>100.26090909090908</v>
      </c>
      <c r="D19" s="332">
        <v>100.22142857142858</v>
      </c>
      <c r="E19" s="332">
        <v>99.239130434782609</v>
      </c>
      <c r="F19" s="332">
        <v>96.415714285714287</v>
      </c>
      <c r="G19" s="332">
        <v>96.435909090909078</v>
      </c>
      <c r="H19" s="332">
        <v>93.936521739130427</v>
      </c>
      <c r="I19" s="332">
        <v>95.365999999999985</v>
      </c>
      <c r="J19" s="332">
        <v>93.629523809523818</v>
      </c>
      <c r="K19" s="332">
        <v>95.278181818181835</v>
      </c>
      <c r="L19" s="332">
        <v>96.421363636363637</v>
      </c>
      <c r="M19" s="332">
        <v>99.742857142857133</v>
      </c>
    </row>
    <row r="20" spans="1:13" x14ac:dyDescent="0.2">
      <c r="A20" s="333" t="s">
        <v>358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</row>
    <row r="21" spans="1:13" x14ac:dyDescent="0.2">
      <c r="A21" s="331" t="s">
        <v>359</v>
      </c>
      <c r="B21" s="244">
        <v>109.27913043478263</v>
      </c>
      <c r="C21" s="244">
        <v>113.47809523809522</v>
      </c>
      <c r="D21" s="244">
        <v>114.00999999999998</v>
      </c>
      <c r="E21" s="244">
        <v>110.35043478260872</v>
      </c>
      <c r="F21" s="244">
        <v>109.03428571428573</v>
      </c>
      <c r="G21" s="244">
        <v>112.11950000000002</v>
      </c>
      <c r="H21" s="244">
        <v>109.74727272727273</v>
      </c>
      <c r="I21" s="244">
        <v>110.63549999999998</v>
      </c>
      <c r="J21" s="244">
        <v>108.80857142857141</v>
      </c>
      <c r="K21" s="244">
        <v>108.81599999999999</v>
      </c>
      <c r="L21" s="244">
        <v>111.03999999999999</v>
      </c>
      <c r="M21" s="244">
        <v>112.79428571428571</v>
      </c>
    </row>
    <row r="22" spans="1:13" x14ac:dyDescent="0.2">
      <c r="A22" s="331" t="s">
        <v>360</v>
      </c>
      <c r="B22" s="253">
        <v>108.43347826086958</v>
      </c>
      <c r="C22" s="253">
        <v>112.1257142857143</v>
      </c>
      <c r="D22" s="253">
        <v>112.25809523809522</v>
      </c>
      <c r="E22" s="253">
        <v>109.09608695652172</v>
      </c>
      <c r="F22" s="253">
        <v>108.03761904761907</v>
      </c>
      <c r="G22" s="253">
        <v>110.96649999999997</v>
      </c>
      <c r="H22" s="253">
        <v>109.09727272727274</v>
      </c>
      <c r="I22" s="253">
        <v>109.45550000000003</v>
      </c>
      <c r="J22" s="253">
        <v>107.7347619047619</v>
      </c>
      <c r="K22" s="253">
        <v>107.77849999999998</v>
      </c>
      <c r="L22" s="253">
        <v>109.68900000000001</v>
      </c>
      <c r="M22" s="253">
        <v>111.9157142857143</v>
      </c>
    </row>
    <row r="23" spans="1:13" x14ac:dyDescent="0.2">
      <c r="A23" s="336" t="s">
        <v>361</v>
      </c>
      <c r="B23" s="332">
        <v>108.59652173913042</v>
      </c>
      <c r="C23" s="332">
        <v>112.88523809523811</v>
      </c>
      <c r="D23" s="332">
        <v>113.6290476190476</v>
      </c>
      <c r="E23" s="332">
        <v>109.87652173913041</v>
      </c>
      <c r="F23" s="332">
        <v>108.19142857142855</v>
      </c>
      <c r="G23" s="332">
        <v>111.32200000000003</v>
      </c>
      <c r="H23" s="332">
        <v>109.14045454545457</v>
      </c>
      <c r="I23" s="332">
        <v>110.00550000000001</v>
      </c>
      <c r="J23" s="332">
        <v>108.28476190476192</v>
      </c>
      <c r="K23" s="332">
        <v>108.12349999999999</v>
      </c>
      <c r="L23" s="332">
        <v>110.26250000000002</v>
      </c>
      <c r="M23" s="332">
        <v>112.26666666666668</v>
      </c>
    </row>
    <row r="24" spans="1:13" s="266" customFormat="1" ht="15" x14ac:dyDescent="0.25">
      <c r="A24" s="709" t="s">
        <v>362</v>
      </c>
      <c r="B24" s="710">
        <v>104.45217391304348</v>
      </c>
      <c r="C24" s="710">
        <v>107.51909090909091</v>
      </c>
      <c r="D24" s="710">
        <v>108.73047619047618</v>
      </c>
      <c r="E24" s="710">
        <v>106.68652173913043</v>
      </c>
      <c r="F24" s="710">
        <v>104.96809523809523</v>
      </c>
      <c r="G24" s="710">
        <v>107.67250000000001</v>
      </c>
      <c r="H24" s="710">
        <v>104.70818181818184</v>
      </c>
      <c r="I24" s="710">
        <v>105.38149999999999</v>
      </c>
      <c r="J24" s="710">
        <v>104.14714285714284</v>
      </c>
      <c r="K24" s="710">
        <v>104.31571428571426</v>
      </c>
      <c r="L24" s="710">
        <v>105.43954545454545</v>
      </c>
      <c r="M24" s="710">
        <v>107.86714285714285</v>
      </c>
    </row>
    <row r="25" spans="1:13" x14ac:dyDescent="0.2">
      <c r="A25" s="337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55" t="s">
        <v>343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M28" sqref="M28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3"/>
    <col min="16" max="16384" width="10.5" style="13"/>
  </cols>
  <sheetData>
    <row r="1" spans="1:15" ht="13.5" customHeight="1" x14ac:dyDescent="0.2">
      <c r="A1" s="231" t="s">
        <v>22</v>
      </c>
      <c r="B1" s="231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5" ht="13.5" customHeight="1" x14ac:dyDescent="0.2">
      <c r="A2" s="231"/>
      <c r="B2" s="231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6" t="s">
        <v>363</v>
      </c>
    </row>
    <row r="3" spans="1:15" ht="13.5" customHeight="1" x14ac:dyDescent="0.2">
      <c r="B3" s="242"/>
      <c r="C3" s="779">
        <v>2013</v>
      </c>
      <c r="D3" s="779" t="s">
        <v>642</v>
      </c>
      <c r="E3" s="779" t="s">
        <v>642</v>
      </c>
      <c r="F3" s="779" t="s">
        <v>642</v>
      </c>
      <c r="G3" s="779" t="s">
        <v>642</v>
      </c>
      <c r="H3" s="779" t="s">
        <v>642</v>
      </c>
      <c r="I3" s="779">
        <v>2014</v>
      </c>
      <c r="J3" s="779" t="s">
        <v>642</v>
      </c>
      <c r="K3" s="779" t="s">
        <v>642</v>
      </c>
      <c r="L3" s="779" t="s">
        <v>642</v>
      </c>
      <c r="M3" s="779" t="s">
        <v>642</v>
      </c>
      <c r="N3" s="779" t="s">
        <v>642</v>
      </c>
    </row>
    <row r="4" spans="1:15" ht="13.5" customHeight="1" x14ac:dyDescent="0.2">
      <c r="B4" s="242"/>
      <c r="C4" s="708">
        <v>41456</v>
      </c>
      <c r="D4" s="708">
        <v>41487</v>
      </c>
      <c r="E4" s="708">
        <v>41518</v>
      </c>
      <c r="F4" s="708">
        <v>41548</v>
      </c>
      <c r="G4" s="708">
        <v>41579</v>
      </c>
      <c r="H4" s="708">
        <v>41609</v>
      </c>
      <c r="I4" s="708">
        <v>41640</v>
      </c>
      <c r="J4" s="708">
        <v>41671</v>
      </c>
      <c r="K4" s="708">
        <v>41699</v>
      </c>
      <c r="L4" s="708">
        <v>41730</v>
      </c>
      <c r="M4" s="708">
        <v>41760</v>
      </c>
      <c r="N4" s="708">
        <v>41791</v>
      </c>
    </row>
    <row r="5" spans="1:15" ht="13.5" customHeight="1" x14ac:dyDescent="0.2">
      <c r="A5" s="853" t="s">
        <v>600</v>
      </c>
      <c r="B5" s="338" t="s">
        <v>364</v>
      </c>
      <c r="C5" s="786">
        <v>985.14130434782612</v>
      </c>
      <c r="D5" s="787">
        <v>1013.7380952380952</v>
      </c>
      <c r="E5" s="787">
        <v>979.98809523809518</v>
      </c>
      <c r="F5" s="787">
        <v>965.0978260869565</v>
      </c>
      <c r="G5" s="787">
        <v>905.89285714285711</v>
      </c>
      <c r="H5" s="787">
        <v>921.76250000000005</v>
      </c>
      <c r="I5" s="787">
        <v>916.2045454545455</v>
      </c>
      <c r="J5" s="787">
        <v>924.83749999999998</v>
      </c>
      <c r="K5" s="787">
        <v>975.72619047619048</v>
      </c>
      <c r="L5" s="787">
        <v>1012.9473684210526</v>
      </c>
      <c r="M5" s="787">
        <v>984.02499999999998</v>
      </c>
      <c r="N5" s="787">
        <v>993.82142857142856</v>
      </c>
    </row>
    <row r="6" spans="1:15" ht="13.5" customHeight="1" x14ac:dyDescent="0.2">
      <c r="A6" s="854"/>
      <c r="B6" s="339" t="s">
        <v>365</v>
      </c>
      <c r="C6" s="788">
        <v>972.50869565217397</v>
      </c>
      <c r="D6" s="789">
        <v>1010.1333333333334</v>
      </c>
      <c r="E6" s="789">
        <v>970.7</v>
      </c>
      <c r="F6" s="789">
        <v>938.39565217391328</v>
      </c>
      <c r="G6" s="789">
        <v>918.53809523809537</v>
      </c>
      <c r="H6" s="789">
        <v>934.98500000000024</v>
      </c>
      <c r="I6" s="789">
        <v>926.33863636363651</v>
      </c>
      <c r="J6" s="789">
        <v>957.2025000000001</v>
      </c>
      <c r="K6" s="789">
        <v>953.91190476190479</v>
      </c>
      <c r="L6" s="789">
        <v>1007.8684210526316</v>
      </c>
      <c r="M6" s="789">
        <v>991.42499999999995</v>
      </c>
      <c r="N6" s="789">
        <v>1022.5833333333334</v>
      </c>
    </row>
    <row r="7" spans="1:15" ht="13.5" customHeight="1" x14ac:dyDescent="0.2">
      <c r="A7" s="855" t="s">
        <v>601</v>
      </c>
      <c r="B7" s="338" t="s">
        <v>364</v>
      </c>
      <c r="C7" s="790">
        <v>958.07692307692309</v>
      </c>
      <c r="D7" s="791">
        <v>978.48809523809518</v>
      </c>
      <c r="E7" s="791">
        <v>978.95238095238096</v>
      </c>
      <c r="F7" s="791">
        <v>973.75</v>
      </c>
      <c r="G7" s="791">
        <v>962.51190476190482</v>
      </c>
      <c r="H7" s="791">
        <v>986.07500000000005</v>
      </c>
      <c r="I7" s="791">
        <v>955.09090909090912</v>
      </c>
      <c r="J7" s="791">
        <v>963.3125</v>
      </c>
      <c r="K7" s="791">
        <v>932.19047619047615</v>
      </c>
      <c r="L7" s="791">
        <v>943.85</v>
      </c>
      <c r="M7" s="791">
        <v>950.16250000000002</v>
      </c>
      <c r="N7" s="791">
        <v>957.20238095238096</v>
      </c>
    </row>
    <row r="8" spans="1:15" ht="13.5" customHeight="1" x14ac:dyDescent="0.2">
      <c r="A8" s="856"/>
      <c r="B8" s="339" t="s">
        <v>365</v>
      </c>
      <c r="C8" s="788">
        <v>964.93478260869563</v>
      </c>
      <c r="D8" s="789">
        <v>989.08333333333337</v>
      </c>
      <c r="E8" s="789">
        <v>989.76190476190482</v>
      </c>
      <c r="F8" s="789">
        <v>988.16304347826087</v>
      </c>
      <c r="G8" s="789">
        <v>973.84523809523807</v>
      </c>
      <c r="H8" s="789">
        <v>994.9</v>
      </c>
      <c r="I8" s="789">
        <v>970.72727272727275</v>
      </c>
      <c r="J8" s="789">
        <v>974.7</v>
      </c>
      <c r="K8" s="789">
        <v>946.63095238095241</v>
      </c>
      <c r="L8" s="789">
        <v>951.98749999999995</v>
      </c>
      <c r="M8" s="789">
        <v>956.8</v>
      </c>
      <c r="N8" s="789">
        <v>967.78571428571433</v>
      </c>
    </row>
    <row r="9" spans="1:15" ht="13.5" customHeight="1" x14ac:dyDescent="0.2">
      <c r="A9" s="855" t="s">
        <v>602</v>
      </c>
      <c r="B9" s="338" t="s">
        <v>364</v>
      </c>
      <c r="C9" s="786">
        <v>924.63043478260875</v>
      </c>
      <c r="D9" s="787">
        <v>951.21428571428567</v>
      </c>
      <c r="E9" s="787">
        <v>955.48809523809518</v>
      </c>
      <c r="F9" s="787">
        <v>942.8478260869565</v>
      </c>
      <c r="G9" s="787">
        <v>924.11904761904759</v>
      </c>
      <c r="H9" s="787">
        <v>944.03750000000002</v>
      </c>
      <c r="I9" s="787">
        <v>921.36363636363637</v>
      </c>
      <c r="J9" s="787">
        <v>928.22500000000002</v>
      </c>
      <c r="K9" s="787">
        <v>916.25</v>
      </c>
      <c r="L9" s="787">
        <v>921.75</v>
      </c>
      <c r="M9" s="787">
        <v>915.53750000000002</v>
      </c>
      <c r="N9" s="787">
        <v>917.4585714285713</v>
      </c>
    </row>
    <row r="10" spans="1:15" ht="13.5" customHeight="1" x14ac:dyDescent="0.2">
      <c r="A10" s="856"/>
      <c r="B10" s="339" t="s">
        <v>365</v>
      </c>
      <c r="C10" s="788">
        <v>936.77173913043475</v>
      </c>
      <c r="D10" s="789">
        <v>961.63095238095241</v>
      </c>
      <c r="E10" s="789">
        <v>967.61904761904759</v>
      </c>
      <c r="F10" s="789">
        <v>954.4021739130435</v>
      </c>
      <c r="G10" s="789">
        <v>939.64285714285711</v>
      </c>
      <c r="H10" s="789">
        <v>962.05</v>
      </c>
      <c r="I10" s="789">
        <v>937.5454545454545</v>
      </c>
      <c r="J10" s="789">
        <v>949.95</v>
      </c>
      <c r="K10" s="789">
        <v>928.36904761904759</v>
      </c>
      <c r="L10" s="789">
        <v>941.41666666666663</v>
      </c>
      <c r="M10" s="789">
        <v>933.27499999999998</v>
      </c>
      <c r="N10" s="789">
        <v>931.25</v>
      </c>
    </row>
    <row r="11" spans="1:15" ht="13.5" customHeight="1" x14ac:dyDescent="0.2">
      <c r="A11" s="853" t="s">
        <v>366</v>
      </c>
      <c r="B11" s="338" t="s">
        <v>364</v>
      </c>
      <c r="C11" s="786">
        <v>594.95652173913038</v>
      </c>
      <c r="D11" s="787">
        <v>608.70238095238096</v>
      </c>
      <c r="E11" s="787">
        <v>616.75</v>
      </c>
      <c r="F11" s="787">
        <v>601.695652173913</v>
      </c>
      <c r="G11" s="787">
        <v>599.0538095238096</v>
      </c>
      <c r="H11" s="787">
        <v>614.23749999999995</v>
      </c>
      <c r="I11" s="787">
        <v>593.93181818181813</v>
      </c>
      <c r="J11" s="787">
        <v>633.02499999999998</v>
      </c>
      <c r="K11" s="787">
        <v>645.07142857142856</v>
      </c>
      <c r="L11" s="787">
        <v>632.02499999999998</v>
      </c>
      <c r="M11" s="787">
        <v>637.875</v>
      </c>
      <c r="N11" s="787">
        <v>641.20238095238096</v>
      </c>
    </row>
    <row r="12" spans="1:15" ht="13.5" customHeight="1" x14ac:dyDescent="0.2">
      <c r="A12" s="854"/>
      <c r="B12" s="339" t="s">
        <v>365</v>
      </c>
      <c r="C12" s="788">
        <v>594.39130434782612</v>
      </c>
      <c r="D12" s="789">
        <v>608.60714285714289</v>
      </c>
      <c r="E12" s="789">
        <v>610.14285714285711</v>
      </c>
      <c r="F12" s="789">
        <v>594.81521739130437</v>
      </c>
      <c r="G12" s="789">
        <v>591.98809523809518</v>
      </c>
      <c r="H12" s="789">
        <v>608.76250000000005</v>
      </c>
      <c r="I12" s="789">
        <v>584.27272727272725</v>
      </c>
      <c r="J12" s="789">
        <v>619.22500000000002</v>
      </c>
      <c r="K12" s="789">
        <v>629.61904761904759</v>
      </c>
      <c r="L12" s="789">
        <v>621.1875</v>
      </c>
      <c r="M12" s="789">
        <v>624.22500000000002</v>
      </c>
      <c r="N12" s="789">
        <v>634.09523809523807</v>
      </c>
    </row>
    <row r="13" spans="1:15" ht="13.5" customHeight="1" x14ac:dyDescent="0.2">
      <c r="B13" s="337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55" t="s">
        <v>343</v>
      </c>
    </row>
    <row r="14" spans="1:15" ht="13.5" customHeight="1" x14ac:dyDescent="0.2">
      <c r="A14" s="337" t="s">
        <v>603</v>
      </c>
      <c r="N14" s="233"/>
      <c r="O14" s="13"/>
    </row>
    <row r="15" spans="1:15" ht="13.5" customHeight="1" x14ac:dyDescent="0.2">
      <c r="A15" s="337"/>
      <c r="N15" s="233"/>
      <c r="O15" s="13"/>
    </row>
    <row r="18" spans="13:15" ht="13.5" customHeight="1" x14ac:dyDescent="0.2">
      <c r="N18" s="233"/>
      <c r="O18" s="13"/>
    </row>
    <row r="19" spans="13:15" ht="13.5" customHeight="1" x14ac:dyDescent="0.2">
      <c r="M19" s="233"/>
      <c r="O19" s="13"/>
    </row>
    <row r="20" spans="13:15" ht="13.5" customHeight="1" x14ac:dyDescent="0.2">
      <c r="M20" s="233"/>
      <c r="O20" s="13"/>
    </row>
    <row r="21" spans="13:15" ht="13.5" customHeight="1" x14ac:dyDescent="0.2">
      <c r="M21" s="233"/>
      <c r="O21" s="13"/>
    </row>
    <row r="22" spans="13:15" ht="13.5" customHeight="1" x14ac:dyDescent="0.2">
      <c r="M22" s="233"/>
      <c r="O22" s="13"/>
    </row>
    <row r="23" spans="13:15" ht="13.5" customHeight="1" x14ac:dyDescent="0.2">
      <c r="M23" s="233"/>
      <c r="O23" s="13"/>
    </row>
    <row r="24" spans="13:15" ht="13.5" customHeight="1" x14ac:dyDescent="0.2">
      <c r="M24" s="233"/>
      <c r="O24" s="13"/>
    </row>
    <row r="25" spans="13:15" ht="13.5" customHeight="1" x14ac:dyDescent="0.2">
      <c r="M25" s="233"/>
      <c r="O25" s="13"/>
    </row>
    <row r="26" spans="13:15" ht="13.5" customHeight="1" x14ac:dyDescent="0.2">
      <c r="M26" s="233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J33" sqref="J3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367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x14ac:dyDescent="0.2">
      <c r="A3" s="63"/>
      <c r="B3" s="831">
        <f>INDICE!A3</f>
        <v>41791</v>
      </c>
      <c r="C3" s="849">
        <v>41671</v>
      </c>
      <c r="D3" s="849" t="s">
        <v>121</v>
      </c>
      <c r="E3" s="849"/>
      <c r="F3" s="849" t="s">
        <v>122</v>
      </c>
      <c r="G3" s="849"/>
      <c r="H3" s="849"/>
    </row>
    <row r="4" spans="1:8" ht="25.5" x14ac:dyDescent="0.2">
      <c r="A4" s="75"/>
      <c r="B4" s="268" t="s">
        <v>55</v>
      </c>
      <c r="C4" s="269" t="s">
        <v>555</v>
      </c>
      <c r="D4" s="268" t="s">
        <v>55</v>
      </c>
      <c r="E4" s="269" t="s">
        <v>555</v>
      </c>
      <c r="F4" s="268" t="s">
        <v>55</v>
      </c>
      <c r="G4" s="270" t="s">
        <v>555</v>
      </c>
      <c r="H4" s="269" t="s">
        <v>111</v>
      </c>
    </row>
    <row r="5" spans="1:8" x14ac:dyDescent="0.2">
      <c r="A5" s="65" t="s">
        <v>368</v>
      </c>
      <c r="B5" s="272">
        <v>17228.971000000001</v>
      </c>
      <c r="C5" s="271">
        <v>-7.7610761043875058</v>
      </c>
      <c r="D5" s="272">
        <v>129038.64</v>
      </c>
      <c r="E5" s="271">
        <v>-11.034935695554426</v>
      </c>
      <c r="F5" s="272">
        <v>251973.28700000001</v>
      </c>
      <c r="G5" s="271">
        <v>-5.8654257547729527</v>
      </c>
      <c r="H5" s="271">
        <v>79.541716578071799</v>
      </c>
    </row>
    <row r="6" spans="1:8" x14ac:dyDescent="0.2">
      <c r="A6" s="65" t="s">
        <v>369</v>
      </c>
      <c r="B6" s="66">
        <v>4204.6549999999997</v>
      </c>
      <c r="C6" s="274">
        <v>25.832568200563344</v>
      </c>
      <c r="D6" s="66">
        <v>21354.880000000001</v>
      </c>
      <c r="E6" s="67">
        <v>-11.731431896583294</v>
      </c>
      <c r="F6" s="66">
        <v>53302.593000000001</v>
      </c>
      <c r="G6" s="67">
        <v>-19.69213632466025</v>
      </c>
      <c r="H6" s="67">
        <v>16.826306453994519</v>
      </c>
    </row>
    <row r="7" spans="1:8" x14ac:dyDescent="0.2">
      <c r="A7" s="65" t="s">
        <v>370</v>
      </c>
      <c r="B7" s="273">
        <v>817.24</v>
      </c>
      <c r="C7" s="274">
        <v>-2.5282728120624305</v>
      </c>
      <c r="D7" s="273">
        <v>5514.4489999999996</v>
      </c>
      <c r="E7" s="274">
        <v>-4.9155551969056788</v>
      </c>
      <c r="F7" s="273">
        <v>11505.424000000001</v>
      </c>
      <c r="G7" s="274">
        <v>-9.6051213234485342</v>
      </c>
      <c r="H7" s="274">
        <v>3.6319769679336886</v>
      </c>
    </row>
    <row r="8" spans="1:8" x14ac:dyDescent="0.2">
      <c r="A8" s="343" t="s">
        <v>198</v>
      </c>
      <c r="B8" s="344">
        <v>22250.866000000002</v>
      </c>
      <c r="C8" s="345">
        <v>-2.6584112546120617</v>
      </c>
      <c r="D8" s="344">
        <v>155907.96900000001</v>
      </c>
      <c r="E8" s="345">
        <v>-10.928448732312953</v>
      </c>
      <c r="F8" s="344">
        <v>316781.304</v>
      </c>
      <c r="G8" s="346">
        <v>-8.6491285231079225</v>
      </c>
      <c r="H8" s="347">
        <v>100</v>
      </c>
    </row>
    <row r="9" spans="1:8" x14ac:dyDescent="0.2">
      <c r="A9" s="348" t="s">
        <v>631</v>
      </c>
      <c r="B9" s="645">
        <v>8382.5949999999993</v>
      </c>
      <c r="C9" s="280">
        <v>-11.436037416938879</v>
      </c>
      <c r="D9" s="645">
        <v>50785.313999999998</v>
      </c>
      <c r="E9" s="280">
        <v>-14.408053227968615</v>
      </c>
      <c r="F9" s="645">
        <v>104523.26700000001</v>
      </c>
      <c r="G9" s="281">
        <v>-10.813319220229692</v>
      </c>
      <c r="H9" s="281">
        <v>32.995402721115134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247</v>
      </c>
    </row>
    <row r="11" spans="1:8" x14ac:dyDescent="0.2">
      <c r="A11" s="282" t="s">
        <v>591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632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4" t="s">
        <v>248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J36" sqref="J36:K36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ht="14.1" customHeight="1" x14ac:dyDescent="0.2">
      <c r="A3" s="63"/>
      <c r="B3" s="831">
        <f>INDICE!A3</f>
        <v>41791</v>
      </c>
      <c r="C3" s="831">
        <v>41671</v>
      </c>
      <c r="D3" s="849" t="s">
        <v>121</v>
      </c>
      <c r="E3" s="849"/>
      <c r="F3" s="849" t="s">
        <v>122</v>
      </c>
      <c r="G3" s="849"/>
      <c r="H3" s="267"/>
    </row>
    <row r="4" spans="1:8" ht="25.5" x14ac:dyDescent="0.2">
      <c r="A4" s="75"/>
      <c r="B4" s="268" t="s">
        <v>55</v>
      </c>
      <c r="C4" s="269" t="s">
        <v>555</v>
      </c>
      <c r="D4" s="268" t="s">
        <v>55</v>
      </c>
      <c r="E4" s="269" t="s">
        <v>555</v>
      </c>
      <c r="F4" s="268" t="s">
        <v>55</v>
      </c>
      <c r="G4" s="270" t="s">
        <v>555</v>
      </c>
      <c r="H4" s="269" t="s">
        <v>111</v>
      </c>
    </row>
    <row r="5" spans="1:8" x14ac:dyDescent="0.2">
      <c r="A5" s="65" t="s">
        <v>607</v>
      </c>
      <c r="B5" s="272">
        <v>9230.6170000000002</v>
      </c>
      <c r="C5" s="271">
        <v>12.892984726465617</v>
      </c>
      <c r="D5" s="272">
        <v>51952.249000000003</v>
      </c>
      <c r="E5" s="271">
        <v>-5.027550689601755</v>
      </c>
      <c r="F5" s="272">
        <v>114125.451</v>
      </c>
      <c r="G5" s="271">
        <v>-7.4309898018594627</v>
      </c>
      <c r="H5" s="271">
        <v>36.026574030391636</v>
      </c>
    </row>
    <row r="6" spans="1:8" x14ac:dyDescent="0.2">
      <c r="A6" s="65" t="s">
        <v>606</v>
      </c>
      <c r="B6" s="66">
        <v>10058.813</v>
      </c>
      <c r="C6" s="274">
        <v>-9.8374471341731393</v>
      </c>
      <c r="D6" s="66">
        <v>60364.95</v>
      </c>
      <c r="E6" s="67">
        <v>-15.867183573692667</v>
      </c>
      <c r="F6" s="66">
        <v>125290.90399999999</v>
      </c>
      <c r="G6" s="67">
        <v>-12.521611191857811</v>
      </c>
      <c r="H6" s="67">
        <v>39.551230586512141</v>
      </c>
    </row>
    <row r="7" spans="1:8" x14ac:dyDescent="0.2">
      <c r="A7" s="65" t="s">
        <v>605</v>
      </c>
      <c r="B7" s="273">
        <v>2144.1959999999999</v>
      </c>
      <c r="C7" s="274">
        <v>-20.211865762781496</v>
      </c>
      <c r="D7" s="273">
        <v>38076.321000000004</v>
      </c>
      <c r="E7" s="274">
        <v>-11.005888623111714</v>
      </c>
      <c r="F7" s="273">
        <v>65859.524999999994</v>
      </c>
      <c r="G7" s="274">
        <v>-2.4800742744119448</v>
      </c>
      <c r="H7" s="274">
        <v>20.790218415162528</v>
      </c>
    </row>
    <row r="8" spans="1:8" x14ac:dyDescent="0.2">
      <c r="A8" s="711" t="s">
        <v>372</v>
      </c>
      <c r="B8" s="273">
        <v>817.24</v>
      </c>
      <c r="C8" s="274">
        <v>-2.5282728120624305</v>
      </c>
      <c r="D8" s="273">
        <v>5514.4489999999996</v>
      </c>
      <c r="E8" s="274">
        <v>-4.9155551969056788</v>
      </c>
      <c r="F8" s="273">
        <v>11505.424000000001</v>
      </c>
      <c r="G8" s="274">
        <v>-9.6051213234485342</v>
      </c>
      <c r="H8" s="274">
        <v>3.6319769679336886</v>
      </c>
    </row>
    <row r="9" spans="1:8" x14ac:dyDescent="0.2">
      <c r="A9" s="343" t="s">
        <v>198</v>
      </c>
      <c r="B9" s="344">
        <v>22250.866000000002</v>
      </c>
      <c r="C9" s="345">
        <v>-2.6584112546120617</v>
      </c>
      <c r="D9" s="344">
        <v>155907.96900000001</v>
      </c>
      <c r="E9" s="345">
        <v>-10.928448732312953</v>
      </c>
      <c r="F9" s="344">
        <v>316781.304</v>
      </c>
      <c r="G9" s="346">
        <v>-8.6491285231079225</v>
      </c>
      <c r="H9" s="347">
        <v>100</v>
      </c>
    </row>
    <row r="10" spans="1:8" x14ac:dyDescent="0.2">
      <c r="A10" s="282"/>
      <c r="B10" s="65"/>
      <c r="C10" s="65"/>
      <c r="D10" s="65"/>
      <c r="E10" s="65"/>
      <c r="F10" s="65"/>
      <c r="G10" s="134"/>
      <c r="H10" s="71" t="s">
        <v>247</v>
      </c>
    </row>
    <row r="11" spans="1:8" x14ac:dyDescent="0.2">
      <c r="A11" s="282" t="s">
        <v>591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604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4" t="s">
        <v>248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L30" sqref="L30"/>
    </sheetView>
  </sheetViews>
  <sheetFormatPr baseColWidth="10" defaultRowHeight="14.25" x14ac:dyDescent="0.2"/>
  <sheetData>
    <row r="1" spans="1:4" x14ac:dyDescent="0.2">
      <c r="A1" s="231" t="s">
        <v>608</v>
      </c>
      <c r="B1" s="231"/>
      <c r="C1" s="231"/>
      <c r="D1" s="231"/>
    </row>
    <row r="2" spans="1:4" x14ac:dyDescent="0.2">
      <c r="A2" s="234"/>
      <c r="B2" s="234"/>
      <c r="C2" s="234"/>
      <c r="D2" s="234"/>
    </row>
    <row r="3" spans="1:4" x14ac:dyDescent="0.2">
      <c r="A3" s="237"/>
      <c r="B3" s="857">
        <v>2012</v>
      </c>
      <c r="C3" s="857">
        <v>2013</v>
      </c>
      <c r="D3" s="857">
        <v>2014</v>
      </c>
    </row>
    <row r="4" spans="1:4" x14ac:dyDescent="0.2">
      <c r="A4" s="242"/>
      <c r="B4" s="858"/>
      <c r="C4" s="858"/>
      <c r="D4" s="858"/>
    </row>
    <row r="5" spans="1:4" x14ac:dyDescent="0.2">
      <c r="A5" s="283" t="s">
        <v>373</v>
      </c>
      <c r="B5" s="334">
        <v>-6.9251044206772763</v>
      </c>
      <c r="C5" s="334">
        <v>-4.0493221804041655</v>
      </c>
      <c r="D5" s="334">
        <v>-7.9474464417569006</v>
      </c>
    </row>
    <row r="6" spans="1:4" x14ac:dyDescent="0.2">
      <c r="A6" s="242" t="s">
        <v>136</v>
      </c>
      <c r="B6" s="244">
        <v>-5.6504062325559579</v>
      </c>
      <c r="C6" s="244">
        <v>-7.0798620224949431</v>
      </c>
      <c r="D6" s="244">
        <v>-6.9117843368217358</v>
      </c>
    </row>
    <row r="7" spans="1:4" x14ac:dyDescent="0.2">
      <c r="A7" s="242" t="s">
        <v>137</v>
      </c>
      <c r="B7" s="244">
        <v>-6.4205223550192647</v>
      </c>
      <c r="C7" s="244">
        <v>-6.8189780126795458</v>
      </c>
      <c r="D7" s="244">
        <v>-7.6479397087313981</v>
      </c>
    </row>
    <row r="8" spans="1:4" x14ac:dyDescent="0.2">
      <c r="A8" s="242" t="s">
        <v>138</v>
      </c>
      <c r="B8" s="244">
        <v>-4.841127680834008</v>
      </c>
      <c r="C8" s="244">
        <v>-7.5589754205174016</v>
      </c>
      <c r="D8" s="244">
        <v>-8.4912358841049773</v>
      </c>
    </row>
    <row r="9" spans="1:4" x14ac:dyDescent="0.2">
      <c r="A9" s="242" t="s">
        <v>139</v>
      </c>
      <c r="B9" s="244">
        <v>-5.4840702716372469</v>
      </c>
      <c r="C9" s="244">
        <v>-7.2341243964907234</v>
      </c>
      <c r="D9" s="244">
        <v>-9.2929356565528156</v>
      </c>
    </row>
    <row r="10" spans="1:4" x14ac:dyDescent="0.2">
      <c r="A10" s="242" t="s">
        <v>140</v>
      </c>
      <c r="B10" s="244">
        <v>-6.5682802506647615</v>
      </c>
      <c r="C10" s="244">
        <v>-7.0416086486930691</v>
      </c>
      <c r="D10" s="244">
        <v>-8.6491285231079225</v>
      </c>
    </row>
    <row r="11" spans="1:4" x14ac:dyDescent="0.2">
      <c r="A11" s="242" t="s">
        <v>141</v>
      </c>
      <c r="B11" s="244">
        <v>-5.8367776785102023</v>
      </c>
      <c r="C11" s="244">
        <v>-7.2005573750755589</v>
      </c>
      <c r="D11" s="244"/>
    </row>
    <row r="12" spans="1:4" x14ac:dyDescent="0.2">
      <c r="A12" s="242" t="s">
        <v>142</v>
      </c>
      <c r="B12" s="244">
        <v>-6.2318461871644333</v>
      </c>
      <c r="C12" s="244">
        <v>-7.5262262199121359</v>
      </c>
      <c r="D12" s="244"/>
    </row>
    <row r="13" spans="1:4" x14ac:dyDescent="0.2">
      <c r="A13" s="242" t="s">
        <v>143</v>
      </c>
      <c r="B13" s="244">
        <v>-6.4406796532616664</v>
      </c>
      <c r="C13" s="244">
        <v>-6.9667180422567814</v>
      </c>
      <c r="D13" s="244"/>
    </row>
    <row r="14" spans="1:4" x14ac:dyDescent="0.2">
      <c r="A14" s="242" t="s">
        <v>144</v>
      </c>
      <c r="B14" s="244">
        <v>-5.7323584410582624</v>
      </c>
      <c r="C14" s="244">
        <v>-7.8331439870434085</v>
      </c>
      <c r="D14" s="244"/>
    </row>
    <row r="15" spans="1:4" x14ac:dyDescent="0.2">
      <c r="A15" s="242" t="s">
        <v>145</v>
      </c>
      <c r="B15" s="244">
        <v>-4.1239260340233921</v>
      </c>
      <c r="C15" s="244">
        <v>-8.5069247224482414</v>
      </c>
      <c r="D15" s="244"/>
    </row>
    <row r="16" spans="1:4" x14ac:dyDescent="0.2">
      <c r="A16" s="328" t="s">
        <v>146</v>
      </c>
      <c r="B16" s="332">
        <v>-3.2931691582979918</v>
      </c>
      <c r="C16" s="332">
        <v>-8.0582423517550481</v>
      </c>
      <c r="D16" s="332"/>
    </row>
    <row r="17" spans="4:4" x14ac:dyDescent="0.2">
      <c r="D17" s="71" t="s">
        <v>247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24" t="s">
        <v>648</v>
      </c>
      <c r="C3" s="821" t="s">
        <v>518</v>
      </c>
      <c r="D3" s="824" t="s">
        <v>110</v>
      </c>
      <c r="E3" s="821" t="s">
        <v>518</v>
      </c>
      <c r="F3" s="826" t="s">
        <v>651</v>
      </c>
    </row>
    <row r="4" spans="1:6" x14ac:dyDescent="0.2">
      <c r="A4" s="75"/>
      <c r="B4" s="825"/>
      <c r="C4" s="822"/>
      <c r="D4" s="825"/>
      <c r="E4" s="822"/>
      <c r="F4" s="827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649</v>
      </c>
    </row>
    <row r="12" spans="1:6" x14ac:dyDescent="0.2">
      <c r="A12" s="407"/>
      <c r="B12" s="407"/>
      <c r="C12" s="407"/>
      <c r="D12" s="407"/>
      <c r="E12" s="407"/>
      <c r="F12" s="40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E36" sqref="E36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59" t="s">
        <v>610</v>
      </c>
      <c r="B1" s="859"/>
      <c r="C1" s="859"/>
      <c r="D1" s="859"/>
      <c r="E1" s="859"/>
      <c r="F1" s="859"/>
      <c r="G1" s="233"/>
      <c r="H1" s="233"/>
      <c r="I1" s="233"/>
      <c r="J1" s="233"/>
      <c r="K1" s="233"/>
      <c r="L1" s="1"/>
    </row>
    <row r="2" spans="1:12" x14ac:dyDescent="0.2">
      <c r="A2" s="860"/>
      <c r="B2" s="860"/>
      <c r="C2" s="860"/>
      <c r="D2" s="860"/>
      <c r="E2" s="860"/>
      <c r="F2" s="860"/>
      <c r="G2" s="233"/>
      <c r="H2" s="233"/>
      <c r="I2" s="233"/>
      <c r="J2" s="233"/>
      <c r="K2" s="62"/>
      <c r="L2" s="62" t="s">
        <v>577</v>
      </c>
    </row>
    <row r="3" spans="1:12" x14ac:dyDescent="0.2">
      <c r="A3" s="349"/>
      <c r="B3" s="861">
        <f>INDICE!A3</f>
        <v>41791</v>
      </c>
      <c r="C3" s="862">
        <v>41671</v>
      </c>
      <c r="D3" s="862">
        <v>41671</v>
      </c>
      <c r="E3" s="862">
        <v>41671</v>
      </c>
      <c r="F3" s="863">
        <v>41671</v>
      </c>
      <c r="G3" s="864" t="s">
        <v>122</v>
      </c>
      <c r="H3" s="862"/>
      <c r="I3" s="862"/>
      <c r="J3" s="862"/>
      <c r="K3" s="862"/>
      <c r="L3" s="865" t="s">
        <v>111</v>
      </c>
    </row>
    <row r="4" spans="1:12" x14ac:dyDescent="0.2">
      <c r="A4" s="350"/>
      <c r="B4" s="351" t="s">
        <v>374</v>
      </c>
      <c r="C4" s="351" t="s">
        <v>375</v>
      </c>
      <c r="D4" s="352" t="s">
        <v>376</v>
      </c>
      <c r="E4" s="352" t="s">
        <v>377</v>
      </c>
      <c r="F4" s="353" t="s">
        <v>198</v>
      </c>
      <c r="G4" s="354" t="s">
        <v>374</v>
      </c>
      <c r="H4" s="239" t="s">
        <v>375</v>
      </c>
      <c r="I4" s="355" t="s">
        <v>376</v>
      </c>
      <c r="J4" s="355" t="s">
        <v>377</v>
      </c>
      <c r="K4" s="355" t="s">
        <v>198</v>
      </c>
      <c r="L4" s="866"/>
    </row>
    <row r="5" spans="1:12" x14ac:dyDescent="0.2">
      <c r="A5" s="356" t="s">
        <v>162</v>
      </c>
      <c r="B5" s="457">
        <v>2538.9409999999998</v>
      </c>
      <c r="C5" s="457">
        <v>677.95</v>
      </c>
      <c r="D5" s="457">
        <v>92.807000000000002</v>
      </c>
      <c r="E5" s="457">
        <v>211.934</v>
      </c>
      <c r="F5" s="357">
        <v>3521.6319999999996</v>
      </c>
      <c r="G5" s="457">
        <v>34193.853999999999</v>
      </c>
      <c r="H5" s="457">
        <v>7128.174</v>
      </c>
      <c r="I5" s="457">
        <v>2402.9760000000001</v>
      </c>
      <c r="J5" s="457">
        <v>2779.924</v>
      </c>
      <c r="K5" s="358">
        <v>46504.928</v>
      </c>
      <c r="L5" s="712">
        <v>14.680450653952029</v>
      </c>
    </row>
    <row r="6" spans="1:12" x14ac:dyDescent="0.2">
      <c r="A6" s="359" t="s">
        <v>163</v>
      </c>
      <c r="B6" s="457">
        <v>341.48200000000003</v>
      </c>
      <c r="C6" s="457">
        <v>581.97299999999996</v>
      </c>
      <c r="D6" s="457">
        <v>76.051000000000002</v>
      </c>
      <c r="E6" s="457">
        <v>36.180999999999997</v>
      </c>
      <c r="F6" s="360">
        <v>1035.6869999999999</v>
      </c>
      <c r="G6" s="457">
        <v>4719.9719999999998</v>
      </c>
      <c r="H6" s="457">
        <v>7742.3050000000003</v>
      </c>
      <c r="I6" s="457">
        <v>2900.36</v>
      </c>
      <c r="J6" s="457">
        <v>561.20299999999997</v>
      </c>
      <c r="K6" s="284">
        <v>15923.84</v>
      </c>
      <c r="L6" s="713">
        <v>5.0267607626750328</v>
      </c>
    </row>
    <row r="7" spans="1:12" x14ac:dyDescent="0.2">
      <c r="A7" s="359" t="s">
        <v>164</v>
      </c>
      <c r="B7" s="457">
        <v>5.4729999999999999</v>
      </c>
      <c r="C7" s="457">
        <v>289.31799999999998</v>
      </c>
      <c r="D7" s="457">
        <v>90.227999999999994</v>
      </c>
      <c r="E7" s="457">
        <v>99.168000000000006</v>
      </c>
      <c r="F7" s="360">
        <v>484.18700000000001</v>
      </c>
      <c r="G7" s="457">
        <v>554.25099999999998</v>
      </c>
      <c r="H7" s="457">
        <v>3686.4222330000002</v>
      </c>
      <c r="I7" s="457">
        <v>2206.0700000000002</v>
      </c>
      <c r="J7" s="457">
        <v>1141.954</v>
      </c>
      <c r="K7" s="284">
        <v>7588.6972330000008</v>
      </c>
      <c r="L7" s="713">
        <v>2.3955632241133418</v>
      </c>
    </row>
    <row r="8" spans="1:12" x14ac:dyDescent="0.2">
      <c r="A8" s="359" t="s">
        <v>165</v>
      </c>
      <c r="B8" s="457">
        <v>279.23099999999999</v>
      </c>
      <c r="C8" s="457">
        <v>0.50800000000000001</v>
      </c>
      <c r="D8" s="457">
        <v>42.337000000000003</v>
      </c>
      <c r="E8" s="457">
        <v>1.179</v>
      </c>
      <c r="F8" s="360">
        <v>323.25499999999994</v>
      </c>
      <c r="G8" s="457">
        <v>2793.5520000000001</v>
      </c>
      <c r="H8" s="457">
        <v>5.7039999999999997</v>
      </c>
      <c r="I8" s="457">
        <v>771.096</v>
      </c>
      <c r="J8" s="457">
        <v>39.200000000000003</v>
      </c>
      <c r="K8" s="284">
        <v>3609.5520000000001</v>
      </c>
      <c r="L8" s="713">
        <v>1.1394459103102763</v>
      </c>
    </row>
    <row r="9" spans="1:12" x14ac:dyDescent="0.2">
      <c r="A9" s="359" t="s">
        <v>167</v>
      </c>
      <c r="B9" s="457">
        <v>192.33799999999999</v>
      </c>
      <c r="C9" s="457">
        <v>179.846</v>
      </c>
      <c r="D9" s="457">
        <v>37.838000000000001</v>
      </c>
      <c r="E9" s="457">
        <v>2.403</v>
      </c>
      <c r="F9" s="360">
        <v>412.42500000000001</v>
      </c>
      <c r="G9" s="457">
        <v>2189.8697259999999</v>
      </c>
      <c r="H9" s="457">
        <v>2180.9690000000001</v>
      </c>
      <c r="I9" s="457">
        <v>1047.3579999999999</v>
      </c>
      <c r="J9" s="457">
        <v>20.581</v>
      </c>
      <c r="K9" s="284">
        <v>5438.7777260000003</v>
      </c>
      <c r="L9" s="713">
        <v>1.7168870366675213</v>
      </c>
    </row>
    <row r="10" spans="1:12" x14ac:dyDescent="0.2">
      <c r="A10" s="359" t="s">
        <v>168</v>
      </c>
      <c r="B10" s="457">
        <v>202.08</v>
      </c>
      <c r="C10" s="457">
        <v>611.60799999999995</v>
      </c>
      <c r="D10" s="457">
        <v>200.54900000000001</v>
      </c>
      <c r="E10" s="457">
        <v>53.274999999999999</v>
      </c>
      <c r="F10" s="360">
        <v>1067.5119999999999</v>
      </c>
      <c r="G10" s="457">
        <v>2282.402</v>
      </c>
      <c r="H10" s="457">
        <v>10636.527</v>
      </c>
      <c r="I10" s="457">
        <v>6112.4970000000003</v>
      </c>
      <c r="J10" s="457">
        <v>610.14200000000005</v>
      </c>
      <c r="K10" s="284">
        <v>19641.567999999999</v>
      </c>
      <c r="L10" s="713">
        <v>6.2003551492487681</v>
      </c>
    </row>
    <row r="11" spans="1:12" x14ac:dyDescent="0.2">
      <c r="A11" s="359" t="s">
        <v>653</v>
      </c>
      <c r="B11" s="457">
        <v>1077.9169999999999</v>
      </c>
      <c r="C11" s="457">
        <v>288.012</v>
      </c>
      <c r="D11" s="457">
        <v>68.569000000000003</v>
      </c>
      <c r="E11" s="457">
        <v>28.966999999999999</v>
      </c>
      <c r="F11" s="360">
        <v>1463.4649999999999</v>
      </c>
      <c r="G11" s="457">
        <v>11581.915999999999</v>
      </c>
      <c r="H11" s="457">
        <v>3826.3519999999999</v>
      </c>
      <c r="I11" s="457">
        <v>2393.0839999999998</v>
      </c>
      <c r="J11" s="457">
        <v>433.99599999999998</v>
      </c>
      <c r="K11" s="284">
        <v>18235.347999999998</v>
      </c>
      <c r="L11" s="713">
        <v>5.7564464237347668</v>
      </c>
    </row>
    <row r="12" spans="1:12" x14ac:dyDescent="0.2">
      <c r="A12" s="359" t="s">
        <v>169</v>
      </c>
      <c r="B12" s="457">
        <v>1029.095</v>
      </c>
      <c r="C12" s="457">
        <v>2837.105</v>
      </c>
      <c r="D12" s="457">
        <v>528.846</v>
      </c>
      <c r="E12" s="457">
        <v>104.506</v>
      </c>
      <c r="F12" s="360">
        <v>4499.5520000000006</v>
      </c>
      <c r="G12" s="457">
        <v>12274.596</v>
      </c>
      <c r="H12" s="457">
        <v>35755.491999999998</v>
      </c>
      <c r="I12" s="457">
        <v>15609.403</v>
      </c>
      <c r="J12" s="457">
        <v>2229.1689999999999</v>
      </c>
      <c r="K12" s="284">
        <v>65868.659999999989</v>
      </c>
      <c r="L12" s="713">
        <v>20.793099879048167</v>
      </c>
    </row>
    <row r="13" spans="1:12" x14ac:dyDescent="0.2">
      <c r="A13" s="359" t="s">
        <v>378</v>
      </c>
      <c r="B13" s="457">
        <v>1011.609</v>
      </c>
      <c r="C13" s="457">
        <v>1693.2370000000001</v>
      </c>
      <c r="D13" s="457">
        <v>112.733</v>
      </c>
      <c r="E13" s="457">
        <v>41.83</v>
      </c>
      <c r="F13" s="360">
        <v>2859.4090000000001</v>
      </c>
      <c r="G13" s="457">
        <v>12056.602999999999</v>
      </c>
      <c r="H13" s="457">
        <v>18840.022000000001</v>
      </c>
      <c r="I13" s="457">
        <v>3013.011</v>
      </c>
      <c r="J13" s="457">
        <v>593.79100000000005</v>
      </c>
      <c r="K13" s="284">
        <v>34503.426999999996</v>
      </c>
      <c r="L13" s="713">
        <v>10.891874888307237</v>
      </c>
    </row>
    <row r="14" spans="1:12" x14ac:dyDescent="0.2">
      <c r="A14" s="359" t="s">
        <v>172</v>
      </c>
      <c r="B14" s="457" t="s">
        <v>151</v>
      </c>
      <c r="C14" s="457">
        <v>82.507000000000005</v>
      </c>
      <c r="D14" s="457">
        <v>18.693999999999999</v>
      </c>
      <c r="E14" s="457">
        <v>25.521999999999998</v>
      </c>
      <c r="F14" s="360">
        <v>126.72300000000001</v>
      </c>
      <c r="G14" s="457" t="s">
        <v>151</v>
      </c>
      <c r="H14" s="457">
        <v>1088.4010000000001</v>
      </c>
      <c r="I14" s="457">
        <v>568.71799999999996</v>
      </c>
      <c r="J14" s="457">
        <v>720.40899999999999</v>
      </c>
      <c r="K14" s="284">
        <v>2377.5280000000002</v>
      </c>
      <c r="L14" s="713">
        <v>0.75052653521771417</v>
      </c>
    </row>
    <row r="15" spans="1:12" x14ac:dyDescent="0.2">
      <c r="A15" s="359" t="s">
        <v>173</v>
      </c>
      <c r="B15" s="457">
        <v>18.285</v>
      </c>
      <c r="C15" s="457">
        <v>533.37900000000002</v>
      </c>
      <c r="D15" s="457">
        <v>83.006</v>
      </c>
      <c r="E15" s="457">
        <v>143.136</v>
      </c>
      <c r="F15" s="360">
        <v>777.80599999999993</v>
      </c>
      <c r="G15" s="457">
        <v>2288.1080000000002</v>
      </c>
      <c r="H15" s="457">
        <v>6839.9359999999997</v>
      </c>
      <c r="I15" s="457">
        <v>1762.0170000000001</v>
      </c>
      <c r="J15" s="457">
        <v>1167.558</v>
      </c>
      <c r="K15" s="284">
        <v>12057.618999999999</v>
      </c>
      <c r="L15" s="713">
        <v>3.8062908243542362</v>
      </c>
    </row>
    <row r="16" spans="1:12" x14ac:dyDescent="0.2">
      <c r="A16" s="359" t="s">
        <v>174</v>
      </c>
      <c r="B16" s="457">
        <v>81.076999999999998</v>
      </c>
      <c r="C16" s="457">
        <v>53.652000000000001</v>
      </c>
      <c r="D16" s="457">
        <v>30.268999999999998</v>
      </c>
      <c r="E16" s="457">
        <v>2.2890000000000001</v>
      </c>
      <c r="F16" s="360">
        <v>167.28699999999998</v>
      </c>
      <c r="G16" s="457">
        <v>677.72500000000002</v>
      </c>
      <c r="H16" s="457">
        <v>672.41</v>
      </c>
      <c r="I16" s="457">
        <v>976.35599999999999</v>
      </c>
      <c r="J16" s="457">
        <v>31.08</v>
      </c>
      <c r="K16" s="284">
        <v>2357.5709999999999</v>
      </c>
      <c r="L16" s="713">
        <v>0.74422660602094337</v>
      </c>
    </row>
    <row r="17" spans="1:12" x14ac:dyDescent="0.2">
      <c r="A17" s="359" t="s">
        <v>175</v>
      </c>
      <c r="B17" s="457">
        <v>143.11699999999999</v>
      </c>
      <c r="C17" s="457">
        <v>209.67699999999999</v>
      </c>
      <c r="D17" s="457">
        <v>522.32799999999997</v>
      </c>
      <c r="E17" s="457">
        <v>8.5259999999999998</v>
      </c>
      <c r="F17" s="360">
        <v>883.64799999999991</v>
      </c>
      <c r="G17" s="457">
        <v>2000.242</v>
      </c>
      <c r="H17" s="457">
        <v>3184.864</v>
      </c>
      <c r="I17" s="457">
        <v>18234.28</v>
      </c>
      <c r="J17" s="457">
        <v>366.935</v>
      </c>
      <c r="K17" s="284">
        <v>23786.321</v>
      </c>
      <c r="L17" s="713">
        <v>7.5087507216345521</v>
      </c>
    </row>
    <row r="18" spans="1:12" x14ac:dyDescent="0.2">
      <c r="A18" s="359" t="s">
        <v>177</v>
      </c>
      <c r="B18" s="457">
        <v>1679.6780000000001</v>
      </c>
      <c r="C18" s="457">
        <v>87.346999999999994</v>
      </c>
      <c r="D18" s="457">
        <v>24.254000000000001</v>
      </c>
      <c r="E18" s="457">
        <v>33.588000000000001</v>
      </c>
      <c r="F18" s="360">
        <v>1824.867</v>
      </c>
      <c r="G18" s="457">
        <v>19249.691999999999</v>
      </c>
      <c r="H18" s="457">
        <v>1718.8620000000001</v>
      </c>
      <c r="I18" s="457">
        <v>587.73400000000004</v>
      </c>
      <c r="J18" s="457">
        <v>549.39700000000005</v>
      </c>
      <c r="K18" s="284">
        <v>22105.685000000001</v>
      </c>
      <c r="L18" s="713">
        <v>6.978215681020032</v>
      </c>
    </row>
    <row r="19" spans="1:12" x14ac:dyDescent="0.2">
      <c r="A19" s="359" t="s">
        <v>178</v>
      </c>
      <c r="B19" s="457">
        <v>1.6180000000000001</v>
      </c>
      <c r="C19" s="457">
        <v>342.12700000000001</v>
      </c>
      <c r="D19" s="457">
        <v>72.126999999999995</v>
      </c>
      <c r="E19" s="457">
        <v>11.429</v>
      </c>
      <c r="F19" s="360">
        <v>427.30099999999999</v>
      </c>
      <c r="G19" s="457">
        <v>666.16399999999999</v>
      </c>
      <c r="H19" s="457">
        <v>5021.8140000000003</v>
      </c>
      <c r="I19" s="457">
        <v>2109.6129999999998</v>
      </c>
      <c r="J19" s="457">
        <v>156.52000000000001</v>
      </c>
      <c r="K19" s="284">
        <v>7954.1110000000008</v>
      </c>
      <c r="L19" s="713">
        <v>2.5109152740018659</v>
      </c>
    </row>
    <row r="20" spans="1:12" x14ac:dyDescent="0.2">
      <c r="A20" s="359" t="s">
        <v>179</v>
      </c>
      <c r="B20" s="457">
        <v>526.65200000000004</v>
      </c>
      <c r="C20" s="457">
        <v>1692.5650000000001</v>
      </c>
      <c r="D20" s="457">
        <v>143.541</v>
      </c>
      <c r="E20" s="457">
        <v>13.305999999999999</v>
      </c>
      <c r="F20" s="360">
        <v>2376.0640000000003</v>
      </c>
      <c r="G20" s="457">
        <v>6494.5439999999999</v>
      </c>
      <c r="H20" s="457">
        <v>17064.71</v>
      </c>
      <c r="I20" s="457">
        <v>5164.8850000000002</v>
      </c>
      <c r="J20" s="457">
        <v>103.566</v>
      </c>
      <c r="K20" s="284">
        <v>28827.705000000002</v>
      </c>
      <c r="L20" s="713">
        <v>9.1001904296935194</v>
      </c>
    </row>
    <row r="21" spans="1:12" ht="15" x14ac:dyDescent="0.25">
      <c r="A21" s="361" t="s">
        <v>120</v>
      </c>
      <c r="B21" s="715">
        <v>9128.5930000000008</v>
      </c>
      <c r="C21" s="715">
        <v>10160.811</v>
      </c>
      <c r="D21" s="715">
        <v>2144.1769999999997</v>
      </c>
      <c r="E21" s="715">
        <v>817.23899999999992</v>
      </c>
      <c r="F21" s="716">
        <v>22250.820000000003</v>
      </c>
      <c r="G21" s="717">
        <v>114023.49072599999</v>
      </c>
      <c r="H21" s="715">
        <v>125392.96423300001</v>
      </c>
      <c r="I21" s="715">
        <v>65859.457999999984</v>
      </c>
      <c r="J21" s="715">
        <v>11505.425000000001</v>
      </c>
      <c r="K21" s="715">
        <v>316781.33795899997</v>
      </c>
      <c r="L21" s="714">
        <v>100</v>
      </c>
    </row>
    <row r="22" spans="1:12" x14ac:dyDescent="0.2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L22" s="255" t="s">
        <v>247</v>
      </c>
    </row>
    <row r="23" spans="1:12" x14ac:dyDescent="0.2">
      <c r="A23" s="337" t="s">
        <v>609</v>
      </c>
      <c r="B23" s="337"/>
      <c r="C23" s="362"/>
      <c r="D23" s="362"/>
      <c r="E23" s="362"/>
      <c r="F23" s="362"/>
      <c r="G23" s="233"/>
      <c r="H23" s="233"/>
      <c r="I23" s="233"/>
      <c r="J23" s="233"/>
      <c r="K23" s="233"/>
      <c r="L23" s="1"/>
    </row>
    <row r="24" spans="1:12" x14ac:dyDescent="0.2">
      <c r="A24" s="337" t="s">
        <v>248</v>
      </c>
      <c r="B24" s="337"/>
      <c r="C24" s="337"/>
      <c r="D24" s="337"/>
      <c r="E24" s="337"/>
      <c r="F24" s="363"/>
      <c r="G24" s="233"/>
      <c r="H24" s="233"/>
      <c r="I24" s="233"/>
      <c r="J24" s="233"/>
      <c r="K24" s="233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K30" sqref="K30"/>
    </sheetView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1" t="s">
        <v>611</v>
      </c>
      <c r="B1" s="231"/>
      <c r="C1" s="231"/>
      <c r="D1" s="231"/>
      <c r="E1" s="231"/>
      <c r="F1" s="231"/>
      <c r="G1" s="231"/>
      <c r="H1" s="1"/>
      <c r="I1" s="1"/>
    </row>
    <row r="2" spans="1:10" x14ac:dyDescent="0.2">
      <c r="A2" s="234"/>
      <c r="B2" s="234"/>
      <c r="C2" s="234"/>
      <c r="D2" s="234"/>
      <c r="E2" s="234"/>
      <c r="F2" s="234"/>
      <c r="G2" s="234"/>
      <c r="H2" s="1"/>
      <c r="I2" s="62" t="s">
        <v>577</v>
      </c>
      <c r="J2" s="62"/>
    </row>
    <row r="3" spans="1:10" x14ac:dyDescent="0.2">
      <c r="A3" s="845" t="s">
        <v>557</v>
      </c>
      <c r="B3" s="845" t="s">
        <v>558</v>
      </c>
      <c r="C3" s="831">
        <f>INDICE!A3</f>
        <v>41791</v>
      </c>
      <c r="D3" s="831">
        <v>41671</v>
      </c>
      <c r="E3" s="849" t="s">
        <v>121</v>
      </c>
      <c r="F3" s="849"/>
      <c r="G3" s="849" t="s">
        <v>122</v>
      </c>
      <c r="H3" s="849"/>
      <c r="I3" s="849"/>
      <c r="J3" s="255"/>
    </row>
    <row r="4" spans="1:10" ht="25.5" x14ac:dyDescent="0.2">
      <c r="A4" s="846"/>
      <c r="B4" s="846"/>
      <c r="C4" s="268" t="s">
        <v>55</v>
      </c>
      <c r="D4" s="269" t="s">
        <v>519</v>
      </c>
      <c r="E4" s="268" t="s">
        <v>55</v>
      </c>
      <c r="F4" s="269" t="s">
        <v>519</v>
      </c>
      <c r="G4" s="268" t="s">
        <v>55</v>
      </c>
      <c r="H4" s="270" t="s">
        <v>519</v>
      </c>
      <c r="I4" s="269" t="s">
        <v>581</v>
      </c>
      <c r="J4" s="11"/>
    </row>
    <row r="5" spans="1:10" x14ac:dyDescent="0.2">
      <c r="A5" s="1"/>
      <c r="B5" s="665" t="s">
        <v>379</v>
      </c>
      <c r="C5" s="773">
        <v>1062.83158</v>
      </c>
      <c r="D5" s="191">
        <v>-50.844807339708531</v>
      </c>
      <c r="E5" s="776">
        <v>8613.5170500000004</v>
      </c>
      <c r="F5" s="191">
        <v>62.319257318249676</v>
      </c>
      <c r="G5" s="776">
        <v>20205.052530000001</v>
      </c>
      <c r="H5" s="191">
        <v>-9.3548270614581952</v>
      </c>
      <c r="I5" s="656">
        <v>5.3211372768624523</v>
      </c>
      <c r="J5" s="1"/>
    </row>
    <row r="6" spans="1:10" x14ac:dyDescent="0.2">
      <c r="A6" s="1"/>
      <c r="B6" s="204" t="s">
        <v>580</v>
      </c>
      <c r="C6" s="773">
        <v>849.07025999999996</v>
      </c>
      <c r="D6" s="191">
        <v>-49.714039887645001</v>
      </c>
      <c r="E6" s="776">
        <v>10472.29759</v>
      </c>
      <c r="F6" s="191">
        <v>-28.808405160764007</v>
      </c>
      <c r="G6" s="776">
        <v>19089.560129999998</v>
      </c>
      <c r="H6" s="191">
        <v>-26.544776860263791</v>
      </c>
      <c r="I6" s="651">
        <v>5.0273648066902705</v>
      </c>
      <c r="J6" s="1"/>
    </row>
    <row r="7" spans="1:10" x14ac:dyDescent="0.2">
      <c r="A7" s="652" t="s">
        <v>564</v>
      </c>
      <c r="B7" s="195"/>
      <c r="C7" s="774">
        <v>1911.90184</v>
      </c>
      <c r="D7" s="200">
        <v>-50.348977352486514</v>
      </c>
      <c r="E7" s="774">
        <v>19085.814640000001</v>
      </c>
      <c r="F7" s="200">
        <v>-4.6498184913282632</v>
      </c>
      <c r="G7" s="774">
        <v>39294.612659999999</v>
      </c>
      <c r="H7" s="368">
        <v>-18.608112423796356</v>
      </c>
      <c r="I7" s="200">
        <v>10.348502083552724</v>
      </c>
      <c r="J7" s="1"/>
    </row>
    <row r="8" spans="1:10" x14ac:dyDescent="0.2">
      <c r="A8" s="1"/>
      <c r="B8" s="204" t="s">
        <v>261</v>
      </c>
      <c r="C8" s="773">
        <v>0</v>
      </c>
      <c r="D8" s="191" t="s">
        <v>151</v>
      </c>
      <c r="E8" s="776">
        <v>1294.0657200000001</v>
      </c>
      <c r="F8" s="191">
        <v>-40.470761737515012</v>
      </c>
      <c r="G8" s="776">
        <v>1294.0657200000001</v>
      </c>
      <c r="H8" s="191">
        <v>-78.165422041100655</v>
      </c>
      <c r="I8" s="656">
        <v>0.34080096209489286</v>
      </c>
      <c r="J8" s="1"/>
    </row>
    <row r="9" spans="1:10" x14ac:dyDescent="0.2">
      <c r="A9" s="1"/>
      <c r="B9" s="204" t="s">
        <v>262</v>
      </c>
      <c r="C9" s="773">
        <v>1246.2605100000001</v>
      </c>
      <c r="D9" s="191">
        <v>15.430584031408879</v>
      </c>
      <c r="E9" s="776">
        <v>7596.1530000000002</v>
      </c>
      <c r="F9" s="191">
        <v>22.303679028748284</v>
      </c>
      <c r="G9" s="776">
        <v>16611.708849999999</v>
      </c>
      <c r="H9" s="191">
        <v>64.044727047458494</v>
      </c>
      <c r="I9" s="656">
        <v>4.3748059087140065</v>
      </c>
      <c r="J9" s="1"/>
    </row>
    <row r="10" spans="1:10" s="725" customFormat="1" x14ac:dyDescent="0.2">
      <c r="A10" s="721"/>
      <c r="B10" s="722" t="s">
        <v>380</v>
      </c>
      <c r="C10" s="775">
        <v>1246.2605100000001</v>
      </c>
      <c r="D10" s="678">
        <v>15.430584031408879</v>
      </c>
      <c r="E10" s="777">
        <v>7596.1530000000002</v>
      </c>
      <c r="F10" s="678">
        <v>37.402467286191481</v>
      </c>
      <c r="G10" s="777">
        <v>15944.413089999998</v>
      </c>
      <c r="H10" s="678">
        <v>68.834172995447474</v>
      </c>
      <c r="I10" s="724">
        <v>4.1990690558671186</v>
      </c>
      <c r="J10" s="721"/>
    </row>
    <row r="11" spans="1:10" s="725" customFormat="1" x14ac:dyDescent="0.2">
      <c r="A11" s="721"/>
      <c r="B11" s="722" t="s">
        <v>377</v>
      </c>
      <c r="C11" s="775">
        <v>0</v>
      </c>
      <c r="D11" s="678" t="s">
        <v>151</v>
      </c>
      <c r="E11" s="777">
        <v>0</v>
      </c>
      <c r="F11" s="726">
        <v>-100</v>
      </c>
      <c r="G11" s="777">
        <v>667.29575999999997</v>
      </c>
      <c r="H11" s="726">
        <v>-2.2275226159081831</v>
      </c>
      <c r="I11" s="724">
        <v>0.17573685284688839</v>
      </c>
      <c r="J11" s="721"/>
    </row>
    <row r="12" spans="1:10" x14ac:dyDescent="0.2">
      <c r="A12" s="1"/>
      <c r="B12" s="664" t="s">
        <v>264</v>
      </c>
      <c r="C12" s="773">
        <v>0</v>
      </c>
      <c r="D12" s="191" t="s">
        <v>151</v>
      </c>
      <c r="E12" s="776">
        <v>605.49878000000001</v>
      </c>
      <c r="F12" s="369" t="s">
        <v>151</v>
      </c>
      <c r="G12" s="776">
        <v>605.49878000000001</v>
      </c>
      <c r="H12" s="369" t="s">
        <v>151</v>
      </c>
      <c r="I12" s="656">
        <v>0.15946220008925346</v>
      </c>
      <c r="J12" s="1"/>
    </row>
    <row r="13" spans="1:10" x14ac:dyDescent="0.2">
      <c r="A13" s="1"/>
      <c r="B13" s="204" t="s">
        <v>223</v>
      </c>
      <c r="C13" s="773">
        <v>2132.1904800000002</v>
      </c>
      <c r="D13" s="191">
        <v>-48.890739279413161</v>
      </c>
      <c r="E13" s="776">
        <v>20555.921160000002</v>
      </c>
      <c r="F13" s="191">
        <v>10.883396590901297</v>
      </c>
      <c r="G13" s="776">
        <v>45809.591399999998</v>
      </c>
      <c r="H13" s="191">
        <v>12.521284010732803</v>
      </c>
      <c r="I13" s="656">
        <v>12.064265810467436</v>
      </c>
      <c r="J13" s="1"/>
    </row>
    <row r="14" spans="1:10" s="725" customFormat="1" x14ac:dyDescent="0.2">
      <c r="A14" s="721"/>
      <c r="B14" s="722" t="s">
        <v>380</v>
      </c>
      <c r="C14" s="775">
        <v>2132.1904800000002</v>
      </c>
      <c r="D14" s="678">
        <v>-8.3093269577828579</v>
      </c>
      <c r="E14" s="777">
        <v>14848.06738</v>
      </c>
      <c r="F14" s="678">
        <v>3.6876125349939186</v>
      </c>
      <c r="G14" s="777">
        <v>30953.979279999996</v>
      </c>
      <c r="H14" s="678">
        <v>13.458902488312157</v>
      </c>
      <c r="I14" s="724">
        <v>8.1519398561066723</v>
      </c>
      <c r="J14" s="721"/>
    </row>
    <row r="15" spans="1:10" s="725" customFormat="1" x14ac:dyDescent="0.2">
      <c r="A15" s="721"/>
      <c r="B15" s="722" t="s">
        <v>377</v>
      </c>
      <c r="C15" s="775">
        <v>0</v>
      </c>
      <c r="D15" s="678">
        <v>-100</v>
      </c>
      <c r="E15" s="777">
        <v>5707.8537800000004</v>
      </c>
      <c r="F15" s="678">
        <v>35.311039867017421</v>
      </c>
      <c r="G15" s="777">
        <v>14855.61212</v>
      </c>
      <c r="H15" s="678">
        <v>10.61655307040628</v>
      </c>
      <c r="I15" s="724">
        <v>3.9123259543607647</v>
      </c>
      <c r="J15" s="721"/>
    </row>
    <row r="16" spans="1:10" x14ac:dyDescent="0.2">
      <c r="A16" s="1"/>
      <c r="B16" s="204" t="s">
        <v>265</v>
      </c>
      <c r="C16" s="773">
        <v>0</v>
      </c>
      <c r="D16" s="191">
        <v>-100</v>
      </c>
      <c r="E16" s="776">
        <v>157.34804</v>
      </c>
      <c r="F16" s="191">
        <v>-76.807523081739745</v>
      </c>
      <c r="G16" s="776">
        <v>715.87132000000008</v>
      </c>
      <c r="H16" s="191">
        <v>5.5165928062688199</v>
      </c>
      <c r="I16" s="656">
        <v>0.18852955520075204</v>
      </c>
      <c r="J16" s="1"/>
    </row>
    <row r="17" spans="1:10" x14ac:dyDescent="0.2">
      <c r="A17" s="652" t="s">
        <v>548</v>
      </c>
      <c r="B17" s="195"/>
      <c r="C17" s="774">
        <v>3378.4509900000003</v>
      </c>
      <c r="D17" s="200">
        <v>-37.094063298068974</v>
      </c>
      <c r="E17" s="774">
        <v>30208.986699999998</v>
      </c>
      <c r="F17" s="200">
        <v>9.4469281731735375</v>
      </c>
      <c r="G17" s="774">
        <v>65036.736069999999</v>
      </c>
      <c r="H17" s="368">
        <v>13.218836378418638</v>
      </c>
      <c r="I17" s="200">
        <v>17.127864436566341</v>
      </c>
      <c r="J17" s="1"/>
    </row>
    <row r="18" spans="1:10" x14ac:dyDescent="0.2">
      <c r="A18" s="1"/>
      <c r="B18" s="204" t="s">
        <v>229</v>
      </c>
      <c r="C18" s="773">
        <v>0</v>
      </c>
      <c r="D18" s="205" t="s">
        <v>151</v>
      </c>
      <c r="E18" s="776">
        <v>0</v>
      </c>
      <c r="F18" s="205">
        <v>-100</v>
      </c>
      <c r="G18" s="776">
        <v>0</v>
      </c>
      <c r="H18" s="369">
        <v>-100</v>
      </c>
      <c r="I18" s="657">
        <v>0</v>
      </c>
      <c r="J18" s="1"/>
    </row>
    <row r="19" spans="1:10" x14ac:dyDescent="0.2">
      <c r="A19" s="1"/>
      <c r="B19" s="204" t="s">
        <v>381</v>
      </c>
      <c r="C19" s="773">
        <v>2670.7048799999998</v>
      </c>
      <c r="D19" s="191">
        <v>-25.988847478862109</v>
      </c>
      <c r="E19" s="776">
        <v>17573.059839999998</v>
      </c>
      <c r="F19" s="191">
        <v>-6.8963195599378206</v>
      </c>
      <c r="G19" s="776">
        <v>39307.163679999998</v>
      </c>
      <c r="H19" s="191">
        <v>3.7757010699115829</v>
      </c>
      <c r="I19" s="657">
        <v>10.351807479581044</v>
      </c>
      <c r="J19" s="1"/>
    </row>
    <row r="20" spans="1:10" x14ac:dyDescent="0.2">
      <c r="A20" s="652" t="s">
        <v>406</v>
      </c>
      <c r="B20" s="195"/>
      <c r="C20" s="774">
        <v>2670.7048799999998</v>
      </c>
      <c r="D20" s="200">
        <v>-25.988847478862109</v>
      </c>
      <c r="E20" s="774">
        <v>17573.059839999998</v>
      </c>
      <c r="F20" s="200">
        <v>-15.482032453652076</v>
      </c>
      <c r="G20" s="774">
        <v>39307.163679999998</v>
      </c>
      <c r="H20" s="368">
        <v>-1.2244297811434879</v>
      </c>
      <c r="I20" s="200">
        <v>10.351807479581044</v>
      </c>
      <c r="J20" s="1"/>
    </row>
    <row r="21" spans="1:10" x14ac:dyDescent="0.2">
      <c r="A21" s="1"/>
      <c r="B21" s="204" t="s">
        <v>231</v>
      </c>
      <c r="C21" s="773">
        <v>19118.34809</v>
      </c>
      <c r="D21" s="191">
        <v>31.974327781295813</v>
      </c>
      <c r="E21" s="776">
        <v>113119.29043000001</v>
      </c>
      <c r="F21" s="191">
        <v>11.113226504858028</v>
      </c>
      <c r="G21" s="776">
        <v>205018.85777</v>
      </c>
      <c r="H21" s="191">
        <v>15.125498445759616</v>
      </c>
      <c r="I21" s="658">
        <v>53.993103206235915</v>
      </c>
      <c r="J21" s="1"/>
    </row>
    <row r="22" spans="1:10" s="725" customFormat="1" x14ac:dyDescent="0.2">
      <c r="A22" s="721"/>
      <c r="B22" s="722" t="s">
        <v>380</v>
      </c>
      <c r="C22" s="775">
        <v>13143.537119999999</v>
      </c>
      <c r="D22" s="678">
        <v>6.6550033181796326</v>
      </c>
      <c r="E22" s="777">
        <v>80748.710860000007</v>
      </c>
      <c r="F22" s="678">
        <v>-1.9014823906447542</v>
      </c>
      <c r="G22" s="777">
        <v>154478.26052000001</v>
      </c>
      <c r="H22" s="678">
        <v>12.701799801276547</v>
      </c>
      <c r="I22" s="727">
        <v>40.682894998533385</v>
      </c>
      <c r="J22" s="721"/>
    </row>
    <row r="23" spans="1:10" s="725" customFormat="1" x14ac:dyDescent="0.2">
      <c r="A23" s="721"/>
      <c r="B23" s="722" t="s">
        <v>377</v>
      </c>
      <c r="C23" s="775">
        <v>5974.8109699999995</v>
      </c>
      <c r="D23" s="678">
        <v>176.22785281213771</v>
      </c>
      <c r="E23" s="777">
        <v>32370.579570000002</v>
      </c>
      <c r="F23" s="678">
        <v>66.075124726701247</v>
      </c>
      <c r="G23" s="777">
        <v>50540.597249999999</v>
      </c>
      <c r="H23" s="678">
        <v>23.225305478877225</v>
      </c>
      <c r="I23" s="727">
        <v>13.310208207702537</v>
      </c>
      <c r="J23" s="721"/>
    </row>
    <row r="24" spans="1:10" x14ac:dyDescent="0.2">
      <c r="A24" s="1"/>
      <c r="B24" s="204" t="s">
        <v>234</v>
      </c>
      <c r="C24" s="773">
        <v>0</v>
      </c>
      <c r="D24" s="191" t="s">
        <v>151</v>
      </c>
      <c r="E24" s="776">
        <v>0</v>
      </c>
      <c r="F24" s="191">
        <v>-100</v>
      </c>
      <c r="G24" s="776">
        <v>0</v>
      </c>
      <c r="H24" s="191">
        <v>-100</v>
      </c>
      <c r="I24" s="654">
        <v>0</v>
      </c>
      <c r="J24" s="1"/>
    </row>
    <row r="25" spans="1:10" x14ac:dyDescent="0.2">
      <c r="A25" s="1"/>
      <c r="B25" s="417" t="s">
        <v>238</v>
      </c>
      <c r="C25" s="773">
        <v>788.50115000000005</v>
      </c>
      <c r="D25" s="205">
        <v>-69.26882471642503</v>
      </c>
      <c r="E25" s="776">
        <v>13269.0679</v>
      </c>
      <c r="F25" s="205">
        <v>-27.842495925963242</v>
      </c>
      <c r="G25" s="776">
        <v>31055.677589999999</v>
      </c>
      <c r="H25" s="191">
        <v>-42.634701989569329</v>
      </c>
      <c r="I25" s="658">
        <v>8.1787227940639688</v>
      </c>
      <c r="J25" s="1"/>
    </row>
    <row r="26" spans="1:10" x14ac:dyDescent="0.2">
      <c r="A26" s="195" t="s">
        <v>549</v>
      </c>
      <c r="B26" s="195"/>
      <c r="C26" s="259">
        <v>19906.84924</v>
      </c>
      <c r="D26" s="200">
        <v>16.740537200003125</v>
      </c>
      <c r="E26" s="774">
        <v>126388.35833000002</v>
      </c>
      <c r="F26" s="200">
        <v>4.7489792770380337</v>
      </c>
      <c r="G26" s="774">
        <v>236074.53536000001</v>
      </c>
      <c r="H26" s="200">
        <v>1.0722306074491581</v>
      </c>
      <c r="I26" s="200">
        <v>62.171826000299887</v>
      </c>
      <c r="J26" s="1"/>
    </row>
    <row r="27" spans="1:10" x14ac:dyDescent="0.2">
      <c r="A27" s="209" t="s">
        <v>120</v>
      </c>
      <c r="B27" s="209"/>
      <c r="C27" s="262">
        <v>27867.906950000001</v>
      </c>
      <c r="D27" s="211">
        <v>-6.740318374690796</v>
      </c>
      <c r="E27" s="262">
        <v>193256.21951</v>
      </c>
      <c r="F27" s="211">
        <v>2.2149432707098402</v>
      </c>
      <c r="G27" s="262">
        <v>379713.04777</v>
      </c>
      <c r="H27" s="659">
        <v>0.16535142177598713</v>
      </c>
      <c r="I27" s="659">
        <v>100</v>
      </c>
      <c r="J27" s="1"/>
    </row>
    <row r="28" spans="1:10" x14ac:dyDescent="0.2">
      <c r="A28" s="371" t="s">
        <v>382</v>
      </c>
      <c r="B28" s="371"/>
      <c r="C28" s="263">
        <v>16521.988109999998</v>
      </c>
      <c r="D28" s="223">
        <v>4.255183882150078</v>
      </c>
      <c r="E28" s="263">
        <v>103350.27927999999</v>
      </c>
      <c r="F28" s="223">
        <v>0.49546738482497238</v>
      </c>
      <c r="G28" s="263">
        <v>202092.52420999997</v>
      </c>
      <c r="H28" s="223">
        <v>15.830574495320679</v>
      </c>
      <c r="I28" s="223">
        <v>53.222433465707923</v>
      </c>
      <c r="J28" s="1"/>
    </row>
    <row r="29" spans="1:10" x14ac:dyDescent="0.2">
      <c r="A29" s="371" t="s">
        <v>383</v>
      </c>
      <c r="B29" s="371"/>
      <c r="C29" s="263">
        <v>11345.91884</v>
      </c>
      <c r="D29" s="223">
        <v>-19.156428044682951</v>
      </c>
      <c r="E29" s="263">
        <v>89905.940230000022</v>
      </c>
      <c r="F29" s="223">
        <v>4.265700965961039</v>
      </c>
      <c r="G29" s="263">
        <v>177620.52356000003</v>
      </c>
      <c r="H29" s="223">
        <v>-13.192263199524426</v>
      </c>
      <c r="I29" s="223">
        <v>46.777566534292077</v>
      </c>
      <c r="J29" s="1"/>
    </row>
    <row r="30" spans="1:10" x14ac:dyDescent="0.2">
      <c r="A30" s="372" t="s">
        <v>552</v>
      </c>
      <c r="B30" s="372"/>
      <c r="C30" s="660">
        <v>3378.4509900000003</v>
      </c>
      <c r="D30" s="661">
        <v>-37.094063298068974</v>
      </c>
      <c r="E30" s="662">
        <v>30208.986699999998</v>
      </c>
      <c r="F30" s="663">
        <v>9.4469281731735375</v>
      </c>
      <c r="G30" s="662">
        <v>65036.736069999999</v>
      </c>
      <c r="H30" s="663">
        <v>13.218836378418638</v>
      </c>
      <c r="I30" s="663">
        <v>17.127864436566341</v>
      </c>
      <c r="J30" s="1"/>
    </row>
    <row r="31" spans="1:10" x14ac:dyDescent="0.2">
      <c r="A31" s="218" t="s">
        <v>553</v>
      </c>
      <c r="B31" s="218"/>
      <c r="C31" s="660">
        <v>24489.455959999999</v>
      </c>
      <c r="D31" s="661">
        <v>-8.9579127638568096E-2</v>
      </c>
      <c r="E31" s="662">
        <v>163047.23281000002</v>
      </c>
      <c r="F31" s="663">
        <v>0.97869298596852339</v>
      </c>
      <c r="G31" s="662">
        <v>314676.31169999996</v>
      </c>
      <c r="H31" s="663">
        <v>-2.1659189407297093</v>
      </c>
      <c r="I31" s="663">
        <v>82.872135563433645</v>
      </c>
      <c r="J31" s="1"/>
    </row>
    <row r="32" spans="1:10" x14ac:dyDescent="0.2">
      <c r="A32" s="813" t="s">
        <v>554</v>
      </c>
      <c r="B32" s="371"/>
      <c r="C32" s="263">
        <v>1246.2605100000001</v>
      </c>
      <c r="D32" s="223">
        <v>3.9580224507228499</v>
      </c>
      <c r="E32" s="263">
        <v>9653.0655399999996</v>
      </c>
      <c r="F32" s="223">
        <v>6.5086946347596157</v>
      </c>
      <c r="G32" s="263">
        <v>19227.144669999998</v>
      </c>
      <c r="H32" s="223">
        <v>14.916160840287299</v>
      </c>
      <c r="I32" s="223">
        <v>5.0635986260989041</v>
      </c>
      <c r="J32" s="1"/>
    </row>
    <row r="33" spans="1:10" x14ac:dyDescent="0.2">
      <c r="A33" s="377"/>
      <c r="B33" s="377"/>
      <c r="C33" s="719"/>
      <c r="D33" s="1"/>
      <c r="E33" s="1"/>
      <c r="F33" s="1"/>
      <c r="G33" s="1"/>
      <c r="H33" s="1"/>
      <c r="I33" s="255" t="s">
        <v>247</v>
      </c>
      <c r="J33" s="1"/>
    </row>
    <row r="34" spans="1:10" x14ac:dyDescent="0.2">
      <c r="A34" s="728" t="s">
        <v>582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9" t="s">
        <v>248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29" t="s">
        <v>583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7"/>
    </row>
    <row r="65" spans="3:3" x14ac:dyDescent="0.2">
      <c r="C65" t="s">
        <v>610</v>
      </c>
    </row>
    <row r="69" spans="3:3" x14ac:dyDescent="0.2">
      <c r="C69" t="s">
        <v>611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activeCell="K36" sqref="K36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59" t="s">
        <v>18</v>
      </c>
      <c r="B1" s="859"/>
      <c r="C1" s="859"/>
      <c r="D1" s="859"/>
      <c r="E1" s="859"/>
      <c r="F1" s="859"/>
      <c r="G1" s="1"/>
      <c r="H1" s="1"/>
    </row>
    <row r="2" spans="1:9" x14ac:dyDescent="0.2">
      <c r="A2" s="860"/>
      <c r="B2" s="860"/>
      <c r="C2" s="860"/>
      <c r="D2" s="860"/>
      <c r="E2" s="860"/>
      <c r="F2" s="860"/>
      <c r="G2" s="11"/>
      <c r="H2" s="62" t="s">
        <v>577</v>
      </c>
    </row>
    <row r="3" spans="1:9" x14ac:dyDescent="0.2">
      <c r="A3" s="364"/>
      <c r="B3" s="831">
        <f>INDICE!A3</f>
        <v>41791</v>
      </c>
      <c r="C3" s="831">
        <v>41671</v>
      </c>
      <c r="D3" s="849" t="s">
        <v>121</v>
      </c>
      <c r="E3" s="849"/>
      <c r="F3" s="849" t="s">
        <v>122</v>
      </c>
      <c r="G3" s="849"/>
      <c r="H3" s="849"/>
    </row>
    <row r="4" spans="1:9" x14ac:dyDescent="0.2">
      <c r="A4" s="365"/>
      <c r="B4" s="268" t="s">
        <v>55</v>
      </c>
      <c r="C4" s="269" t="s">
        <v>519</v>
      </c>
      <c r="D4" s="268" t="s">
        <v>55</v>
      </c>
      <c r="E4" s="269" t="s">
        <v>519</v>
      </c>
      <c r="F4" s="268" t="s">
        <v>55</v>
      </c>
      <c r="G4" s="270" t="s">
        <v>519</v>
      </c>
      <c r="H4" s="269" t="s">
        <v>581</v>
      </c>
      <c r="I4" s="62"/>
    </row>
    <row r="5" spans="1:9" ht="14.1" customHeight="1" x14ac:dyDescent="0.2">
      <c r="A5" s="666" t="s">
        <v>385</v>
      </c>
      <c r="B5" s="373">
        <v>16521.988109999998</v>
      </c>
      <c r="C5" s="374">
        <v>4.2551838821500905</v>
      </c>
      <c r="D5" s="373">
        <v>103350.27928000002</v>
      </c>
      <c r="E5" s="374">
        <v>0.49546738482500136</v>
      </c>
      <c r="F5" s="373">
        <v>202092.52421000003</v>
      </c>
      <c r="G5" s="374">
        <v>15.830574495320715</v>
      </c>
      <c r="H5" s="374">
        <v>53.22243346570793</v>
      </c>
    </row>
    <row r="6" spans="1:9" x14ac:dyDescent="0.2">
      <c r="A6" s="650" t="s">
        <v>386</v>
      </c>
      <c r="B6" s="730">
        <v>6132.9499699999997</v>
      </c>
      <c r="C6" s="731">
        <v>12.86387629873971</v>
      </c>
      <c r="D6" s="730">
        <v>38442.538430000001</v>
      </c>
      <c r="E6" s="731">
        <v>10.16181022478583</v>
      </c>
      <c r="F6" s="730">
        <v>73720.112580000001</v>
      </c>
      <c r="G6" s="731">
        <v>36.70318752202904</v>
      </c>
      <c r="H6" s="731">
        <v>19.414690386055362</v>
      </c>
    </row>
    <row r="7" spans="1:9" x14ac:dyDescent="0.2">
      <c r="A7" s="650" t="s">
        <v>387</v>
      </c>
      <c r="B7" s="732">
        <v>0</v>
      </c>
      <c r="C7" s="731">
        <v>-100</v>
      </c>
      <c r="D7" s="730">
        <v>0</v>
      </c>
      <c r="E7" s="731">
        <v>-100</v>
      </c>
      <c r="F7" s="730">
        <v>261.13454000000002</v>
      </c>
      <c r="G7" s="731">
        <v>-89.329227265111115</v>
      </c>
      <c r="H7" s="731">
        <v>6.8771547760501123E-2</v>
      </c>
    </row>
    <row r="8" spans="1:9" x14ac:dyDescent="0.2">
      <c r="A8" s="650" t="s">
        <v>388</v>
      </c>
      <c r="B8" s="732">
        <v>298.19903000000005</v>
      </c>
      <c r="C8" s="733">
        <v>16.248923514703677</v>
      </c>
      <c r="D8" s="730">
        <v>901.04781000000003</v>
      </c>
      <c r="E8" s="733">
        <v>32.856171038540552</v>
      </c>
      <c r="F8" s="730">
        <v>2079.4784500000001</v>
      </c>
      <c r="G8" s="733">
        <v>57.293388794671948</v>
      </c>
      <c r="H8" s="733">
        <v>0.54764471808711268</v>
      </c>
    </row>
    <row r="9" spans="1:9" x14ac:dyDescent="0.2">
      <c r="A9" s="650" t="s">
        <v>389</v>
      </c>
      <c r="B9" s="730">
        <v>3080.251960000001</v>
      </c>
      <c r="C9" s="731">
        <v>-2.16955131403778</v>
      </c>
      <c r="D9" s="730">
        <v>21543.172569999999</v>
      </c>
      <c r="E9" s="731">
        <v>12.378534848526488</v>
      </c>
      <c r="F9" s="730">
        <v>44818.913919999999</v>
      </c>
      <c r="G9" s="731">
        <v>26.593156481763756</v>
      </c>
      <c r="H9" s="731">
        <v>11.803364193886679</v>
      </c>
    </row>
    <row r="10" spans="1:9" x14ac:dyDescent="0.2">
      <c r="A10" s="650" t="s">
        <v>390</v>
      </c>
      <c r="B10" s="732">
        <v>0</v>
      </c>
      <c r="C10" s="733" t="s">
        <v>151</v>
      </c>
      <c r="D10" s="732">
        <v>0</v>
      </c>
      <c r="E10" s="733" t="s">
        <v>151</v>
      </c>
      <c r="F10" s="732">
        <v>0</v>
      </c>
      <c r="G10" s="733" t="s">
        <v>151</v>
      </c>
      <c r="H10" s="733">
        <v>0</v>
      </c>
    </row>
    <row r="11" spans="1:9" x14ac:dyDescent="0.2">
      <c r="A11" s="650" t="s">
        <v>391</v>
      </c>
      <c r="B11" s="730">
        <v>7010.5871499999994</v>
      </c>
      <c r="C11" s="731">
        <v>1.7578815851931262</v>
      </c>
      <c r="D11" s="730">
        <v>42306.172429999999</v>
      </c>
      <c r="E11" s="731">
        <v>-9.4822123814225758</v>
      </c>
      <c r="F11" s="730">
        <v>80758.147939999995</v>
      </c>
      <c r="G11" s="731">
        <v>-0.53313393692582733</v>
      </c>
      <c r="H11" s="731">
        <v>21.268204612478016</v>
      </c>
    </row>
    <row r="12" spans="1:9" x14ac:dyDescent="0.2">
      <c r="A12" s="650" t="s">
        <v>408</v>
      </c>
      <c r="B12" s="730">
        <v>0</v>
      </c>
      <c r="C12" s="731" t="s">
        <v>151</v>
      </c>
      <c r="D12" s="730">
        <v>157.34804</v>
      </c>
      <c r="E12" s="731">
        <v>-13.187302644860246</v>
      </c>
      <c r="F12" s="730">
        <v>454.73678000000001</v>
      </c>
      <c r="G12" s="731">
        <v>150.8892164045435</v>
      </c>
      <c r="H12" s="731">
        <v>0.11975800744025089</v>
      </c>
    </row>
    <row r="13" spans="1:9" x14ac:dyDescent="0.2">
      <c r="A13" s="666" t="s">
        <v>392</v>
      </c>
      <c r="B13" s="668">
        <v>11345.91884</v>
      </c>
      <c r="C13" s="374">
        <v>-19.156428044682951</v>
      </c>
      <c r="D13" s="668">
        <v>89905.940230000007</v>
      </c>
      <c r="E13" s="374">
        <v>4.2657009659610212</v>
      </c>
      <c r="F13" s="668">
        <v>177620.52356000003</v>
      </c>
      <c r="G13" s="374">
        <v>-13.192263199524426</v>
      </c>
      <c r="H13" s="374">
        <v>46.777566534292077</v>
      </c>
    </row>
    <row r="14" spans="1:9" x14ac:dyDescent="0.2">
      <c r="A14" s="650" t="s">
        <v>393</v>
      </c>
      <c r="B14" s="730">
        <v>1717.9571599999999</v>
      </c>
      <c r="C14" s="731">
        <v>-45.988203825090693</v>
      </c>
      <c r="D14" s="730">
        <v>19663.360900000003</v>
      </c>
      <c r="E14" s="731">
        <v>-3.7064444323561792</v>
      </c>
      <c r="F14" s="730">
        <v>36623.462579999999</v>
      </c>
      <c r="G14" s="731">
        <v>-27.494765698681682</v>
      </c>
      <c r="H14" s="731">
        <v>9.6450366388735684</v>
      </c>
    </row>
    <row r="15" spans="1:9" x14ac:dyDescent="0.2">
      <c r="A15" s="650" t="s">
        <v>394</v>
      </c>
      <c r="B15" s="730">
        <v>1911.90184</v>
      </c>
      <c r="C15" s="731">
        <v>-32.424805110660515</v>
      </c>
      <c r="D15" s="730">
        <v>9345.8129700000009</v>
      </c>
      <c r="E15" s="731">
        <v>-41.456329066685939</v>
      </c>
      <c r="F15" s="730">
        <v>23647.2451</v>
      </c>
      <c r="G15" s="731">
        <v>-35.529091512962339</v>
      </c>
      <c r="H15" s="731">
        <v>6.2276619776109516</v>
      </c>
    </row>
    <row r="16" spans="1:9" x14ac:dyDescent="0.2">
      <c r="A16" s="650" t="s">
        <v>395</v>
      </c>
      <c r="B16" s="730">
        <v>891.22424000000001</v>
      </c>
      <c r="C16" s="731">
        <v>-2.4161880833894456</v>
      </c>
      <c r="D16" s="730">
        <v>13715.79472</v>
      </c>
      <c r="E16" s="731">
        <v>55.822101805749014</v>
      </c>
      <c r="F16" s="730">
        <v>25548.282189999998</v>
      </c>
      <c r="G16" s="731">
        <v>-9.007617702083401</v>
      </c>
      <c r="H16" s="731">
        <v>6.7283129563340998</v>
      </c>
    </row>
    <row r="17" spans="1:8" x14ac:dyDescent="0.2">
      <c r="A17" s="650" t="s">
        <v>396</v>
      </c>
      <c r="B17" s="730">
        <v>1704.73207</v>
      </c>
      <c r="C17" s="731">
        <v>-57.858298974909253</v>
      </c>
      <c r="D17" s="730">
        <v>19933.509969999999</v>
      </c>
      <c r="E17" s="731">
        <v>3.9534016081960366</v>
      </c>
      <c r="F17" s="730">
        <v>38193.595139999998</v>
      </c>
      <c r="G17" s="731">
        <v>-8.5681901428968033</v>
      </c>
      <c r="H17" s="731">
        <v>10.058541670955337</v>
      </c>
    </row>
    <row r="18" spans="1:8" x14ac:dyDescent="0.2">
      <c r="A18" s="650" t="s">
        <v>397</v>
      </c>
      <c r="B18" s="730">
        <v>1376.86472</v>
      </c>
      <c r="C18" s="731">
        <v>67.551102144319657</v>
      </c>
      <c r="D18" s="730">
        <v>10069.295040000001</v>
      </c>
      <c r="E18" s="731">
        <v>12.070252003251891</v>
      </c>
      <c r="F18" s="730">
        <v>19480.219089999995</v>
      </c>
      <c r="G18" s="731">
        <v>3.6928376047372327</v>
      </c>
      <c r="H18" s="731">
        <v>5.1302474867283374</v>
      </c>
    </row>
    <row r="19" spans="1:8" x14ac:dyDescent="0.2">
      <c r="A19" s="650" t="s">
        <v>398</v>
      </c>
      <c r="B19" s="730">
        <v>3743.2388099999994</v>
      </c>
      <c r="C19" s="731">
        <v>66.802014100069371</v>
      </c>
      <c r="D19" s="730">
        <v>17178.16663</v>
      </c>
      <c r="E19" s="731">
        <v>33.358245288639523</v>
      </c>
      <c r="F19" s="730">
        <v>34127.71946</v>
      </c>
      <c r="G19" s="731">
        <v>18.553887990546293</v>
      </c>
      <c r="H19" s="731">
        <v>8.9877658037897774</v>
      </c>
    </row>
    <row r="20" spans="1:8" x14ac:dyDescent="0.2">
      <c r="A20" s="666" t="s">
        <v>399</v>
      </c>
      <c r="B20" s="668">
        <v>0</v>
      </c>
      <c r="C20" s="668" t="s">
        <v>151</v>
      </c>
      <c r="D20" s="668">
        <v>0</v>
      </c>
      <c r="E20" s="668" t="s">
        <v>151</v>
      </c>
      <c r="F20" s="668">
        <v>0</v>
      </c>
      <c r="G20" s="668" t="s">
        <v>151</v>
      </c>
      <c r="H20" s="669">
        <v>0</v>
      </c>
    </row>
    <row r="21" spans="1:8" x14ac:dyDescent="0.2">
      <c r="A21" s="667" t="s">
        <v>120</v>
      </c>
      <c r="B21" s="69">
        <v>27867.906949999997</v>
      </c>
      <c r="C21" s="70">
        <v>-6.7403183746908306</v>
      </c>
      <c r="D21" s="69">
        <v>193256.21951</v>
      </c>
      <c r="E21" s="70">
        <v>2.2149432707098242</v>
      </c>
      <c r="F21" s="69">
        <v>379713.04777</v>
      </c>
      <c r="G21" s="70">
        <v>0.16535142177600287</v>
      </c>
      <c r="H21" s="70">
        <v>100</v>
      </c>
    </row>
    <row r="22" spans="1:8" x14ac:dyDescent="0.2">
      <c r="A22" s="720"/>
      <c r="B22" s="1"/>
      <c r="C22" s="1"/>
      <c r="D22" s="1"/>
      <c r="E22" s="1"/>
      <c r="F22" s="1"/>
      <c r="G22" s="1"/>
      <c r="H22" s="255" t="s">
        <v>247</v>
      </c>
    </row>
    <row r="23" spans="1:8" x14ac:dyDescent="0.2">
      <c r="A23" s="728" t="s">
        <v>384</v>
      </c>
      <c r="B23" s="1"/>
      <c r="C23" s="1"/>
      <c r="D23" s="1"/>
      <c r="E23" s="1"/>
      <c r="F23" s="1"/>
      <c r="G23" s="1"/>
      <c r="H23" s="1"/>
    </row>
    <row r="24" spans="1:8" x14ac:dyDescent="0.2">
      <c r="A24" s="729" t="s">
        <v>248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E35" sqref="E3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5" t="s">
        <v>624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579</v>
      </c>
      <c r="H2" s="1"/>
    </row>
    <row r="3" spans="1:8" x14ac:dyDescent="0.2">
      <c r="A3" s="63"/>
      <c r="B3" s="831">
        <f>INDICE!A3</f>
        <v>41791</v>
      </c>
      <c r="C3" s="849">
        <v>41671</v>
      </c>
      <c r="D3" s="849" t="s">
        <v>121</v>
      </c>
      <c r="E3" s="849"/>
      <c r="F3" s="849" t="s">
        <v>122</v>
      </c>
      <c r="G3" s="849"/>
      <c r="H3" s="1"/>
    </row>
    <row r="4" spans="1:8" x14ac:dyDescent="0.2">
      <c r="A4" s="75"/>
      <c r="B4" s="268" t="s">
        <v>409</v>
      </c>
      <c r="C4" s="269" t="s">
        <v>519</v>
      </c>
      <c r="D4" s="268" t="s">
        <v>409</v>
      </c>
      <c r="E4" s="269" t="s">
        <v>519</v>
      </c>
      <c r="F4" s="268" t="s">
        <v>409</v>
      </c>
      <c r="G4" s="270" t="s">
        <v>519</v>
      </c>
      <c r="H4" s="1"/>
    </row>
    <row r="5" spans="1:8" x14ac:dyDescent="0.2">
      <c r="A5" s="734" t="s">
        <v>578</v>
      </c>
      <c r="B5" s="735">
        <v>24.820598522498734</v>
      </c>
      <c r="C5" s="694">
        <v>-6.6780932186482511</v>
      </c>
      <c r="D5" s="736">
        <v>25.262148442168336</v>
      </c>
      <c r="E5" s="694">
        <v>-4.6579230198041017</v>
      </c>
      <c r="F5" s="736">
        <v>25.39646272238447</v>
      </c>
      <c r="G5" s="694">
        <v>-4.7550155408011214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410</v>
      </c>
      <c r="H6" s="1"/>
    </row>
    <row r="7" spans="1:8" x14ac:dyDescent="0.2">
      <c r="A7" s="282" t="s">
        <v>591</v>
      </c>
      <c r="B7" s="94"/>
      <c r="C7" s="296"/>
      <c r="D7" s="296"/>
      <c r="E7" s="296"/>
      <c r="F7" s="94"/>
      <c r="G7" s="94"/>
      <c r="H7" s="1"/>
    </row>
    <row r="8" spans="1:8" x14ac:dyDescent="0.2">
      <c r="A8" s="728" t="s">
        <v>411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47"/>
  <sheetViews>
    <sheetView workbookViewId="0">
      <selection activeCell="A37" sqref="A37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3"/>
  </cols>
  <sheetData>
    <row r="1" spans="1:10" x14ac:dyDescent="0.2">
      <c r="A1" s="859" t="s">
        <v>400</v>
      </c>
      <c r="B1" s="859"/>
      <c r="C1" s="859"/>
      <c r="D1" s="859"/>
      <c r="E1" s="859"/>
      <c r="F1" s="859"/>
      <c r="G1" s="859"/>
      <c r="H1" s="1"/>
      <c r="I1" s="1"/>
    </row>
    <row r="2" spans="1:10" x14ac:dyDescent="0.2">
      <c r="A2" s="860"/>
      <c r="B2" s="860"/>
      <c r="C2" s="860"/>
      <c r="D2" s="860"/>
      <c r="E2" s="860"/>
      <c r="F2" s="860"/>
      <c r="G2" s="860"/>
      <c r="H2" s="11"/>
      <c r="I2" s="62" t="s">
        <v>577</v>
      </c>
    </row>
    <row r="3" spans="1:10" x14ac:dyDescent="0.2">
      <c r="A3" s="845" t="s">
        <v>557</v>
      </c>
      <c r="B3" s="845" t="s">
        <v>558</v>
      </c>
      <c r="C3" s="828">
        <f>INDICE!A3</f>
        <v>41791</v>
      </c>
      <c r="D3" s="829">
        <v>41671</v>
      </c>
      <c r="E3" s="829" t="s">
        <v>121</v>
      </c>
      <c r="F3" s="829"/>
      <c r="G3" s="829" t="s">
        <v>122</v>
      </c>
      <c r="H3" s="829"/>
      <c r="I3" s="829"/>
    </row>
    <row r="4" spans="1:10" x14ac:dyDescent="0.2">
      <c r="A4" s="846"/>
      <c r="B4" s="846"/>
      <c r="C4" s="97" t="s">
        <v>55</v>
      </c>
      <c r="D4" s="97" t="s">
        <v>519</v>
      </c>
      <c r="E4" s="97" t="s">
        <v>55</v>
      </c>
      <c r="F4" s="97" t="s">
        <v>519</v>
      </c>
      <c r="G4" s="97" t="s">
        <v>55</v>
      </c>
      <c r="H4" s="459" t="s">
        <v>519</v>
      </c>
      <c r="I4" s="459" t="s">
        <v>111</v>
      </c>
    </row>
    <row r="5" spans="1:10" x14ac:dyDescent="0.2">
      <c r="A5" s="646"/>
      <c r="B5" s="674" t="s">
        <v>258</v>
      </c>
      <c r="C5" s="207">
        <v>0</v>
      </c>
      <c r="D5" s="191" t="s">
        <v>151</v>
      </c>
      <c r="E5" s="375">
        <v>950.28910999999994</v>
      </c>
      <c r="F5" s="191" t="s">
        <v>151</v>
      </c>
      <c r="G5" s="653">
        <v>950.28910999999994</v>
      </c>
      <c r="H5" s="191" t="s">
        <v>151</v>
      </c>
      <c r="I5" s="670">
        <v>1.5648680272865128</v>
      </c>
    </row>
    <row r="6" spans="1:10" x14ac:dyDescent="0.2">
      <c r="A6" s="646"/>
      <c r="B6" s="674" t="s">
        <v>214</v>
      </c>
      <c r="C6" s="207">
        <v>0</v>
      </c>
      <c r="D6" s="191" t="s">
        <v>151</v>
      </c>
      <c r="E6" s="375">
        <v>958.52187000000004</v>
      </c>
      <c r="F6" s="191">
        <v>0.95022590217743086</v>
      </c>
      <c r="G6" s="653">
        <v>3771.4579199999998</v>
      </c>
      <c r="H6" s="191">
        <v>297.20484312429534</v>
      </c>
      <c r="I6" s="672">
        <v>6.210566714022951</v>
      </c>
    </row>
    <row r="7" spans="1:10" x14ac:dyDescent="0.2">
      <c r="A7" s="652" t="s">
        <v>355</v>
      </c>
      <c r="B7" s="675"/>
      <c r="C7" s="196">
        <v>0</v>
      </c>
      <c r="D7" s="200" t="s">
        <v>151</v>
      </c>
      <c r="E7" s="196">
        <v>1908.81098</v>
      </c>
      <c r="F7" s="200">
        <v>101.03338866494167</v>
      </c>
      <c r="G7" s="259">
        <v>4721.7470300000004</v>
      </c>
      <c r="H7" s="200">
        <v>397.28800588705957</v>
      </c>
      <c r="I7" s="376">
        <v>7.775434741309466</v>
      </c>
    </row>
    <row r="8" spans="1:10" x14ac:dyDescent="0.2">
      <c r="A8" s="646"/>
      <c r="B8" s="674" t="s">
        <v>259</v>
      </c>
      <c r="C8" s="207">
        <v>921.94904000000008</v>
      </c>
      <c r="D8" s="191" t="s">
        <v>151</v>
      </c>
      <c r="E8" s="375">
        <v>6362.5034699999997</v>
      </c>
      <c r="F8" s="191" t="s">
        <v>151</v>
      </c>
      <c r="G8" s="653">
        <v>8192.8873299999996</v>
      </c>
      <c r="H8" s="191" t="s">
        <v>151</v>
      </c>
      <c r="I8" s="671">
        <v>13.491459913581211</v>
      </c>
    </row>
    <row r="9" spans="1:10" x14ac:dyDescent="0.2">
      <c r="A9" s="646"/>
      <c r="B9" s="674" t="s">
        <v>215</v>
      </c>
      <c r="C9" s="207">
        <v>876.86204000000009</v>
      </c>
      <c r="D9" s="191">
        <v>-10.421301778363796</v>
      </c>
      <c r="E9" s="375">
        <v>5636.7566599999991</v>
      </c>
      <c r="F9" s="191">
        <v>-20.644838345508578</v>
      </c>
      <c r="G9" s="653">
        <v>12165.88963</v>
      </c>
      <c r="H9" s="191">
        <v>51.20638522492554</v>
      </c>
      <c r="I9" s="672">
        <v>20.033915473874622</v>
      </c>
    </row>
    <row r="10" spans="1:10" x14ac:dyDescent="0.2">
      <c r="A10" s="646"/>
      <c r="B10" s="674" t="s">
        <v>580</v>
      </c>
      <c r="C10" s="207">
        <v>0</v>
      </c>
      <c r="D10" s="191" t="s">
        <v>151</v>
      </c>
      <c r="E10" s="375">
        <v>0</v>
      </c>
      <c r="F10" s="191" t="s">
        <v>151</v>
      </c>
      <c r="G10" s="653">
        <v>0</v>
      </c>
      <c r="H10" s="191">
        <v>-100</v>
      </c>
      <c r="I10" s="672">
        <v>0</v>
      </c>
    </row>
    <row r="11" spans="1:10" x14ac:dyDescent="0.2">
      <c r="A11" s="652" t="s">
        <v>564</v>
      </c>
      <c r="B11" s="675"/>
      <c r="C11" s="196">
        <v>1798.8110800000002</v>
      </c>
      <c r="D11" s="200">
        <v>83.763405806750967</v>
      </c>
      <c r="E11" s="196">
        <v>11999.260129999999</v>
      </c>
      <c r="F11" s="200">
        <v>68.927502957071738</v>
      </c>
      <c r="G11" s="259">
        <v>20358.776959999999</v>
      </c>
      <c r="H11" s="200">
        <v>152.2511063359245</v>
      </c>
      <c r="I11" s="376">
        <v>33.525375387455838</v>
      </c>
      <c r="J11" s="407"/>
    </row>
    <row r="12" spans="1:10" x14ac:dyDescent="0.2">
      <c r="A12" s="646"/>
      <c r="B12" s="674" t="s">
        <v>325</v>
      </c>
      <c r="C12" s="207">
        <v>0</v>
      </c>
      <c r="D12" s="191" t="s">
        <v>151</v>
      </c>
      <c r="E12" s="375">
        <v>0.29738999999999999</v>
      </c>
      <c r="F12" s="191">
        <v>-50.70366502561042</v>
      </c>
      <c r="G12" s="653">
        <v>0.29738999999999999</v>
      </c>
      <c r="H12" s="191">
        <v>-67.388229101556078</v>
      </c>
      <c r="I12" s="671">
        <v>4.8972054687097919E-4</v>
      </c>
      <c r="J12" s="407"/>
    </row>
    <row r="13" spans="1:10" x14ac:dyDescent="0.2">
      <c r="A13" s="647"/>
      <c r="B13" s="682" t="s">
        <v>262</v>
      </c>
      <c r="C13" s="677">
        <v>47.621490000000001</v>
      </c>
      <c r="D13" s="678">
        <v>-89.649252125352646</v>
      </c>
      <c r="E13" s="679">
        <v>408.10687000000001</v>
      </c>
      <c r="F13" s="678">
        <v>-86.347951825987906</v>
      </c>
      <c r="G13" s="723">
        <v>2407.9593599999998</v>
      </c>
      <c r="H13" s="678">
        <v>-24.809787018222483</v>
      </c>
      <c r="I13" s="680">
        <v>3.9652549669534713</v>
      </c>
      <c r="J13" s="407"/>
    </row>
    <row r="14" spans="1:10" x14ac:dyDescent="0.2">
      <c r="A14" s="647"/>
      <c r="B14" s="682" t="s">
        <v>380</v>
      </c>
      <c r="C14" s="677">
        <v>41.1066</v>
      </c>
      <c r="D14" s="678">
        <v>-90.999643130746378</v>
      </c>
      <c r="E14" s="679">
        <v>369.02400999999998</v>
      </c>
      <c r="F14" s="678">
        <v>-87.617351889851861</v>
      </c>
      <c r="G14" s="723">
        <v>2355.7672299999999</v>
      </c>
      <c r="H14" s="678">
        <v>-26.228169549966246</v>
      </c>
      <c r="I14" s="681">
        <v>3.8793087063328686</v>
      </c>
      <c r="J14" s="407"/>
    </row>
    <row r="15" spans="1:10" x14ac:dyDescent="0.2">
      <c r="A15" s="646"/>
      <c r="B15" s="674" t="s">
        <v>377</v>
      </c>
      <c r="C15" s="207">
        <v>6.5148899999999994</v>
      </c>
      <c r="D15" s="191">
        <v>94.133580461756651</v>
      </c>
      <c r="E15" s="375">
        <v>39.082860000000004</v>
      </c>
      <c r="F15" s="191">
        <v>325.97122615803818</v>
      </c>
      <c r="G15" s="193">
        <v>52.192130000000006</v>
      </c>
      <c r="H15" s="191">
        <v>468.8515531335151</v>
      </c>
      <c r="I15" s="671">
        <v>8.5946260620603385E-2</v>
      </c>
      <c r="J15" s="407"/>
    </row>
    <row r="16" spans="1:10" x14ac:dyDescent="0.2">
      <c r="A16" s="646"/>
      <c r="B16" s="674" t="s">
        <v>263</v>
      </c>
      <c r="C16" s="207">
        <v>0</v>
      </c>
      <c r="D16" s="191" t="s">
        <v>151</v>
      </c>
      <c r="E16" s="375">
        <v>0</v>
      </c>
      <c r="F16" s="191" t="s">
        <v>151</v>
      </c>
      <c r="G16" s="653">
        <v>0</v>
      </c>
      <c r="H16" s="191">
        <v>-100</v>
      </c>
      <c r="I16" s="672">
        <v>0</v>
      </c>
      <c r="J16" s="407"/>
    </row>
    <row r="17" spans="1:10" x14ac:dyDescent="0.2">
      <c r="A17" s="646"/>
      <c r="B17" s="674" t="s">
        <v>221</v>
      </c>
      <c r="C17" s="207">
        <v>5.3028699999999995</v>
      </c>
      <c r="D17" s="191">
        <v>143.19736938655714</v>
      </c>
      <c r="E17" s="375">
        <v>35.43497</v>
      </c>
      <c r="F17" s="191">
        <v>55.804200539324377</v>
      </c>
      <c r="G17" s="653">
        <v>2541.5439400000005</v>
      </c>
      <c r="H17" s="191">
        <v>7631.9716901861793</v>
      </c>
      <c r="I17" s="670">
        <v>4.1852324832490106</v>
      </c>
      <c r="J17" s="407"/>
    </row>
    <row r="18" spans="1:10" x14ac:dyDescent="0.2">
      <c r="A18" s="646"/>
      <c r="B18" s="674" t="s">
        <v>223</v>
      </c>
      <c r="C18" s="207">
        <v>0</v>
      </c>
      <c r="D18" s="191" t="s">
        <v>151</v>
      </c>
      <c r="E18" s="375">
        <v>1.35504</v>
      </c>
      <c r="F18" s="191" t="s">
        <v>151</v>
      </c>
      <c r="G18" s="653">
        <v>1.35504</v>
      </c>
      <c r="H18" s="191">
        <v>-94.466313092888456</v>
      </c>
      <c r="I18" s="671">
        <v>2.2313827964358301E-3</v>
      </c>
      <c r="J18" s="407"/>
    </row>
    <row r="19" spans="1:10" x14ac:dyDescent="0.2">
      <c r="A19" s="647"/>
      <c r="B19" s="682" t="s">
        <v>265</v>
      </c>
      <c r="C19" s="677">
        <v>551.87335999999993</v>
      </c>
      <c r="D19" s="678">
        <v>16.552556578818177</v>
      </c>
      <c r="E19" s="679">
        <v>3267.3375699999997</v>
      </c>
      <c r="F19" s="678">
        <v>4.782352962549945</v>
      </c>
      <c r="G19" s="723">
        <v>5726.1713899999995</v>
      </c>
      <c r="H19" s="678">
        <v>-19.884609784627035</v>
      </c>
      <c r="I19" s="680">
        <v>9.4294488200267477</v>
      </c>
    </row>
    <row r="20" spans="1:10" x14ac:dyDescent="0.2">
      <c r="A20" s="647"/>
      <c r="B20" s="682" t="s">
        <v>380</v>
      </c>
      <c r="C20" s="677">
        <v>548.77919999999995</v>
      </c>
      <c r="D20" s="678">
        <v>16.625055785782585</v>
      </c>
      <c r="E20" s="679">
        <v>3247.7492499999998</v>
      </c>
      <c r="F20" s="678">
        <v>4.7269700591432571</v>
      </c>
      <c r="G20" s="723">
        <v>5689.1053099999999</v>
      </c>
      <c r="H20" s="678">
        <v>-20.043114164139908</v>
      </c>
      <c r="I20" s="680">
        <v>9.368411054910359</v>
      </c>
    </row>
    <row r="21" spans="1:10" x14ac:dyDescent="0.2">
      <c r="A21" s="646"/>
      <c r="B21" s="674" t="s">
        <v>377</v>
      </c>
      <c r="C21" s="207">
        <v>3.09416</v>
      </c>
      <c r="D21" s="191">
        <v>4.9782352761558384</v>
      </c>
      <c r="E21" s="375">
        <v>19.58832</v>
      </c>
      <c r="F21" s="191">
        <v>14.852681034548478</v>
      </c>
      <c r="G21" s="653">
        <v>37.066079999999999</v>
      </c>
      <c r="H21" s="191">
        <v>15.152245690731808</v>
      </c>
      <c r="I21" s="672">
        <v>6.1037765116390814E-2</v>
      </c>
    </row>
    <row r="22" spans="1:10" x14ac:dyDescent="0.2">
      <c r="A22" s="646"/>
      <c r="B22" s="674" t="s">
        <v>401</v>
      </c>
      <c r="C22" s="207">
        <v>0.30099999999999999</v>
      </c>
      <c r="D22" s="191" t="s">
        <v>151</v>
      </c>
      <c r="E22" s="375">
        <v>2.08433</v>
      </c>
      <c r="F22" s="191" t="s">
        <v>151</v>
      </c>
      <c r="G22" s="193">
        <v>2.6853000000000002</v>
      </c>
      <c r="H22" s="191" t="s">
        <v>151</v>
      </c>
      <c r="I22" s="672">
        <v>4.4219596641199791E-3</v>
      </c>
    </row>
    <row r="23" spans="1:10" x14ac:dyDescent="0.2">
      <c r="A23" s="646"/>
      <c r="B23" s="674" t="s">
        <v>661</v>
      </c>
      <c r="C23" s="207">
        <v>0</v>
      </c>
      <c r="D23" s="191" t="s">
        <v>151</v>
      </c>
      <c r="E23" s="375">
        <v>0</v>
      </c>
      <c r="F23" s="191" t="s">
        <v>151</v>
      </c>
      <c r="G23" s="653">
        <v>0</v>
      </c>
      <c r="H23" s="191">
        <v>-100</v>
      </c>
      <c r="I23" s="672">
        <v>0</v>
      </c>
    </row>
    <row r="24" spans="1:10" x14ac:dyDescent="0.2">
      <c r="A24" s="652" t="s">
        <v>548</v>
      </c>
      <c r="B24" s="675"/>
      <c r="C24" s="196">
        <v>605.09871999999996</v>
      </c>
      <c r="D24" s="200">
        <v>-35.335821846146864</v>
      </c>
      <c r="E24" s="196">
        <v>3714.6161699999998</v>
      </c>
      <c r="F24" s="200">
        <v>-39.411622475668565</v>
      </c>
      <c r="G24" s="259">
        <v>10680.012420000001</v>
      </c>
      <c r="H24" s="200">
        <v>-20.840311931767921</v>
      </c>
      <c r="I24" s="376">
        <v>17.587079333236659</v>
      </c>
    </row>
    <row r="25" spans="1:10" x14ac:dyDescent="0.2">
      <c r="A25" s="646"/>
      <c r="B25" s="674" t="s">
        <v>271</v>
      </c>
      <c r="C25" s="207">
        <v>0</v>
      </c>
      <c r="D25" s="191">
        <v>-100</v>
      </c>
      <c r="E25" s="375">
        <v>0</v>
      </c>
      <c r="F25" s="191">
        <v>-100</v>
      </c>
      <c r="G25" s="653">
        <v>0</v>
      </c>
      <c r="H25" s="191">
        <v>-100</v>
      </c>
      <c r="I25" s="670">
        <v>0</v>
      </c>
    </row>
    <row r="26" spans="1:10" x14ac:dyDescent="0.2">
      <c r="A26" s="646"/>
      <c r="B26" s="674" t="s">
        <v>402</v>
      </c>
      <c r="C26" s="207">
        <v>0</v>
      </c>
      <c r="D26" s="191" t="s">
        <v>151</v>
      </c>
      <c r="E26" s="375">
        <v>2012.4633700000002</v>
      </c>
      <c r="F26" s="191">
        <v>146.54057100766585</v>
      </c>
      <c r="G26" s="653">
        <v>2012.4633700000002</v>
      </c>
      <c r="H26" s="191">
        <v>146.54057100766585</v>
      </c>
      <c r="I26" s="672">
        <v>3.313980504099713</v>
      </c>
    </row>
    <row r="27" spans="1:10" x14ac:dyDescent="0.2">
      <c r="A27" s="652" t="s">
        <v>406</v>
      </c>
      <c r="B27" s="675"/>
      <c r="C27" s="196">
        <v>0</v>
      </c>
      <c r="D27" s="200">
        <v>-100</v>
      </c>
      <c r="E27" s="196">
        <v>2012.4633700000002</v>
      </c>
      <c r="F27" s="200" t="s">
        <v>151</v>
      </c>
      <c r="G27" s="259">
        <v>2012.4633700000002</v>
      </c>
      <c r="H27" s="200">
        <v>-42.819634980386454</v>
      </c>
      <c r="I27" s="376">
        <v>3.313980504099713</v>
      </c>
    </row>
    <row r="28" spans="1:10" x14ac:dyDescent="0.2">
      <c r="A28" s="646"/>
      <c r="B28" s="674" t="s">
        <v>403</v>
      </c>
      <c r="C28" s="207">
        <v>0</v>
      </c>
      <c r="D28" s="191" t="s">
        <v>151</v>
      </c>
      <c r="E28" s="375">
        <v>5007.8218099999995</v>
      </c>
      <c r="F28" s="191" t="s">
        <v>151</v>
      </c>
      <c r="G28" s="653">
        <v>7853.4324799999995</v>
      </c>
      <c r="H28" s="191">
        <v>755.7276797121757</v>
      </c>
      <c r="I28" s="672">
        <v>12.932469985271561</v>
      </c>
    </row>
    <row r="29" spans="1:10" x14ac:dyDescent="0.2">
      <c r="A29" s="646"/>
      <c r="B29" s="676" t="s">
        <v>662</v>
      </c>
      <c r="C29" s="207">
        <v>992.97073999999998</v>
      </c>
      <c r="D29" s="202" t="s">
        <v>151</v>
      </c>
      <c r="E29" s="375">
        <v>992.97073999999998</v>
      </c>
      <c r="F29" s="202" t="s">
        <v>151</v>
      </c>
      <c r="G29" s="653">
        <v>992.97073999999998</v>
      </c>
      <c r="H29" s="202" t="s">
        <v>151</v>
      </c>
      <c r="I29" s="670">
        <v>1.6351530778428356</v>
      </c>
    </row>
    <row r="30" spans="1:10" x14ac:dyDescent="0.2">
      <c r="A30" s="646"/>
      <c r="B30" s="676" t="s">
        <v>273</v>
      </c>
      <c r="C30" s="207">
        <v>0</v>
      </c>
      <c r="D30" s="202" t="s">
        <v>151</v>
      </c>
      <c r="E30" s="375">
        <v>2048.4863300000002</v>
      </c>
      <c r="F30" s="202" t="s">
        <v>151</v>
      </c>
      <c r="G30" s="193">
        <v>2048.4863300000002</v>
      </c>
      <c r="H30" s="202">
        <v>119.06299080970885</v>
      </c>
      <c r="I30" s="670">
        <v>3.3733005339296045</v>
      </c>
    </row>
    <row r="31" spans="1:10" x14ac:dyDescent="0.2">
      <c r="A31" s="646"/>
      <c r="B31" s="676" t="s">
        <v>404</v>
      </c>
      <c r="C31" s="207">
        <v>985.54131000000007</v>
      </c>
      <c r="D31" s="202" t="s">
        <v>151</v>
      </c>
      <c r="E31" s="375">
        <v>4494.3546400000005</v>
      </c>
      <c r="F31" s="202" t="s">
        <v>151</v>
      </c>
      <c r="G31" s="653">
        <v>7232.7288900000003</v>
      </c>
      <c r="H31" s="202">
        <v>178.5601994197597</v>
      </c>
      <c r="I31" s="670">
        <v>11.910339780693132</v>
      </c>
    </row>
    <row r="32" spans="1:10" x14ac:dyDescent="0.2">
      <c r="A32" s="646"/>
      <c r="B32" s="676" t="s">
        <v>405</v>
      </c>
      <c r="C32" s="207">
        <v>1023.78728</v>
      </c>
      <c r="D32" s="202" t="s">
        <v>151</v>
      </c>
      <c r="E32" s="375">
        <v>1023.78728</v>
      </c>
      <c r="F32" s="202" t="s">
        <v>151</v>
      </c>
      <c r="G32" s="193">
        <v>1023.78728</v>
      </c>
      <c r="H32" s="202" t="s">
        <v>151</v>
      </c>
      <c r="I32" s="670">
        <v>1.6858995482065715</v>
      </c>
    </row>
    <row r="33" spans="1:10" x14ac:dyDescent="0.2">
      <c r="A33" s="646"/>
      <c r="B33" s="676" t="s">
        <v>275</v>
      </c>
      <c r="C33" s="207">
        <v>0</v>
      </c>
      <c r="D33" s="202" t="s">
        <v>151</v>
      </c>
      <c r="E33" s="375">
        <v>0</v>
      </c>
      <c r="F33" s="202" t="s">
        <v>151</v>
      </c>
      <c r="G33" s="653">
        <v>22.592680000000001</v>
      </c>
      <c r="H33" s="202" t="s">
        <v>151</v>
      </c>
      <c r="I33" s="670">
        <v>3.7204006876092113E-2</v>
      </c>
    </row>
    <row r="34" spans="1:10" x14ac:dyDescent="0.2">
      <c r="A34" s="646"/>
      <c r="B34" s="674" t="s">
        <v>663</v>
      </c>
      <c r="C34" s="207">
        <v>0</v>
      </c>
      <c r="D34" s="191" t="s">
        <v>151</v>
      </c>
      <c r="E34" s="375">
        <v>1911.9794299999999</v>
      </c>
      <c r="F34" s="191" t="s">
        <v>151</v>
      </c>
      <c r="G34" s="653">
        <v>3689.0967300000002</v>
      </c>
      <c r="H34" s="191" t="s">
        <v>151</v>
      </c>
      <c r="I34" s="670">
        <v>6.0749402067169074</v>
      </c>
    </row>
    <row r="35" spans="1:10" x14ac:dyDescent="0.2">
      <c r="A35" s="652" t="s">
        <v>565</v>
      </c>
      <c r="B35" s="200"/>
      <c r="C35" s="196">
        <v>3002.2993300000003</v>
      </c>
      <c r="D35" s="200" t="s">
        <v>151</v>
      </c>
      <c r="E35" s="196">
        <v>15479.400229999999</v>
      </c>
      <c r="F35" s="200" t="s">
        <v>151</v>
      </c>
      <c r="G35" s="259">
        <v>22863.095129999998</v>
      </c>
      <c r="H35" s="200">
        <v>413.85468969498936</v>
      </c>
      <c r="I35" s="376">
        <v>37.649307139536702</v>
      </c>
    </row>
    <row r="36" spans="1:10" x14ac:dyDescent="0.2">
      <c r="A36" s="652" t="s">
        <v>666</v>
      </c>
      <c r="B36" s="200"/>
      <c r="C36" s="196">
        <v>33.89669</v>
      </c>
      <c r="D36" s="200" t="s">
        <v>151</v>
      </c>
      <c r="E36" s="196">
        <v>90.374889999999994</v>
      </c>
      <c r="F36" s="200" t="s">
        <v>151</v>
      </c>
      <c r="G36" s="259">
        <v>90.374889999999994</v>
      </c>
      <c r="H36" s="200" t="s">
        <v>151</v>
      </c>
      <c r="I36" s="376">
        <v>0.1488228943616281</v>
      </c>
    </row>
    <row r="37" spans="1:10" x14ac:dyDescent="0.2">
      <c r="A37" s="655" t="s">
        <v>120</v>
      </c>
      <c r="B37" s="378"/>
      <c r="C37" s="378">
        <v>5440.1058200000016</v>
      </c>
      <c r="D37" s="370">
        <v>93.859511789568529</v>
      </c>
      <c r="E37" s="210">
        <v>35204.925770000002</v>
      </c>
      <c r="F37" s="370">
        <v>109.9549740306381</v>
      </c>
      <c r="G37" s="262">
        <v>60726.469799999999</v>
      </c>
      <c r="H37" s="213">
        <v>99.227942807301403</v>
      </c>
      <c r="I37" s="379">
        <v>100</v>
      </c>
    </row>
    <row r="38" spans="1:10" x14ac:dyDescent="0.2">
      <c r="A38" s="380"/>
      <c r="B38" s="380" t="s">
        <v>380</v>
      </c>
      <c r="C38" s="683">
        <v>589.8857999999999</v>
      </c>
      <c r="D38" s="223">
        <v>-36.384807265105401</v>
      </c>
      <c r="E38" s="263">
        <v>3616.7732599999999</v>
      </c>
      <c r="F38" s="223">
        <v>-40.526595668575929</v>
      </c>
      <c r="G38" s="263">
        <v>8044.8725399999985</v>
      </c>
      <c r="H38" s="223">
        <v>-21.959083710935875</v>
      </c>
      <c r="I38" s="684">
        <v>13.247719761243223</v>
      </c>
    </row>
    <row r="39" spans="1:10" x14ac:dyDescent="0.2">
      <c r="A39" s="380"/>
      <c r="B39" s="380" t="s">
        <v>377</v>
      </c>
      <c r="C39" s="683">
        <v>4850.2200200000007</v>
      </c>
      <c r="D39" s="223">
        <v>158.1361732999323</v>
      </c>
      <c r="E39" s="263">
        <v>31588.15251</v>
      </c>
      <c r="F39" s="223">
        <v>195.58885481034889</v>
      </c>
      <c r="G39" s="263">
        <v>52681.597259999995</v>
      </c>
      <c r="H39" s="223">
        <v>161.15722547294004</v>
      </c>
      <c r="I39" s="684">
        <v>86.752280238756768</v>
      </c>
    </row>
    <row r="40" spans="1:10" x14ac:dyDescent="0.2">
      <c r="A40" s="219"/>
      <c r="B40" s="219" t="s">
        <v>552</v>
      </c>
      <c r="C40" s="660">
        <v>1590.64003</v>
      </c>
      <c r="D40" s="661">
        <v>-12.953111337102385</v>
      </c>
      <c r="E40" s="660">
        <v>15125.603599999999</v>
      </c>
      <c r="F40" s="663">
        <v>70.942380938814281</v>
      </c>
      <c r="G40" s="660">
        <v>30487.920819999996</v>
      </c>
      <c r="H40" s="663">
        <v>47.579310971309155</v>
      </c>
      <c r="I40" s="663">
        <v>50.205323840510808</v>
      </c>
    </row>
    <row r="41" spans="1:10" x14ac:dyDescent="0.2">
      <c r="A41" s="219"/>
      <c r="B41" s="219" t="s">
        <v>553</v>
      </c>
      <c r="C41" s="660">
        <v>3849.4657900000011</v>
      </c>
      <c r="D41" s="661">
        <v>293.25471805909433</v>
      </c>
      <c r="E41" s="660">
        <v>20079.322170000007</v>
      </c>
      <c r="F41" s="660">
        <v>153.54338295950944</v>
      </c>
      <c r="G41" s="660">
        <v>30238.54898</v>
      </c>
      <c r="H41" s="663">
        <v>207.85824706798857</v>
      </c>
      <c r="I41" s="663">
        <v>49.794676159489185</v>
      </c>
    </row>
    <row r="42" spans="1:10" x14ac:dyDescent="0.2">
      <c r="A42" s="380"/>
      <c r="B42" s="380" t="s">
        <v>554</v>
      </c>
      <c r="C42" s="683">
        <v>604.79772000000003</v>
      </c>
      <c r="D42" s="223">
        <v>-35.367988362090422</v>
      </c>
      <c r="E42" s="263">
        <v>3711.1767999999997</v>
      </c>
      <c r="F42" s="223">
        <v>-39.467721366770377</v>
      </c>
      <c r="G42" s="263">
        <v>10675.97208</v>
      </c>
      <c r="H42" s="223">
        <v>-2.8413861568685563</v>
      </c>
      <c r="I42" s="684">
        <v>17.580425990776099</v>
      </c>
    </row>
    <row r="43" spans="1:10" x14ac:dyDescent="0.2">
      <c r="A43" s="718"/>
      <c r="B43" s="1"/>
      <c r="C43" s="737"/>
      <c r="D43" s="737"/>
      <c r="E43" s="737"/>
      <c r="F43" s="737"/>
      <c r="G43" s="741"/>
      <c r="H43" s="737"/>
      <c r="I43" s="255" t="s">
        <v>247</v>
      </c>
    </row>
    <row r="44" spans="1:10" x14ac:dyDescent="0.2">
      <c r="A44" s="739" t="s">
        <v>384</v>
      </c>
      <c r="B44" s="1"/>
      <c r="C44" s="737"/>
      <c r="D44" s="737"/>
      <c r="E44" s="738"/>
      <c r="F44" s="737"/>
      <c r="G44" s="741"/>
      <c r="H44" s="737"/>
      <c r="I44" s="737"/>
      <c r="J44" s="673"/>
    </row>
    <row r="45" spans="1:10" x14ac:dyDescent="0.2">
      <c r="A45" s="739" t="s">
        <v>641</v>
      </c>
      <c r="B45" s="783"/>
      <c r="C45" s="614"/>
      <c r="D45" s="784"/>
      <c r="E45" s="784"/>
      <c r="F45" s="785"/>
      <c r="G45" s="741"/>
      <c r="H45" s="784"/>
      <c r="I45" s="784"/>
    </row>
    <row r="46" spans="1:10" x14ac:dyDescent="0.2">
      <c r="A46" s="740" t="s">
        <v>248</v>
      </c>
      <c r="B46" s="1"/>
      <c r="C46" s="1"/>
      <c r="D46" s="1"/>
      <c r="E46" s="1"/>
      <c r="F46" s="1"/>
      <c r="G46" s="742"/>
      <c r="H46" s="1"/>
      <c r="I46" s="1"/>
    </row>
    <row r="47" spans="1:10" x14ac:dyDescent="0.2">
      <c r="A47" s="729" t="s">
        <v>584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 C8 C11:C22 C25 C29:C35">
    <cfRule type="cellIs" dxfId="17" priority="24" operator="between">
      <formula>0.00000001</formula>
      <formula>1</formula>
    </cfRule>
  </conditionalFormatting>
  <conditionalFormatting sqref="I5 I8 I11:I22 I25 I29:I35">
    <cfRule type="cellIs" dxfId="16" priority="23" operator="between">
      <formula>0.000001</formula>
      <formula>1</formula>
    </cfRule>
  </conditionalFormatting>
  <conditionalFormatting sqref="C36">
    <cfRule type="cellIs" dxfId="15" priority="17" operator="between">
      <formula>0.00000001</formula>
      <formula>1</formula>
    </cfRule>
  </conditionalFormatting>
  <conditionalFormatting sqref="I36">
    <cfRule type="cellIs" dxfId="14" priority="15" operator="between">
      <formula>0.000001</formula>
      <formula>1</formula>
    </cfRule>
  </conditionalFormatting>
  <conditionalFormatting sqref="C6:C7">
    <cfRule type="cellIs" dxfId="13" priority="14" operator="between">
      <formula>0.00000001</formula>
      <formula>1</formula>
    </cfRule>
  </conditionalFormatting>
  <conditionalFormatting sqref="I6:I7">
    <cfRule type="cellIs" dxfId="12" priority="13" operator="between">
      <formula>0.000001</formula>
      <formula>1</formula>
    </cfRule>
  </conditionalFormatting>
  <conditionalFormatting sqref="C9:C11">
    <cfRule type="cellIs" dxfId="11" priority="12" operator="between">
      <formula>0.00000001</formula>
      <formula>1</formula>
    </cfRule>
  </conditionalFormatting>
  <conditionalFormatting sqref="I9:I11">
    <cfRule type="cellIs" dxfId="10" priority="11" operator="between">
      <formula>0.000001</formula>
      <formula>1</formula>
    </cfRule>
  </conditionalFormatting>
  <conditionalFormatting sqref="C24">
    <cfRule type="cellIs" dxfId="9" priority="10" operator="between">
      <formula>0.00000001</formula>
      <formula>1</formula>
    </cfRule>
  </conditionalFormatting>
  <conditionalFormatting sqref="I24">
    <cfRule type="cellIs" dxfId="8" priority="9" operator="between">
      <formula>0.000001</formula>
      <formula>1</formula>
    </cfRule>
  </conditionalFormatting>
  <conditionalFormatting sqref="C23:C24">
    <cfRule type="cellIs" dxfId="7" priority="8" operator="between">
      <formula>0.00000001</formula>
      <formula>1</formula>
    </cfRule>
  </conditionalFormatting>
  <conditionalFormatting sqref="I23:I24">
    <cfRule type="cellIs" dxfId="6" priority="7" operator="between">
      <formula>0.000001</formula>
      <formula>1</formula>
    </cfRule>
  </conditionalFormatting>
  <conditionalFormatting sqref="C27">
    <cfRule type="cellIs" dxfId="5" priority="6" operator="between">
      <formula>0.00000001</formula>
      <formula>1</formula>
    </cfRule>
  </conditionalFormatting>
  <conditionalFormatting sqref="I27">
    <cfRule type="cellIs" dxfId="4" priority="5" operator="between">
      <formula>0.000001</formula>
      <formula>1</formula>
    </cfRule>
  </conditionalFormatting>
  <conditionalFormatting sqref="C26:C27">
    <cfRule type="cellIs" dxfId="3" priority="4" operator="between">
      <formula>0.00000001</formula>
      <formula>1</formula>
    </cfRule>
  </conditionalFormatting>
  <conditionalFormatting sqref="I26:I27">
    <cfRule type="cellIs" dxfId="2" priority="3" operator="between">
      <formula>0.000001</formula>
      <formula>1</formula>
    </cfRule>
  </conditionalFormatting>
  <conditionalFormatting sqref="C28">
    <cfRule type="cellIs" dxfId="1" priority="2" operator="between">
      <formula>0.00000001</formula>
      <formula>1</formula>
    </cfRule>
  </conditionalFormatting>
  <conditionalFormatting sqref="I28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activeCell="M38" sqref="M38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59" t="s">
        <v>407</v>
      </c>
      <c r="B1" s="859"/>
      <c r="C1" s="859"/>
      <c r="D1" s="859"/>
      <c r="E1" s="859"/>
      <c r="F1" s="859"/>
      <c r="G1" s="1"/>
      <c r="H1" s="1"/>
      <c r="I1" s="1"/>
    </row>
    <row r="2" spans="1:10" x14ac:dyDescent="0.2">
      <c r="A2" s="860"/>
      <c r="B2" s="860"/>
      <c r="C2" s="860"/>
      <c r="D2" s="860"/>
      <c r="E2" s="860"/>
      <c r="F2" s="860"/>
      <c r="G2" s="11"/>
      <c r="H2" s="62" t="s">
        <v>577</v>
      </c>
      <c r="I2" s="1"/>
    </row>
    <row r="3" spans="1:10" x14ac:dyDescent="0.2">
      <c r="A3" s="364"/>
      <c r="B3" s="828">
        <f>INDICE!A3</f>
        <v>41791</v>
      </c>
      <c r="C3" s="829">
        <v>41671</v>
      </c>
      <c r="D3" s="829" t="s">
        <v>121</v>
      </c>
      <c r="E3" s="829"/>
      <c r="F3" s="829" t="s">
        <v>122</v>
      </c>
      <c r="G3" s="829"/>
      <c r="H3" s="829"/>
      <c r="I3" s="1"/>
    </row>
    <row r="4" spans="1:10" x14ac:dyDescent="0.2">
      <c r="A4" s="365"/>
      <c r="B4" s="97" t="s">
        <v>55</v>
      </c>
      <c r="C4" s="97" t="s">
        <v>519</v>
      </c>
      <c r="D4" s="97" t="s">
        <v>55</v>
      </c>
      <c r="E4" s="97" t="s">
        <v>519</v>
      </c>
      <c r="F4" s="97" t="s">
        <v>55</v>
      </c>
      <c r="G4" s="459" t="s">
        <v>519</v>
      </c>
      <c r="H4" s="459" t="s">
        <v>111</v>
      </c>
      <c r="I4" s="62"/>
    </row>
    <row r="5" spans="1:10" ht="14.1" customHeight="1" x14ac:dyDescent="0.2">
      <c r="A5" s="685" t="s">
        <v>385</v>
      </c>
      <c r="B5" s="373">
        <v>589.88580000000002</v>
      </c>
      <c r="C5" s="374">
        <v>-36.38480726510538</v>
      </c>
      <c r="D5" s="373">
        <v>3616.7732599999999</v>
      </c>
      <c r="E5" s="374">
        <v>-40.526595668575915</v>
      </c>
      <c r="F5" s="373">
        <v>8044.8725399999985</v>
      </c>
      <c r="G5" s="374">
        <v>-21.959083710935875</v>
      </c>
      <c r="H5" s="374">
        <v>13.247719761243223</v>
      </c>
      <c r="I5" s="1"/>
    </row>
    <row r="6" spans="1:10" x14ac:dyDescent="0.2">
      <c r="A6" s="686" t="s">
        <v>386</v>
      </c>
      <c r="B6" s="730">
        <v>0</v>
      </c>
      <c r="C6" s="745">
        <v>0</v>
      </c>
      <c r="D6" s="730">
        <v>0</v>
      </c>
      <c r="E6" s="745">
        <v>0</v>
      </c>
      <c r="F6" s="730">
        <v>0</v>
      </c>
      <c r="G6" s="745">
        <v>0</v>
      </c>
      <c r="H6" s="745">
        <v>0</v>
      </c>
      <c r="I6" s="1"/>
    </row>
    <row r="7" spans="1:10" x14ac:dyDescent="0.2">
      <c r="A7" s="686" t="s">
        <v>387</v>
      </c>
      <c r="B7" s="732">
        <v>30.679200000000002</v>
      </c>
      <c r="C7" s="745">
        <v>-36.217879417879416</v>
      </c>
      <c r="D7" s="732">
        <v>191.57890000000003</v>
      </c>
      <c r="E7" s="745">
        <v>-31.534461685810054</v>
      </c>
      <c r="F7" s="732">
        <v>504.76445000000001</v>
      </c>
      <c r="G7" s="745">
        <v>-79.483420110867257</v>
      </c>
      <c r="H7" s="745">
        <v>0.83120993474908034</v>
      </c>
      <c r="I7" s="744"/>
      <c r="J7" s="265"/>
    </row>
    <row r="8" spans="1:10" x14ac:dyDescent="0.2">
      <c r="A8" s="686" t="s">
        <v>388</v>
      </c>
      <c r="B8" s="732">
        <v>0</v>
      </c>
      <c r="C8" s="746" t="s">
        <v>151</v>
      </c>
      <c r="D8" s="732">
        <v>0</v>
      </c>
      <c r="E8" s="746" t="s">
        <v>151</v>
      </c>
      <c r="F8" s="732">
        <v>0</v>
      </c>
      <c r="G8" s="746">
        <v>-100</v>
      </c>
      <c r="H8" s="746">
        <v>0</v>
      </c>
      <c r="I8" s="744"/>
      <c r="J8" s="265"/>
    </row>
    <row r="9" spans="1:10" x14ac:dyDescent="0.2">
      <c r="A9" s="686" t="s">
        <v>389</v>
      </c>
      <c r="B9" s="730">
        <v>41.1066</v>
      </c>
      <c r="C9" s="745">
        <v>-90.999643130746378</v>
      </c>
      <c r="D9" s="730">
        <v>369.02400999999998</v>
      </c>
      <c r="E9" s="745">
        <v>-87.617351889851875</v>
      </c>
      <c r="F9" s="730">
        <v>2355.7672300000004</v>
      </c>
      <c r="G9" s="745">
        <v>-24.137090878904335</v>
      </c>
      <c r="H9" s="745">
        <v>3.8793087063328695</v>
      </c>
      <c r="I9" s="744"/>
      <c r="J9" s="265"/>
    </row>
    <row r="10" spans="1:10" x14ac:dyDescent="0.2">
      <c r="A10" s="686" t="s">
        <v>390</v>
      </c>
      <c r="B10" s="732">
        <v>299.10000000000002</v>
      </c>
      <c r="C10" s="746">
        <v>22.60709161713466</v>
      </c>
      <c r="D10" s="732">
        <v>1717.85</v>
      </c>
      <c r="E10" s="746">
        <v>-3.5652643412601202</v>
      </c>
      <c r="F10" s="732">
        <v>3304.45</v>
      </c>
      <c r="G10" s="746">
        <v>-8.589588344568778</v>
      </c>
      <c r="H10" s="746">
        <v>5.4415315279861698</v>
      </c>
      <c r="I10" s="744"/>
      <c r="J10" s="265"/>
    </row>
    <row r="11" spans="1:10" x14ac:dyDescent="0.2">
      <c r="A11" s="686" t="s">
        <v>391</v>
      </c>
      <c r="B11" s="730">
        <v>0</v>
      </c>
      <c r="C11" s="745">
        <v>0</v>
      </c>
      <c r="D11" s="730">
        <v>0</v>
      </c>
      <c r="E11" s="745">
        <v>0</v>
      </c>
      <c r="F11" s="730">
        <v>0</v>
      </c>
      <c r="G11" s="745">
        <v>0</v>
      </c>
      <c r="H11" s="745">
        <v>0</v>
      </c>
      <c r="I11" s="1"/>
    </row>
    <row r="12" spans="1:10" x14ac:dyDescent="0.2">
      <c r="A12" s="686" t="s">
        <v>408</v>
      </c>
      <c r="B12" s="730">
        <v>219</v>
      </c>
      <c r="C12" s="745">
        <v>22.689075630252102</v>
      </c>
      <c r="D12" s="730">
        <v>1338.3203500000002</v>
      </c>
      <c r="E12" s="745">
        <v>28.687096568048197</v>
      </c>
      <c r="F12" s="730">
        <v>1879.8908600000002</v>
      </c>
      <c r="G12" s="745">
        <v>80.762174495972644</v>
      </c>
      <c r="H12" s="745">
        <v>3.0956695921751081</v>
      </c>
      <c r="I12" s="744"/>
      <c r="J12" s="265"/>
    </row>
    <row r="13" spans="1:10" x14ac:dyDescent="0.2">
      <c r="A13" s="685" t="s">
        <v>639</v>
      </c>
      <c r="B13" s="668">
        <v>4850.2200200000007</v>
      </c>
      <c r="C13" s="691">
        <v>158.13617329993232</v>
      </c>
      <c r="D13" s="668">
        <v>31588.152509999996</v>
      </c>
      <c r="E13" s="691">
        <v>195.58885481034889</v>
      </c>
      <c r="F13" s="668">
        <v>52681.597259999995</v>
      </c>
      <c r="G13" s="691">
        <v>161.15722547294004</v>
      </c>
      <c r="H13" s="691">
        <v>86.752280238756768</v>
      </c>
      <c r="I13" s="744"/>
      <c r="J13" s="265"/>
    </row>
    <row r="14" spans="1:10" x14ac:dyDescent="0.2">
      <c r="A14" s="686" t="s">
        <v>393</v>
      </c>
      <c r="B14" s="730">
        <v>12.118759999999998</v>
      </c>
      <c r="C14" s="745">
        <v>118.89400255763714</v>
      </c>
      <c r="D14" s="730">
        <v>76.899550000000005</v>
      </c>
      <c r="E14" s="745">
        <v>140.70871445769481</v>
      </c>
      <c r="F14" s="730">
        <v>111.05975999999998</v>
      </c>
      <c r="G14" s="745">
        <v>163.93375262752014</v>
      </c>
      <c r="H14" s="745">
        <v>0.18288525640593056</v>
      </c>
      <c r="I14" s="1"/>
    </row>
    <row r="15" spans="1:10" x14ac:dyDescent="0.2">
      <c r="A15" s="686" t="s">
        <v>394</v>
      </c>
      <c r="B15" s="730">
        <v>0</v>
      </c>
      <c r="C15" s="745">
        <v>0</v>
      </c>
      <c r="D15" s="730">
        <v>0</v>
      </c>
      <c r="E15" s="745">
        <v>0</v>
      </c>
      <c r="F15" s="730">
        <v>0</v>
      </c>
      <c r="G15" s="745">
        <v>0</v>
      </c>
      <c r="H15" s="745">
        <v>0</v>
      </c>
      <c r="I15" s="744"/>
      <c r="J15" s="265"/>
    </row>
    <row r="16" spans="1:10" x14ac:dyDescent="0.2">
      <c r="A16" s="686" t="s">
        <v>395</v>
      </c>
      <c r="B16" s="730">
        <v>17.686439999999997</v>
      </c>
      <c r="C16" s="745" t="s">
        <v>151</v>
      </c>
      <c r="D16" s="730">
        <v>7691.5518400000001</v>
      </c>
      <c r="E16" s="745">
        <v>842.26787470355941</v>
      </c>
      <c r="F16" s="730">
        <v>11586.645019999998</v>
      </c>
      <c r="G16" s="745">
        <v>78.635229681297432</v>
      </c>
      <c r="H16" s="745">
        <v>19.080056947423607</v>
      </c>
      <c r="I16" s="744"/>
      <c r="J16" s="265"/>
    </row>
    <row r="17" spans="1:10" x14ac:dyDescent="0.2">
      <c r="A17" s="686" t="s">
        <v>396</v>
      </c>
      <c r="B17" s="730">
        <v>1869.83278</v>
      </c>
      <c r="C17" s="745">
        <v>84.656221826915043</v>
      </c>
      <c r="D17" s="730">
        <v>8793.9873899999984</v>
      </c>
      <c r="E17" s="745">
        <v>87.605811141212968</v>
      </c>
      <c r="F17" s="730">
        <v>15504.942319999998</v>
      </c>
      <c r="G17" s="745">
        <v>136.75783418936206</v>
      </c>
      <c r="H17" s="745">
        <v>25.532428232803351</v>
      </c>
      <c r="I17" s="744"/>
      <c r="J17" s="265"/>
    </row>
    <row r="18" spans="1:10" x14ac:dyDescent="0.2">
      <c r="A18" s="686" t="s">
        <v>397</v>
      </c>
      <c r="B18" s="730">
        <v>941.25345000000004</v>
      </c>
      <c r="C18" s="745">
        <v>3659.5489196903386</v>
      </c>
      <c r="D18" s="730">
        <v>4955.55897</v>
      </c>
      <c r="E18" s="745">
        <v>427.41333990466251</v>
      </c>
      <c r="F18" s="730">
        <v>7307.9947200000015</v>
      </c>
      <c r="G18" s="745">
        <v>153.39666090781779</v>
      </c>
      <c r="H18" s="745">
        <v>12.034282157465379</v>
      </c>
      <c r="I18" s="1"/>
      <c r="J18" s="265"/>
    </row>
    <row r="19" spans="1:10" x14ac:dyDescent="0.2">
      <c r="A19" s="686" t="s">
        <v>398</v>
      </c>
      <c r="B19" s="730">
        <v>2009.3285900000001</v>
      </c>
      <c r="C19" s="745">
        <v>140.41825672430176</v>
      </c>
      <c r="D19" s="730">
        <v>10070.154760000001</v>
      </c>
      <c r="E19" s="745">
        <v>139.12731033770541</v>
      </c>
      <c r="F19" s="730">
        <v>18170.955440000002</v>
      </c>
      <c r="G19" s="745">
        <v>331.49006188992234</v>
      </c>
      <c r="H19" s="745">
        <v>29.922627644658512</v>
      </c>
      <c r="I19" s="744"/>
      <c r="J19" s="265"/>
    </row>
    <row r="20" spans="1:10" x14ac:dyDescent="0.2">
      <c r="A20" s="687" t="s">
        <v>399</v>
      </c>
      <c r="B20" s="668">
        <v>0</v>
      </c>
      <c r="C20" s="691" t="s">
        <v>151</v>
      </c>
      <c r="D20" s="668">
        <v>0</v>
      </c>
      <c r="E20" s="691" t="s">
        <v>151</v>
      </c>
      <c r="F20" s="668">
        <v>0</v>
      </c>
      <c r="G20" s="691" t="s">
        <v>151</v>
      </c>
      <c r="H20" s="691">
        <v>0</v>
      </c>
      <c r="I20" s="744"/>
      <c r="J20" s="265"/>
    </row>
    <row r="21" spans="1:10" x14ac:dyDescent="0.2">
      <c r="A21" s="688" t="s">
        <v>120</v>
      </c>
      <c r="B21" s="689">
        <v>5440.1058200000007</v>
      </c>
      <c r="C21" s="690">
        <v>93.859511789568529</v>
      </c>
      <c r="D21" s="689">
        <v>35204.925770000002</v>
      </c>
      <c r="E21" s="690">
        <v>109.9549740306381</v>
      </c>
      <c r="F21" s="689">
        <v>60726.469799999999</v>
      </c>
      <c r="G21" s="690">
        <v>99.227942807301403</v>
      </c>
      <c r="H21" s="690">
        <v>100</v>
      </c>
      <c r="I21" s="255"/>
    </row>
    <row r="22" spans="1:10" x14ac:dyDescent="0.2">
      <c r="A22" s="720"/>
      <c r="B22" s="1"/>
      <c r="C22" s="11"/>
      <c r="D22" s="11"/>
      <c r="E22" s="11"/>
      <c r="F22" s="11"/>
      <c r="G22" s="11"/>
      <c r="H22" s="255" t="s">
        <v>247</v>
      </c>
      <c r="I22" s="11"/>
    </row>
    <row r="23" spans="1:10" x14ac:dyDescent="0.2">
      <c r="A23" s="728" t="s">
        <v>384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28" t="s">
        <v>640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29" t="s">
        <v>248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E19" sqref="E19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412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x14ac:dyDescent="0.2">
      <c r="A3" s="63"/>
      <c r="B3" s="831">
        <f>INDICE!A3</f>
        <v>41791</v>
      </c>
      <c r="C3" s="849">
        <v>41671</v>
      </c>
      <c r="D3" s="849" t="s">
        <v>121</v>
      </c>
      <c r="E3" s="849"/>
      <c r="F3" s="849" t="s">
        <v>122</v>
      </c>
      <c r="G3" s="849"/>
      <c r="H3" s="849"/>
    </row>
    <row r="4" spans="1:8" ht="25.5" x14ac:dyDescent="0.2">
      <c r="A4" s="75"/>
      <c r="B4" s="268" t="s">
        <v>55</v>
      </c>
      <c r="C4" s="269" t="s">
        <v>519</v>
      </c>
      <c r="D4" s="268" t="s">
        <v>55</v>
      </c>
      <c r="E4" s="269" t="s">
        <v>519</v>
      </c>
      <c r="F4" s="268" t="s">
        <v>55</v>
      </c>
      <c r="G4" s="270" t="s">
        <v>519</v>
      </c>
      <c r="H4" s="269" t="s">
        <v>111</v>
      </c>
    </row>
    <row r="5" spans="1:8" x14ac:dyDescent="0.2">
      <c r="A5" s="747" t="s">
        <v>413</v>
      </c>
      <c r="B5" s="272">
        <v>7.4829999999999997</v>
      </c>
      <c r="C5" s="271">
        <v>-33.463682242483792</v>
      </c>
      <c r="D5" s="272">
        <v>41.572772738199994</v>
      </c>
      <c r="E5" s="271">
        <v>-29.286558662965696</v>
      </c>
      <c r="F5" s="272">
        <v>227.15983954580003</v>
      </c>
      <c r="G5" s="271">
        <v>125.02312642139617</v>
      </c>
      <c r="H5" s="271">
        <v>20.723283174630993</v>
      </c>
    </row>
    <row r="6" spans="1:8" x14ac:dyDescent="0.2">
      <c r="A6" s="747" t="s">
        <v>414</v>
      </c>
      <c r="B6" s="807">
        <v>0</v>
      </c>
      <c r="C6" s="274">
        <v>-100</v>
      </c>
      <c r="D6" s="66">
        <v>9.9644247299999993</v>
      </c>
      <c r="E6" s="67">
        <v>-63.689149558268973</v>
      </c>
      <c r="F6" s="66">
        <v>104.68514226199999</v>
      </c>
      <c r="G6" s="67">
        <v>160.89809404894609</v>
      </c>
      <c r="H6" s="67">
        <v>9.5501909651356165</v>
      </c>
    </row>
    <row r="7" spans="1:8" x14ac:dyDescent="0.2">
      <c r="A7" s="747" t="s">
        <v>415</v>
      </c>
      <c r="B7" s="807">
        <v>1.2529999999999999</v>
      </c>
      <c r="C7" s="274" t="s">
        <v>151</v>
      </c>
      <c r="D7" s="66">
        <v>5.3754085519999997</v>
      </c>
      <c r="E7" s="67">
        <v>178.68667064937981</v>
      </c>
      <c r="F7" s="66">
        <v>12.368993448000001</v>
      </c>
      <c r="G7" s="67">
        <v>330.25041700641071</v>
      </c>
      <c r="H7" s="67">
        <v>1.1283955575975781</v>
      </c>
    </row>
    <row r="8" spans="1:8" x14ac:dyDescent="0.2">
      <c r="A8" s="747" t="s">
        <v>416</v>
      </c>
      <c r="B8" s="66">
        <v>15.307</v>
      </c>
      <c r="C8" s="274">
        <v>-44.707128549665356</v>
      </c>
      <c r="D8" s="66">
        <v>144.42493139999999</v>
      </c>
      <c r="E8" s="67">
        <v>-45.576937052238357</v>
      </c>
      <c r="F8" s="66">
        <v>751.94360571999994</v>
      </c>
      <c r="G8" s="67">
        <v>30.872362977949109</v>
      </c>
      <c r="H8" s="67">
        <v>68.598130302635823</v>
      </c>
    </row>
    <row r="9" spans="1:8" x14ac:dyDescent="0.2">
      <c r="A9" s="250" t="s">
        <v>120</v>
      </c>
      <c r="B9" s="276">
        <v>24.042999999999999</v>
      </c>
      <c r="C9" s="277">
        <v>-44.320846917534837</v>
      </c>
      <c r="D9" s="276">
        <v>201.33753742020002</v>
      </c>
      <c r="E9" s="277">
        <v>-43.050314733762541</v>
      </c>
      <c r="F9" s="276">
        <v>1096.1575809757999</v>
      </c>
      <c r="G9" s="277">
        <v>52.559425468059871</v>
      </c>
      <c r="H9" s="277">
        <v>100</v>
      </c>
    </row>
    <row r="10" spans="1:8" x14ac:dyDescent="0.2">
      <c r="A10" s="748" t="s">
        <v>284</v>
      </c>
      <c r="B10" s="279">
        <v>0.10805422135030608</v>
      </c>
      <c r="C10" s="280"/>
      <c r="D10" s="279">
        <v>0.13265756953399388</v>
      </c>
      <c r="E10" s="280"/>
      <c r="F10" s="279">
        <v>0.34966465930839064</v>
      </c>
      <c r="G10" s="281"/>
      <c r="H10" s="281" t="s">
        <v>151</v>
      </c>
    </row>
    <row r="11" spans="1:8" x14ac:dyDescent="0.2">
      <c r="A11" s="282"/>
      <c r="B11" s="67"/>
      <c r="C11" s="67"/>
      <c r="D11" s="67"/>
      <c r="E11" s="67"/>
      <c r="F11" s="67"/>
      <c r="G11" s="275"/>
      <c r="H11" s="255" t="s">
        <v>247</v>
      </c>
    </row>
    <row r="12" spans="1:8" x14ac:dyDescent="0.2">
      <c r="A12" s="282" t="s">
        <v>591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9" t="s">
        <v>248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D26" sqref="D2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1" t="s">
        <v>417</v>
      </c>
      <c r="B1" s="231"/>
      <c r="C1" s="231"/>
      <c r="D1" s="231"/>
      <c r="E1" s="232"/>
    </row>
    <row r="2" spans="1:5" x14ac:dyDescent="0.2">
      <c r="A2" s="234"/>
      <c r="B2" s="234"/>
      <c r="C2" s="234"/>
      <c r="D2" s="234"/>
      <c r="E2" s="62" t="s">
        <v>577</v>
      </c>
    </row>
    <row r="3" spans="1:5" x14ac:dyDescent="0.2">
      <c r="A3" s="381" t="s">
        <v>418</v>
      </c>
      <c r="B3" s="382"/>
      <c r="C3" s="383"/>
      <c r="D3" s="381" t="s">
        <v>419</v>
      </c>
      <c r="E3" s="382"/>
    </row>
    <row r="4" spans="1:5" x14ac:dyDescent="0.2">
      <c r="A4" s="195" t="s">
        <v>420</v>
      </c>
      <c r="B4" s="248">
        <v>29522.949949999998</v>
      </c>
      <c r="C4" s="384"/>
      <c r="D4" s="195" t="s">
        <v>421</v>
      </c>
      <c r="E4" s="248">
        <v>7069</v>
      </c>
    </row>
    <row r="5" spans="1:5" x14ac:dyDescent="0.2">
      <c r="A5" s="747" t="s">
        <v>422</v>
      </c>
      <c r="B5" s="385">
        <v>24.042999999999999</v>
      </c>
      <c r="C5" s="384"/>
      <c r="D5" s="747" t="s">
        <v>423</v>
      </c>
      <c r="E5" s="386">
        <v>5440</v>
      </c>
    </row>
    <row r="6" spans="1:5" x14ac:dyDescent="0.2">
      <c r="A6" s="747" t="s">
        <v>424</v>
      </c>
      <c r="B6" s="385">
        <v>11345.91884</v>
      </c>
      <c r="C6" s="384"/>
      <c r="D6" s="747" t="s">
        <v>425</v>
      </c>
      <c r="E6" s="386">
        <v>1629</v>
      </c>
    </row>
    <row r="7" spans="1:5" x14ac:dyDescent="0.2">
      <c r="A7" s="747" t="s">
        <v>426</v>
      </c>
      <c r="B7" s="385">
        <v>16521.988109999998</v>
      </c>
      <c r="C7" s="384"/>
      <c r="D7" s="195" t="s">
        <v>427</v>
      </c>
      <c r="E7" s="248">
        <v>22251</v>
      </c>
    </row>
    <row r="8" spans="1:5" x14ac:dyDescent="0.2">
      <c r="A8" s="749" t="s">
        <v>428</v>
      </c>
      <c r="B8" s="750">
        <v>1631</v>
      </c>
      <c r="C8" s="384"/>
      <c r="D8" s="747" t="s">
        <v>429</v>
      </c>
      <c r="E8" s="386">
        <v>17229</v>
      </c>
    </row>
    <row r="9" spans="1:5" x14ac:dyDescent="0.2">
      <c r="A9" s="747"/>
      <c r="B9" s="385"/>
      <c r="C9" s="384"/>
      <c r="D9" s="747" t="s">
        <v>430</v>
      </c>
      <c r="E9" s="386">
        <v>4205</v>
      </c>
    </row>
    <row r="10" spans="1:5" x14ac:dyDescent="0.2">
      <c r="A10" s="195" t="s">
        <v>293</v>
      </c>
      <c r="B10" s="248">
        <v>-30</v>
      </c>
      <c r="C10" s="384"/>
      <c r="D10" s="747" t="s">
        <v>431</v>
      </c>
      <c r="E10" s="386">
        <v>817</v>
      </c>
    </row>
    <row r="11" spans="1:5" x14ac:dyDescent="0.2">
      <c r="A11" s="747"/>
      <c r="B11" s="385"/>
      <c r="C11" s="384"/>
      <c r="D11" s="195" t="s">
        <v>432</v>
      </c>
      <c r="E11" s="248">
        <v>172.94994999999835</v>
      </c>
    </row>
    <row r="12" spans="1:5" x14ac:dyDescent="0.2">
      <c r="A12" s="250" t="s">
        <v>120</v>
      </c>
      <c r="B12" s="251">
        <v>29492.949949999998</v>
      </c>
      <c r="C12" s="384"/>
      <c r="D12" s="250" t="s">
        <v>120</v>
      </c>
      <c r="E12" s="251">
        <v>29492.949949999998</v>
      </c>
    </row>
    <row r="13" spans="1:5" x14ac:dyDescent="0.2">
      <c r="A13" s="1"/>
      <c r="B13" s="1"/>
      <c r="C13" s="1"/>
      <c r="D13" s="1"/>
      <c r="E13" s="255" t="s">
        <v>247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sqref="A1:E2"/>
    </sheetView>
  </sheetViews>
  <sheetFormatPr baseColWidth="10" defaultRowHeight="14.25" x14ac:dyDescent="0.2"/>
  <sheetData>
    <row r="1" spans="1:6" x14ac:dyDescent="0.2">
      <c r="A1" s="817" t="s">
        <v>614</v>
      </c>
      <c r="B1" s="817"/>
      <c r="C1" s="817"/>
      <c r="D1" s="817"/>
      <c r="E1" s="817"/>
      <c r="F1" s="285"/>
    </row>
    <row r="2" spans="1:6" x14ac:dyDescent="0.2">
      <c r="A2" s="818"/>
      <c r="B2" s="818"/>
      <c r="C2" s="818"/>
      <c r="D2" s="818"/>
      <c r="E2" s="818"/>
      <c r="F2" s="62" t="s">
        <v>433</v>
      </c>
    </row>
    <row r="3" spans="1:6" x14ac:dyDescent="0.2">
      <c r="A3" s="286"/>
      <c r="B3" s="286"/>
      <c r="C3" s="287" t="s">
        <v>612</v>
      </c>
      <c r="D3" s="287" t="s">
        <v>575</v>
      </c>
      <c r="E3" s="287" t="s">
        <v>613</v>
      </c>
      <c r="F3" s="287" t="s">
        <v>575</v>
      </c>
    </row>
    <row r="4" spans="1:6" x14ac:dyDescent="0.2">
      <c r="A4" s="867">
        <v>2008</v>
      </c>
      <c r="B4" s="289" t="s">
        <v>615</v>
      </c>
      <c r="C4" s="387">
        <v>7.2115999999999998</v>
      </c>
      <c r="D4" s="751">
        <v>4.9000000000000004</v>
      </c>
      <c r="E4" s="387">
        <v>5.8011999999999997</v>
      </c>
      <c r="F4" s="751">
        <v>4.8</v>
      </c>
    </row>
    <row r="5" spans="1:6" x14ac:dyDescent="0.2">
      <c r="A5" s="867"/>
      <c r="B5" s="289" t="s">
        <v>434</v>
      </c>
      <c r="C5" s="387">
        <v>7.3167999999999997</v>
      </c>
      <c r="D5" s="751">
        <v>1.4587608852404454</v>
      </c>
      <c r="E5" s="387">
        <v>5.9063999999999997</v>
      </c>
      <c r="F5" s="751">
        <v>1.81341791353513</v>
      </c>
    </row>
    <row r="6" spans="1:6" x14ac:dyDescent="0.2">
      <c r="A6" s="867"/>
      <c r="B6" s="289" t="s">
        <v>435</v>
      </c>
      <c r="C6" s="387">
        <v>7.4767000000000001</v>
      </c>
      <c r="D6" s="751">
        <v>2.185381587579275</v>
      </c>
      <c r="E6" s="387">
        <v>6.0663</v>
      </c>
      <c r="F6" s="751">
        <v>2.7072328321820462</v>
      </c>
    </row>
    <row r="7" spans="1:6" x14ac:dyDescent="0.2">
      <c r="A7" s="868"/>
      <c r="B7" s="294" t="s">
        <v>436</v>
      </c>
      <c r="C7" s="388">
        <v>8.0427999999999997</v>
      </c>
      <c r="D7" s="752">
        <v>7.571522195621057</v>
      </c>
      <c r="E7" s="388">
        <v>6.6322999999999999</v>
      </c>
      <c r="F7" s="752">
        <v>9.3302342449268885</v>
      </c>
    </row>
    <row r="8" spans="1:6" x14ac:dyDescent="0.2">
      <c r="A8" s="869">
        <v>2009</v>
      </c>
      <c r="B8" s="292" t="s">
        <v>296</v>
      </c>
      <c r="C8" s="389">
        <v>7.7359</v>
      </c>
      <c r="D8" s="753">
        <v>-3.815835281245334</v>
      </c>
      <c r="E8" s="389">
        <v>6.3959999999999999</v>
      </c>
      <c r="F8" s="753">
        <v>-3.5628665772054937</v>
      </c>
    </row>
    <row r="9" spans="1:6" x14ac:dyDescent="0.2">
      <c r="A9" s="867"/>
      <c r="B9" s="289" t="s">
        <v>434</v>
      </c>
      <c r="C9" s="387">
        <v>6.9970999999999997</v>
      </c>
      <c r="D9" s="751">
        <v>-9.550278571336241</v>
      </c>
      <c r="E9" s="387">
        <v>5.6573000000000002</v>
      </c>
      <c r="F9" s="751">
        <v>-11.549405878674166</v>
      </c>
    </row>
    <row r="10" spans="1:6" x14ac:dyDescent="0.2">
      <c r="A10" s="867"/>
      <c r="B10" s="289" t="s">
        <v>298</v>
      </c>
      <c r="C10" s="387">
        <v>6.8564999999999996</v>
      </c>
      <c r="D10" s="751">
        <v>-2.0094038958997307</v>
      </c>
      <c r="E10" s="387">
        <v>5.3018999999999998</v>
      </c>
      <c r="F10" s="751">
        <v>-6.2821487281919</v>
      </c>
    </row>
    <row r="11" spans="1:6" x14ac:dyDescent="0.2">
      <c r="A11" s="867"/>
      <c r="B11" s="289" t="s">
        <v>299</v>
      </c>
      <c r="C11" s="387">
        <v>6.7845000000000004</v>
      </c>
      <c r="D11" s="751">
        <v>-1.050098446729369</v>
      </c>
      <c r="E11" s="387">
        <v>5.2298999999999998</v>
      </c>
      <c r="F11" s="751">
        <v>-1.3580037345102711</v>
      </c>
    </row>
    <row r="12" spans="1:6" x14ac:dyDescent="0.2">
      <c r="A12" s="869">
        <v>2010</v>
      </c>
      <c r="B12" s="292" t="s">
        <v>296</v>
      </c>
      <c r="C12" s="389">
        <v>6.7853000000000003</v>
      </c>
      <c r="D12" s="753" t="s">
        <v>195</v>
      </c>
      <c r="E12" s="389">
        <v>5.2305999999999999</v>
      </c>
      <c r="F12" s="754" t="s">
        <v>195</v>
      </c>
    </row>
    <row r="13" spans="1:6" x14ac:dyDescent="0.2">
      <c r="A13" s="867"/>
      <c r="B13" s="289" t="s">
        <v>297</v>
      </c>
      <c r="C13" s="387">
        <v>6.9649000000000001</v>
      </c>
      <c r="D13" s="751">
        <v>2.6468984422206789</v>
      </c>
      <c r="E13" s="387">
        <v>5.4103000000000003</v>
      </c>
      <c r="F13" s="751">
        <v>3.4355523266929304</v>
      </c>
    </row>
    <row r="14" spans="1:6" x14ac:dyDescent="0.2">
      <c r="A14" s="867"/>
      <c r="B14" s="289" t="s">
        <v>298</v>
      </c>
      <c r="C14" s="387">
        <v>7.4569000000000001</v>
      </c>
      <c r="D14" s="751">
        <v>7.0639923042685462</v>
      </c>
      <c r="E14" s="387">
        <v>5.8754999999999997</v>
      </c>
      <c r="F14" s="751">
        <v>8.5984141359998407</v>
      </c>
    </row>
    <row r="15" spans="1:6" x14ac:dyDescent="0.2">
      <c r="A15" s="868"/>
      <c r="B15" s="294" t="s">
        <v>299</v>
      </c>
      <c r="C15" s="388">
        <v>7.3807999999999998</v>
      </c>
      <c r="D15" s="752">
        <v>-1.0205313199855204</v>
      </c>
      <c r="E15" s="388">
        <v>5.7994000000000003</v>
      </c>
      <c r="F15" s="752">
        <v>-1.2952089183899138</v>
      </c>
    </row>
    <row r="16" spans="1:6" x14ac:dyDescent="0.2">
      <c r="A16" s="867">
        <v>2011</v>
      </c>
      <c r="B16" s="289" t="s">
        <v>296</v>
      </c>
      <c r="C16" s="387">
        <v>7.6839000000000004</v>
      </c>
      <c r="D16" s="751">
        <v>4.1066009104704175</v>
      </c>
      <c r="E16" s="387">
        <v>6.02</v>
      </c>
      <c r="F16" s="751">
        <v>3.8038417767355108</v>
      </c>
    </row>
    <row r="17" spans="1:6" x14ac:dyDescent="0.2">
      <c r="A17" s="867"/>
      <c r="B17" s="289" t="s">
        <v>297</v>
      </c>
      <c r="C17" s="387">
        <v>7.9547999999999996</v>
      </c>
      <c r="D17" s="751">
        <v>3.5255534298988693</v>
      </c>
      <c r="E17" s="387">
        <v>6.2908999999999997</v>
      </c>
      <c r="F17" s="751">
        <v>4.5000000000000027</v>
      </c>
    </row>
    <row r="18" spans="1:6" x14ac:dyDescent="0.2">
      <c r="A18" s="867"/>
      <c r="B18" s="289" t="s">
        <v>298</v>
      </c>
      <c r="C18" s="387">
        <v>8.3352000000000004</v>
      </c>
      <c r="D18" s="751">
        <v>4.7820184039825104</v>
      </c>
      <c r="E18" s="387">
        <v>6.6712999999999996</v>
      </c>
      <c r="F18" s="751">
        <v>6.0468295474415399</v>
      </c>
    </row>
    <row r="19" spans="1:6" x14ac:dyDescent="0.2">
      <c r="A19" s="868"/>
      <c r="B19" s="294" t="s">
        <v>299</v>
      </c>
      <c r="C19" s="388">
        <v>8.4214000000000002</v>
      </c>
      <c r="D19" s="752">
        <v>1.034168346290429</v>
      </c>
      <c r="E19" s="388">
        <v>6.7573999999999996</v>
      </c>
      <c r="F19" s="752">
        <v>1.2906030308935299</v>
      </c>
    </row>
    <row r="20" spans="1:6" x14ac:dyDescent="0.2">
      <c r="A20" s="867">
        <v>2012</v>
      </c>
      <c r="B20" s="289" t="s">
        <v>296</v>
      </c>
      <c r="C20" s="387">
        <v>8.4930747799999988</v>
      </c>
      <c r="D20" s="751">
        <v>0.85110290450517256</v>
      </c>
      <c r="E20" s="387">
        <v>6.77558478</v>
      </c>
      <c r="F20" s="751">
        <v>0.2691091248113231</v>
      </c>
    </row>
    <row r="21" spans="1:6" x14ac:dyDescent="0.2">
      <c r="A21" s="867"/>
      <c r="B21" s="289" t="s">
        <v>300</v>
      </c>
      <c r="C21" s="387">
        <v>8.8919548999999982</v>
      </c>
      <c r="D21" s="751">
        <v>4.6965337093146315</v>
      </c>
      <c r="E21" s="387">
        <v>7.1146388999999992</v>
      </c>
      <c r="F21" s="751">
        <v>5.0040569339610448</v>
      </c>
    </row>
    <row r="22" spans="1:6" x14ac:dyDescent="0.2">
      <c r="A22" s="867"/>
      <c r="B22" s="289" t="s">
        <v>298</v>
      </c>
      <c r="C22" s="387">
        <v>9.0495981799999985</v>
      </c>
      <c r="D22" s="751">
        <v>1.772875388740448</v>
      </c>
      <c r="E22" s="387">
        <v>7.2722821799999995</v>
      </c>
      <c r="F22" s="751">
        <v>2.2157593971494505</v>
      </c>
    </row>
    <row r="23" spans="1:6" x14ac:dyDescent="0.2">
      <c r="A23" s="868"/>
      <c r="B23" s="294" t="s">
        <v>301</v>
      </c>
      <c r="C23" s="388">
        <v>9.2796727099999998</v>
      </c>
      <c r="D23" s="752">
        <v>2.5423728813559472</v>
      </c>
      <c r="E23" s="388">
        <v>7.4571707099999998</v>
      </c>
      <c r="F23" s="752">
        <v>2.5423728813559361</v>
      </c>
    </row>
    <row r="24" spans="1:6" x14ac:dyDescent="0.2">
      <c r="A24" s="756">
        <v>2013</v>
      </c>
      <c r="B24" s="757" t="s">
        <v>296</v>
      </c>
      <c r="C24" s="758">
        <v>9.3228939099999995</v>
      </c>
      <c r="D24" s="755">
        <v>0.46576211630204822</v>
      </c>
      <c r="E24" s="758">
        <v>7.4668749099999996</v>
      </c>
      <c r="F24" s="755">
        <v>0.13013246413933616</v>
      </c>
    </row>
    <row r="25" spans="1:6" x14ac:dyDescent="0.2">
      <c r="A25" s="756">
        <v>2014</v>
      </c>
      <c r="B25" s="757" t="s">
        <v>296</v>
      </c>
      <c r="C25" s="758">
        <v>9.3313711699999988</v>
      </c>
      <c r="D25" s="755">
        <v>9.0929491227036571E-2</v>
      </c>
      <c r="E25" s="758">
        <v>7.4541771700000004</v>
      </c>
      <c r="F25" s="755">
        <v>-0.17005427508895066</v>
      </c>
    </row>
    <row r="26" spans="1:6" x14ac:dyDescent="0.2">
      <c r="A26" s="759"/>
      <c r="B26" s="58"/>
      <c r="C26" s="94"/>
      <c r="D26" s="94"/>
      <c r="E26" s="94"/>
      <c r="F26" s="94" t="s">
        <v>305</v>
      </c>
    </row>
    <row r="27" spans="1:6" x14ac:dyDescent="0.2">
      <c r="A27" s="759" t="s">
        <v>576</v>
      </c>
      <c r="B27" s="58"/>
      <c r="C27" s="94"/>
      <c r="D27" s="94"/>
      <c r="E27" s="94"/>
      <c r="F27" s="94"/>
    </row>
    <row r="28" spans="1:6" x14ac:dyDescent="0.2">
      <c r="A28" s="94" t="s">
        <v>645</v>
      </c>
      <c r="B28" s="8"/>
      <c r="C28" s="8"/>
      <c r="D28" s="8"/>
      <c r="E28" s="8"/>
      <c r="F28" s="8"/>
    </row>
    <row r="29" spans="1:6" x14ac:dyDescent="0.2">
      <c r="A29" s="391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1" t="s">
        <v>437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/>
    </row>
    <row r="3" spans="1:13" x14ac:dyDescent="0.2">
      <c r="A3" s="233"/>
      <c r="B3" s="779">
        <v>2013</v>
      </c>
      <c r="C3" s="779" t="s">
        <v>642</v>
      </c>
      <c r="D3" s="779" t="s">
        <v>642</v>
      </c>
      <c r="E3" s="779" t="s">
        <v>642</v>
      </c>
      <c r="F3" s="779" t="s">
        <v>642</v>
      </c>
      <c r="G3" s="779" t="s">
        <v>642</v>
      </c>
      <c r="H3" s="779">
        <v>2014</v>
      </c>
      <c r="I3" s="779" t="s">
        <v>642</v>
      </c>
      <c r="J3" s="779" t="s">
        <v>642</v>
      </c>
      <c r="K3" s="779" t="s">
        <v>642</v>
      </c>
      <c r="L3" s="779" t="s">
        <v>642</v>
      </c>
      <c r="M3" s="779" t="s">
        <v>642</v>
      </c>
    </row>
    <row r="4" spans="1:13" x14ac:dyDescent="0.2">
      <c r="A4" s="319"/>
      <c r="B4" s="708">
        <v>41456</v>
      </c>
      <c r="C4" s="708">
        <v>41487</v>
      </c>
      <c r="D4" s="708">
        <v>41518</v>
      </c>
      <c r="E4" s="708">
        <v>41548</v>
      </c>
      <c r="F4" s="708">
        <v>41579</v>
      </c>
      <c r="G4" s="708">
        <v>41609</v>
      </c>
      <c r="H4" s="708">
        <v>41640</v>
      </c>
      <c r="I4" s="708">
        <v>41671</v>
      </c>
      <c r="J4" s="708">
        <v>41699</v>
      </c>
      <c r="K4" s="708">
        <v>41730</v>
      </c>
      <c r="L4" s="708">
        <v>41760</v>
      </c>
      <c r="M4" s="708">
        <v>41791</v>
      </c>
    </row>
    <row r="5" spans="1:13" x14ac:dyDescent="0.2">
      <c r="A5" s="392" t="s">
        <v>438</v>
      </c>
      <c r="B5" s="321">
        <v>3.6227272727272735</v>
      </c>
      <c r="C5" s="322">
        <v>3.4254545454545449</v>
      </c>
      <c r="D5" s="322">
        <v>3.6144999999999996</v>
      </c>
      <c r="E5" s="322">
        <v>3.6743478260869566</v>
      </c>
      <c r="F5" s="322">
        <v>3.617777777777778</v>
      </c>
      <c r="G5" s="322">
        <v>4.2361904761904761</v>
      </c>
      <c r="H5" s="322">
        <v>4.7009523809523817</v>
      </c>
      <c r="I5" s="322">
        <v>5.9726315789473681</v>
      </c>
      <c r="J5" s="322">
        <v>4.8761904761904757</v>
      </c>
      <c r="K5" s="322">
        <v>4.6347619047619055</v>
      </c>
      <c r="L5" s="322">
        <v>4.5539999999999985</v>
      </c>
      <c r="M5" s="322">
        <v>4.5704761904761915</v>
      </c>
    </row>
    <row r="6" spans="1:13" x14ac:dyDescent="0.2">
      <c r="A6" s="324" t="s">
        <v>439</v>
      </c>
      <c r="B6" s="393">
        <v>65.289999999999992</v>
      </c>
      <c r="C6" s="394">
        <v>64.633636363636384</v>
      </c>
      <c r="D6" s="394">
        <v>65.731428571428566</v>
      </c>
      <c r="E6" s="394">
        <v>65.167391304347831</v>
      </c>
      <c r="F6" s="394">
        <v>68.411904761904751</v>
      </c>
      <c r="G6" s="394">
        <v>69.418500000000009</v>
      </c>
      <c r="H6" s="394">
        <v>65.194782608695647</v>
      </c>
      <c r="I6" s="394">
        <v>58.932500000000005</v>
      </c>
      <c r="J6" s="394">
        <v>56.609523809523807</v>
      </c>
      <c r="K6" s="394">
        <v>49.946363636363635</v>
      </c>
      <c r="L6" s="394">
        <v>45.433181818181815</v>
      </c>
      <c r="M6" s="394">
        <v>39.540476190476184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5" t="s">
        <v>343</v>
      </c>
    </row>
    <row r="8" spans="1:13" x14ac:dyDescent="0.2">
      <c r="A8" s="16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3" t="s">
        <v>5</v>
      </c>
      <c r="B1" s="492"/>
      <c r="C1" s="492"/>
      <c r="D1" s="492"/>
      <c r="E1" s="492"/>
      <c r="F1" s="492"/>
      <c r="G1" s="492"/>
      <c r="H1" s="492"/>
      <c r="I1" s="407"/>
    </row>
    <row r="2" spans="1:9" ht="15.75" x14ac:dyDescent="0.25">
      <c r="A2" s="494"/>
      <c r="B2" s="495"/>
      <c r="C2" s="492"/>
      <c r="D2" s="492"/>
      <c r="E2" s="492"/>
      <c r="F2" s="492"/>
      <c r="G2" s="492"/>
      <c r="H2" s="62" t="s">
        <v>160</v>
      </c>
      <c r="I2" s="407"/>
    </row>
    <row r="3" spans="1:9" s="80" customFormat="1" ht="14.25" x14ac:dyDescent="0.2">
      <c r="A3" s="465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  <c r="I3" s="407"/>
    </row>
    <row r="4" spans="1:9" s="80" customFormat="1" ht="14.25" x14ac:dyDescent="0.2">
      <c r="A4" s="81"/>
      <c r="B4" s="72" t="s">
        <v>48</v>
      </c>
      <c r="C4" s="72" t="s">
        <v>519</v>
      </c>
      <c r="D4" s="72" t="s">
        <v>48</v>
      </c>
      <c r="E4" s="72" t="s">
        <v>519</v>
      </c>
      <c r="F4" s="72" t="s">
        <v>48</v>
      </c>
      <c r="G4" s="73" t="s">
        <v>519</v>
      </c>
      <c r="H4" s="73" t="s">
        <v>129</v>
      </c>
      <c r="I4" s="407"/>
    </row>
    <row r="5" spans="1:9" s="80" customFormat="1" ht="14.25" x14ac:dyDescent="0.2">
      <c r="A5" s="82" t="s">
        <v>652</v>
      </c>
      <c r="B5" s="486">
        <v>106.87517</v>
      </c>
      <c r="C5" s="84">
        <v>-4.0231888587151357</v>
      </c>
      <c r="D5" s="83">
        <v>874.92310999999995</v>
      </c>
      <c r="E5" s="84">
        <v>-4.4748814824879792</v>
      </c>
      <c r="F5" s="83">
        <v>1547.3870799999995</v>
      </c>
      <c r="G5" s="84">
        <v>-1.6894204868239207</v>
      </c>
      <c r="H5" s="489">
        <v>2.834282510765616</v>
      </c>
      <c r="I5" s="407"/>
    </row>
    <row r="6" spans="1:9" s="80" customFormat="1" ht="14.25" x14ac:dyDescent="0.2">
      <c r="A6" s="82" t="s">
        <v>49</v>
      </c>
      <c r="B6" s="487">
        <v>385.97421999999972</v>
      </c>
      <c r="C6" s="86">
        <v>0.57737090963789883</v>
      </c>
      <c r="D6" s="85">
        <v>2216.830289999999</v>
      </c>
      <c r="E6" s="86">
        <v>-0.17874820448150527</v>
      </c>
      <c r="F6" s="85">
        <v>4651.9090199999982</v>
      </c>
      <c r="G6" s="86">
        <v>-1.2925209957747152</v>
      </c>
      <c r="H6" s="490">
        <v>8.5207021226122777</v>
      </c>
      <c r="I6" s="407"/>
    </row>
    <row r="7" spans="1:9" s="80" customFormat="1" ht="14.25" x14ac:dyDescent="0.2">
      <c r="A7" s="82" t="s">
        <v>50</v>
      </c>
      <c r="B7" s="487">
        <v>449.43735000000021</v>
      </c>
      <c r="C7" s="86">
        <v>-4.2389126228618155</v>
      </c>
      <c r="D7" s="85">
        <v>2397.0136700000003</v>
      </c>
      <c r="E7" s="86">
        <v>1.7379229582533591</v>
      </c>
      <c r="F7" s="85">
        <v>5170.9263900000005</v>
      </c>
      <c r="G7" s="86">
        <v>0.79488531674995144</v>
      </c>
      <c r="H7" s="490">
        <v>9.4713639664313281</v>
      </c>
      <c r="I7" s="407"/>
    </row>
    <row r="8" spans="1:9" s="80" customFormat="1" ht="14.25" x14ac:dyDescent="0.2">
      <c r="A8" s="82" t="s">
        <v>130</v>
      </c>
      <c r="B8" s="487">
        <v>2227.1359199999984</v>
      </c>
      <c r="C8" s="86">
        <v>3.7160448303707905</v>
      </c>
      <c r="D8" s="85">
        <v>13921.618889999996</v>
      </c>
      <c r="E8" s="86">
        <v>0.46345315077892768</v>
      </c>
      <c r="F8" s="85">
        <v>28293.572989999993</v>
      </c>
      <c r="G8" s="86">
        <v>0.49125383296062547</v>
      </c>
      <c r="H8" s="490">
        <v>51.82412347182543</v>
      </c>
      <c r="I8" s="407"/>
    </row>
    <row r="9" spans="1:9" s="80" customFormat="1" ht="14.25" x14ac:dyDescent="0.2">
      <c r="A9" s="82" t="s">
        <v>131</v>
      </c>
      <c r="B9" s="487">
        <v>764.10101999999983</v>
      </c>
      <c r="C9" s="86">
        <v>20.568995906340088</v>
      </c>
      <c r="D9" s="85">
        <v>4504.8108099999999</v>
      </c>
      <c r="E9" s="86">
        <v>11.783328349647061</v>
      </c>
      <c r="F9" s="85">
        <v>9102.7475099999992</v>
      </c>
      <c r="G9" s="87">
        <v>0.15520151756889458</v>
      </c>
      <c r="H9" s="490">
        <v>16.673111984047502</v>
      </c>
      <c r="I9" s="407"/>
    </row>
    <row r="10" spans="1:9" s="80" customFormat="1" ht="14.25" x14ac:dyDescent="0.2">
      <c r="A10" s="81" t="s">
        <v>520</v>
      </c>
      <c r="B10" s="488">
        <v>493</v>
      </c>
      <c r="C10" s="89">
        <v>-18.453629392421647</v>
      </c>
      <c r="D10" s="88">
        <v>2726.2289999999998</v>
      </c>
      <c r="E10" s="89">
        <v>-17.600514545491365</v>
      </c>
      <c r="F10" s="88">
        <v>5828.8289999999997</v>
      </c>
      <c r="G10" s="89">
        <v>-20.253289768014952</v>
      </c>
      <c r="H10" s="491">
        <v>10.676415944317849</v>
      </c>
      <c r="I10" s="407"/>
    </row>
    <row r="11" spans="1:9" s="80" customFormat="1" ht="14.25" x14ac:dyDescent="0.2">
      <c r="A11" s="90" t="s">
        <v>521</v>
      </c>
      <c r="B11" s="91">
        <v>4426.5236799999975</v>
      </c>
      <c r="C11" s="92">
        <v>1.7569357618440689</v>
      </c>
      <c r="D11" s="91">
        <v>26641.425769999991</v>
      </c>
      <c r="E11" s="92">
        <v>-0.17702724218617061</v>
      </c>
      <c r="F11" s="91">
        <v>54595.371989999985</v>
      </c>
      <c r="G11" s="92">
        <v>-2.4560574617142978</v>
      </c>
      <c r="H11" s="92">
        <v>100</v>
      </c>
      <c r="I11" s="40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247</v>
      </c>
      <c r="I12" s="407"/>
    </row>
    <row r="13" spans="1:9" s="80" customFormat="1" ht="14.25" x14ac:dyDescent="0.2">
      <c r="A13" s="94" t="s">
        <v>591</v>
      </c>
      <c r="B13" s="82"/>
      <c r="C13" s="82"/>
      <c r="D13" s="82"/>
      <c r="E13" s="82"/>
      <c r="F13" s="82"/>
      <c r="G13" s="82"/>
      <c r="H13" s="82"/>
      <c r="I13" s="407"/>
    </row>
    <row r="14" spans="1:9" ht="14.25" x14ac:dyDescent="0.2">
      <c r="A14" s="94" t="s">
        <v>522</v>
      </c>
      <c r="B14" s="85"/>
      <c r="C14" s="492"/>
      <c r="D14" s="492"/>
      <c r="E14" s="492"/>
      <c r="F14" s="492"/>
      <c r="G14" s="492"/>
      <c r="H14" s="492"/>
      <c r="I14" s="407"/>
    </row>
    <row r="15" spans="1:9" ht="14.25" x14ac:dyDescent="0.2">
      <c r="A15" s="94" t="s">
        <v>523</v>
      </c>
      <c r="B15" s="492"/>
      <c r="C15" s="492"/>
      <c r="D15" s="492"/>
      <c r="E15" s="492"/>
      <c r="F15" s="492"/>
      <c r="G15" s="492"/>
      <c r="H15" s="492"/>
      <c r="I15" s="407"/>
    </row>
    <row r="16" spans="1:9" ht="14.25" x14ac:dyDescent="0.2">
      <c r="A16" s="94" t="s">
        <v>248</v>
      </c>
      <c r="B16" s="492"/>
      <c r="C16" s="492"/>
      <c r="D16" s="492"/>
      <c r="E16" s="492"/>
      <c r="F16" s="492"/>
      <c r="G16" s="492"/>
      <c r="H16" s="492"/>
      <c r="I16" s="40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870">
        <f>INDICE!A3</f>
        <v>41791</v>
      </c>
      <c r="C3" s="871">
        <v>41671</v>
      </c>
      <c r="D3" s="870">
        <f>DATE(YEAR(B3),MONTH(B3)-1,1)</f>
        <v>41760</v>
      </c>
      <c r="E3" s="871"/>
      <c r="F3" s="870">
        <f>DATE(YEAR(B3)-1,MONTH(B3),1)</f>
        <v>41426</v>
      </c>
      <c r="G3" s="871"/>
      <c r="H3" s="820" t="s">
        <v>519</v>
      </c>
      <c r="I3" s="82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58">
        <f>D3</f>
        <v>41760</v>
      </c>
      <c r="I4" s="458">
        <f>F3</f>
        <v>41426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441</v>
      </c>
      <c r="B5" s="386">
        <v>6510</v>
      </c>
      <c r="C5" s="761">
        <v>40.575916230366495</v>
      </c>
      <c r="D5" s="386">
        <v>6836</v>
      </c>
      <c r="E5" s="761">
        <v>41.67276274079493</v>
      </c>
      <c r="F5" s="386">
        <v>6406</v>
      </c>
      <c r="G5" s="761">
        <v>40.516096388590221</v>
      </c>
      <c r="H5" s="400">
        <v>-4.7688706846108833</v>
      </c>
      <c r="I5" s="400">
        <v>1.6234779893849516</v>
      </c>
      <c r="K5" s="399"/>
    </row>
    <row r="6" spans="1:71" s="398" customFormat="1" ht="15" x14ac:dyDescent="0.2">
      <c r="A6" s="401" t="s">
        <v>125</v>
      </c>
      <c r="B6" s="386">
        <v>9534</v>
      </c>
      <c r="C6" s="761">
        <v>59.424083769633505</v>
      </c>
      <c r="D6" s="386">
        <v>9568</v>
      </c>
      <c r="E6" s="761">
        <v>58.32723725920507</v>
      </c>
      <c r="F6" s="386">
        <v>9405</v>
      </c>
      <c r="G6" s="761">
        <v>59.483903611409787</v>
      </c>
      <c r="H6" s="400">
        <v>-0.35535117056856186</v>
      </c>
      <c r="I6" s="400">
        <v>1.3716108452950559</v>
      </c>
      <c r="K6" s="399"/>
    </row>
    <row r="7" spans="1:71" s="80" customFormat="1" ht="12.75" x14ac:dyDescent="0.2">
      <c r="A7" s="90" t="s">
        <v>120</v>
      </c>
      <c r="B7" s="91">
        <v>16044</v>
      </c>
      <c r="C7" s="92">
        <v>100</v>
      </c>
      <c r="D7" s="91">
        <v>16404</v>
      </c>
      <c r="E7" s="92">
        <v>100</v>
      </c>
      <c r="F7" s="91">
        <v>15811</v>
      </c>
      <c r="G7" s="92">
        <v>100</v>
      </c>
      <c r="H7" s="92">
        <v>-2.1945866861741039</v>
      </c>
      <c r="I7" s="92">
        <v>1.4736575801657075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9"/>
      <c r="I8" s="255" t="s">
        <v>247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s="395" customFormat="1" ht="12.75" x14ac:dyDescent="0.2">
      <c r="A9" s="759" t="s">
        <v>574</v>
      </c>
      <c r="B9" s="396"/>
      <c r="C9" s="397"/>
      <c r="D9" s="396"/>
      <c r="E9" s="396"/>
      <c r="F9" s="396"/>
      <c r="G9" s="396"/>
      <c r="H9" s="396"/>
      <c r="I9" s="396"/>
      <c r="J9" s="396"/>
      <c r="K9" s="396"/>
      <c r="L9" s="396"/>
    </row>
    <row r="10" spans="1:71" x14ac:dyDescent="0.2">
      <c r="A10" s="760" t="s">
        <v>570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0"/>
  <sheetViews>
    <sheetView workbookViewId="0">
      <selection activeCell="C12" sqref="C12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870">
        <f>INDICE!A3</f>
        <v>41791</v>
      </c>
      <c r="C3" s="871">
        <v>41671</v>
      </c>
      <c r="D3" s="870">
        <f>DATE(YEAR(B3),MONTH(B3)-1,1)</f>
        <v>41760</v>
      </c>
      <c r="E3" s="871"/>
      <c r="F3" s="870">
        <f>DATE(YEAR(B3)-1,MONTH(B3),1)</f>
        <v>41426</v>
      </c>
      <c r="G3" s="871"/>
      <c r="H3" s="820" t="s">
        <v>519</v>
      </c>
      <c r="I3" s="82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58">
        <f>D3</f>
        <v>41760</v>
      </c>
      <c r="I4" s="458">
        <f>F3</f>
        <v>41426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573</v>
      </c>
      <c r="B5" s="386">
        <v>6882</v>
      </c>
      <c r="C5" s="761">
        <v>43.41390866254239</v>
      </c>
      <c r="D5" s="386">
        <v>6882</v>
      </c>
      <c r="E5" s="761">
        <v>42.308896103277704</v>
      </c>
      <c r="F5" s="386">
        <v>6905</v>
      </c>
      <c r="G5" s="761">
        <v>46.88237247373435</v>
      </c>
      <c r="H5" s="244">
        <v>0</v>
      </c>
      <c r="I5" s="244">
        <v>-0.33309196234612598</v>
      </c>
      <c r="K5" s="399"/>
    </row>
    <row r="6" spans="1:71" s="398" customFormat="1" ht="15" x14ac:dyDescent="0.2">
      <c r="A6" s="401" t="s">
        <v>656</v>
      </c>
      <c r="B6" s="386">
        <v>8970.0626500000071</v>
      </c>
      <c r="C6" s="761">
        <v>56.58609133745761</v>
      </c>
      <c r="D6" s="386">
        <v>9384.0826299999972</v>
      </c>
      <c r="E6" s="761">
        <v>57.691103896722296</v>
      </c>
      <c r="F6" s="386">
        <v>7823.3502000000044</v>
      </c>
      <c r="G6" s="761">
        <v>53.11762752626565</v>
      </c>
      <c r="H6" s="244">
        <v>-4.4119387725381758</v>
      </c>
      <c r="I6" s="244">
        <v>14.657562561880486</v>
      </c>
      <c r="K6" s="399"/>
    </row>
    <row r="7" spans="1:71" s="80" customFormat="1" ht="12.75" x14ac:dyDescent="0.2">
      <c r="A7" s="90" t="s">
        <v>120</v>
      </c>
      <c r="B7" s="91">
        <v>15852.062650000007</v>
      </c>
      <c r="C7" s="92">
        <v>100</v>
      </c>
      <c r="D7" s="91">
        <v>16266.082629999997</v>
      </c>
      <c r="E7" s="92">
        <v>100</v>
      </c>
      <c r="F7" s="91">
        <v>14728.350200000004</v>
      </c>
      <c r="G7" s="92">
        <v>100</v>
      </c>
      <c r="H7" s="92">
        <v>-2.5452961811247734</v>
      </c>
      <c r="I7" s="92">
        <v>7.6295880715818551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9"/>
      <c r="I8" s="255" t="s">
        <v>133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x14ac:dyDescent="0.2">
      <c r="A9" s="759" t="s">
        <v>574</v>
      </c>
    </row>
    <row r="10" spans="1:71" x14ac:dyDescent="0.2">
      <c r="A10" s="759" t="s">
        <v>570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P16" sqref="P16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59" t="s">
        <v>625</v>
      </c>
      <c r="B1" s="859"/>
      <c r="C1" s="859"/>
      <c r="D1" s="859"/>
      <c r="E1" s="859"/>
      <c r="F1" s="859"/>
      <c r="G1" s="13"/>
      <c r="H1" s="13"/>
      <c r="I1" s="13"/>
    </row>
    <row r="2" spans="1:9" x14ac:dyDescent="0.2">
      <c r="A2" s="860"/>
      <c r="B2" s="860"/>
      <c r="C2" s="860"/>
      <c r="D2" s="860"/>
      <c r="E2" s="860"/>
      <c r="F2" s="860"/>
      <c r="G2" s="13"/>
      <c r="H2" s="13"/>
      <c r="I2" s="236" t="s">
        <v>571</v>
      </c>
    </row>
    <row r="3" spans="1:9" x14ac:dyDescent="0.2">
      <c r="A3" s="411"/>
      <c r="B3" s="413"/>
      <c r="C3" s="413"/>
      <c r="D3" s="828">
        <f>INDICE!A3</f>
        <v>41791</v>
      </c>
      <c r="E3" s="828">
        <v>41671</v>
      </c>
      <c r="F3" s="828">
        <f>DATE(YEAR(D3),MONTH(D3)-1,1)</f>
        <v>41760</v>
      </c>
      <c r="G3" s="828"/>
      <c r="H3" s="831">
        <f>DATE(YEAR(D3)-1,MONTH(D3),1)</f>
        <v>41426</v>
      </c>
      <c r="I3" s="831"/>
    </row>
    <row r="4" spans="1:9" x14ac:dyDescent="0.2">
      <c r="A4" s="350"/>
      <c r="B4" s="351"/>
      <c r="C4" s="351"/>
      <c r="D4" s="97" t="s">
        <v>444</v>
      </c>
      <c r="E4" s="268" t="s">
        <v>111</v>
      </c>
      <c r="F4" s="97" t="s">
        <v>444</v>
      </c>
      <c r="G4" s="268" t="s">
        <v>111</v>
      </c>
      <c r="H4" s="97" t="s">
        <v>444</v>
      </c>
      <c r="I4" s="268" t="s">
        <v>111</v>
      </c>
    </row>
    <row r="5" spans="1:9" x14ac:dyDescent="0.2">
      <c r="A5" s="359" t="s">
        <v>443</v>
      </c>
      <c r="B5" s="243"/>
      <c r="C5" s="243"/>
      <c r="D5" s="638">
        <v>113.69472211115554</v>
      </c>
      <c r="E5" s="764">
        <v>100</v>
      </c>
      <c r="F5" s="638">
        <v>115.81</v>
      </c>
      <c r="G5" s="764">
        <v>100</v>
      </c>
      <c r="H5" s="638">
        <v>103.11968676814989</v>
      </c>
      <c r="I5" s="764">
        <v>100</v>
      </c>
    </row>
    <row r="6" spans="1:9" x14ac:dyDescent="0.2">
      <c r="A6" s="410" t="s">
        <v>568</v>
      </c>
      <c r="B6" s="243"/>
      <c r="C6" s="243"/>
      <c r="D6" s="638">
        <v>62.780991603358657</v>
      </c>
      <c r="E6" s="764">
        <v>55.21891468451787</v>
      </c>
      <c r="F6" s="385">
        <v>64.91</v>
      </c>
      <c r="G6" s="764">
        <v>56.048700457646142</v>
      </c>
      <c r="H6" s="385">
        <v>56.365957991803285</v>
      </c>
      <c r="I6" s="764">
        <v>54.660714901640659</v>
      </c>
    </row>
    <row r="7" spans="1:9" x14ac:dyDescent="0.2">
      <c r="A7" s="410" t="s">
        <v>569</v>
      </c>
      <c r="B7" s="243"/>
      <c r="C7" s="243"/>
      <c r="D7" s="638">
        <v>50.913730507796885</v>
      </c>
      <c r="E7" s="764">
        <v>44.78108531548213</v>
      </c>
      <c r="F7" s="385">
        <v>50.9</v>
      </c>
      <c r="G7" s="764">
        <v>43.951299542353858</v>
      </c>
      <c r="H7" s="385">
        <v>46.753728776346605</v>
      </c>
      <c r="I7" s="764">
        <v>45.339285098359333</v>
      </c>
    </row>
    <row r="8" spans="1:9" x14ac:dyDescent="0.2">
      <c r="A8" s="350" t="s">
        <v>629</v>
      </c>
      <c r="B8" s="409"/>
      <c r="C8" s="409"/>
      <c r="D8" s="750">
        <v>90</v>
      </c>
      <c r="E8" s="765"/>
      <c r="F8" s="750">
        <v>90</v>
      </c>
      <c r="G8" s="765"/>
      <c r="H8" s="750">
        <v>90</v>
      </c>
      <c r="I8" s="765"/>
    </row>
    <row r="9" spans="1:9" x14ac:dyDescent="0.2">
      <c r="A9" s="648" t="s">
        <v>570</v>
      </c>
      <c r="B9" s="337"/>
      <c r="C9" s="337"/>
      <c r="D9" s="337"/>
      <c r="E9" s="363"/>
      <c r="F9" s="13"/>
      <c r="G9" s="13"/>
      <c r="H9" s="13"/>
      <c r="I9" s="255" t="s">
        <v>247</v>
      </c>
    </row>
    <row r="10" spans="1:9" x14ac:dyDescent="0.2">
      <c r="A10" s="648" t="s">
        <v>630</v>
      </c>
      <c r="B10" s="406"/>
      <c r="C10" s="406"/>
      <c r="D10" s="406"/>
      <c r="E10" s="406"/>
      <c r="F10" s="406"/>
      <c r="G10" s="406"/>
      <c r="H10" s="406"/>
      <c r="I10" s="406"/>
    </row>
    <row r="11" spans="1:9" x14ac:dyDescent="0.2">
      <c r="A11" s="337"/>
      <c r="B11" s="406"/>
      <c r="C11" s="406"/>
      <c r="D11" s="406"/>
      <c r="E11" s="406"/>
      <c r="F11" s="406"/>
      <c r="G11" s="406"/>
      <c r="H11" s="406"/>
      <c r="I11" s="406"/>
    </row>
    <row r="12" spans="1:9" x14ac:dyDescent="0.2">
      <c r="A12" s="406"/>
      <c r="B12" s="406"/>
      <c r="C12" s="406"/>
      <c r="D12" s="406"/>
      <c r="E12" s="406"/>
      <c r="F12" s="406"/>
      <c r="G12" s="406"/>
      <c r="H12" s="406"/>
      <c r="I12" s="40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J33" sqref="J3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59" t="s">
        <v>573</v>
      </c>
      <c r="B1" s="859"/>
      <c r="C1" s="859"/>
      <c r="D1" s="859"/>
      <c r="E1" s="412"/>
      <c r="F1" s="13"/>
      <c r="G1" s="13"/>
      <c r="H1" s="13"/>
      <c r="I1" s="13"/>
    </row>
    <row r="2" spans="1:40" ht="15" x14ac:dyDescent="0.2">
      <c r="A2" s="859"/>
      <c r="B2" s="859"/>
      <c r="C2" s="859"/>
      <c r="D2" s="859"/>
      <c r="E2" s="412"/>
      <c r="F2" s="13"/>
      <c r="G2" s="319"/>
      <c r="H2" s="405"/>
      <c r="I2" s="404" t="s">
        <v>160</v>
      </c>
    </row>
    <row r="3" spans="1:40" x14ac:dyDescent="0.2">
      <c r="A3" s="411"/>
      <c r="B3" s="870">
        <f>INDICE!A3</f>
        <v>41791</v>
      </c>
      <c r="C3" s="871">
        <v>41671</v>
      </c>
      <c r="D3" s="870">
        <f>DATE(YEAR(B3),MONTH(B3)-1,1)</f>
        <v>41760</v>
      </c>
      <c r="E3" s="871"/>
      <c r="F3" s="870">
        <f>DATE(YEAR(B3)-1,MONTH(B3),1)</f>
        <v>41426</v>
      </c>
      <c r="G3" s="871"/>
      <c r="H3" s="820" t="s">
        <v>519</v>
      </c>
      <c r="I3" s="820"/>
    </row>
    <row r="4" spans="1:40" x14ac:dyDescent="0.2">
      <c r="A4" s="350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58">
        <f>D3</f>
        <v>41760</v>
      </c>
      <c r="I4" s="458">
        <f>F3</f>
        <v>41426</v>
      </c>
    </row>
    <row r="5" spans="1:40" x14ac:dyDescent="0.2">
      <c r="A5" s="359" t="s">
        <v>49</v>
      </c>
      <c r="B5" s="385">
        <v>507</v>
      </c>
      <c r="C5" s="400">
        <v>7.3670444638186572</v>
      </c>
      <c r="D5" s="385">
        <v>507</v>
      </c>
      <c r="E5" s="400">
        <v>7.3670444638186572</v>
      </c>
      <c r="F5" s="385">
        <v>508</v>
      </c>
      <c r="G5" s="400">
        <v>7.3569876900796523</v>
      </c>
      <c r="H5" s="638">
        <v>0</v>
      </c>
      <c r="I5" s="638">
        <v>-0.19685039370078741</v>
      </c>
      <c r="J5" s="407"/>
    </row>
    <row r="6" spans="1:40" x14ac:dyDescent="0.2">
      <c r="A6" s="410" t="s">
        <v>50</v>
      </c>
      <c r="B6" s="385">
        <v>341</v>
      </c>
      <c r="C6" s="400">
        <v>4.954954954954955</v>
      </c>
      <c r="D6" s="385">
        <v>341</v>
      </c>
      <c r="E6" s="400">
        <v>4.954954954954955</v>
      </c>
      <c r="F6" s="385">
        <v>342</v>
      </c>
      <c r="G6" s="400">
        <v>4.9529326574945696</v>
      </c>
      <c r="H6" s="638">
        <v>0</v>
      </c>
      <c r="I6" s="638">
        <v>-0.29239766081871343</v>
      </c>
      <c r="J6" s="407"/>
    </row>
    <row r="7" spans="1:40" x14ac:dyDescent="0.2">
      <c r="A7" s="410" t="s">
        <v>130</v>
      </c>
      <c r="B7" s="385">
        <v>3388</v>
      </c>
      <c r="C7" s="400">
        <v>49.229875036326646</v>
      </c>
      <c r="D7" s="385">
        <v>3388</v>
      </c>
      <c r="E7" s="400">
        <v>49.229875036326646</v>
      </c>
      <c r="F7" s="385">
        <v>3391</v>
      </c>
      <c r="G7" s="400">
        <v>49.109341057204922</v>
      </c>
      <c r="H7" s="638">
        <v>0</v>
      </c>
      <c r="I7" s="638">
        <v>-8.8469478030079624E-2</v>
      </c>
      <c r="J7" s="407"/>
    </row>
    <row r="8" spans="1:40" x14ac:dyDescent="0.2">
      <c r="A8" s="410" t="s">
        <v>131</v>
      </c>
      <c r="B8" s="385">
        <v>216</v>
      </c>
      <c r="C8" s="400">
        <v>3.1386224934612033</v>
      </c>
      <c r="D8" s="385">
        <v>216</v>
      </c>
      <c r="E8" s="400">
        <v>3.1386224934612033</v>
      </c>
      <c r="F8" s="385">
        <v>230</v>
      </c>
      <c r="G8" s="400">
        <v>3.3309196234612601</v>
      </c>
      <c r="H8" s="638">
        <v>0</v>
      </c>
      <c r="I8" s="638">
        <v>-6.0869565217391308</v>
      </c>
      <c r="J8" s="407"/>
    </row>
    <row r="9" spans="1:40" x14ac:dyDescent="0.2">
      <c r="A9" s="350" t="s">
        <v>442</v>
      </c>
      <c r="B9" s="750">
        <v>2430</v>
      </c>
      <c r="C9" s="762">
        <v>35.309503051438533</v>
      </c>
      <c r="D9" s="750">
        <v>2430</v>
      </c>
      <c r="E9" s="762">
        <v>35.309503051438533</v>
      </c>
      <c r="F9" s="750">
        <v>2434</v>
      </c>
      <c r="G9" s="762">
        <v>35.249818971759595</v>
      </c>
      <c r="H9" s="763">
        <v>0</v>
      </c>
      <c r="I9" s="763">
        <v>-0.16433853738701726</v>
      </c>
      <c r="J9" s="407"/>
    </row>
    <row r="10" spans="1:40" s="80" customFormat="1" x14ac:dyDescent="0.2">
      <c r="A10" s="90" t="s">
        <v>120</v>
      </c>
      <c r="B10" s="91">
        <v>6882</v>
      </c>
      <c r="C10" s="408">
        <v>100</v>
      </c>
      <c r="D10" s="91">
        <v>6882</v>
      </c>
      <c r="E10" s="408">
        <v>100</v>
      </c>
      <c r="F10" s="91">
        <v>6905</v>
      </c>
      <c r="G10" s="408">
        <v>100</v>
      </c>
      <c r="H10" s="92">
        <v>0</v>
      </c>
      <c r="I10" s="92">
        <v>-0.33309196234612598</v>
      </c>
      <c r="J10" s="40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2"/>
      <c r="B11" s="337"/>
      <c r="C11" s="337"/>
      <c r="D11" s="337"/>
      <c r="E11" s="337"/>
      <c r="F11" s="13"/>
      <c r="G11" s="13"/>
      <c r="H11" s="13"/>
      <c r="I11" s="255" t="s">
        <v>247</v>
      </c>
    </row>
    <row r="12" spans="1:40" s="395" customFormat="1" ht="12.75" x14ac:dyDescent="0.2">
      <c r="A12" s="760" t="s">
        <v>572</v>
      </c>
      <c r="B12" s="396"/>
      <c r="C12" s="396"/>
      <c r="D12" s="397"/>
      <c r="E12" s="397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3" spans="1:40" x14ac:dyDescent="0.2">
      <c r="A13" s="337" t="s">
        <v>570</v>
      </c>
      <c r="B13" s="406"/>
      <c r="C13" s="406"/>
      <c r="D13" s="406"/>
      <c r="E13" s="406"/>
      <c r="F13" s="406"/>
      <c r="G13" s="406"/>
      <c r="H13" s="406"/>
      <c r="I13" s="406"/>
    </row>
    <row r="14" spans="1:40" x14ac:dyDescent="0.2">
      <c r="A14" s="406"/>
      <c r="B14" s="406"/>
      <c r="C14" s="406"/>
      <c r="D14" s="406"/>
      <c r="E14" s="406"/>
      <c r="F14" s="406"/>
      <c r="G14" s="406"/>
      <c r="H14" s="406"/>
      <c r="I14" s="40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H36" sqref="H36"/>
    </sheetView>
  </sheetViews>
  <sheetFormatPr baseColWidth="10" defaultRowHeight="12.75" x14ac:dyDescent="0.2"/>
  <cols>
    <col min="1" max="1" width="30.25" style="364" customWidth="1"/>
    <col min="2" max="2" width="11" style="364"/>
    <col min="3" max="3" width="11.625" style="364" customWidth="1"/>
    <col min="4" max="4" width="11" style="364"/>
    <col min="5" max="5" width="11.625" style="364" customWidth="1"/>
    <col min="6" max="6" width="11" style="364"/>
    <col min="7" max="7" width="11.625" style="364" customWidth="1"/>
    <col min="8" max="9" width="10.5" style="364" customWidth="1"/>
    <col min="10" max="16384" width="11" style="364"/>
  </cols>
  <sheetData>
    <row r="1" spans="1:12" x14ac:dyDescent="0.2">
      <c r="A1" s="859" t="s">
        <v>40</v>
      </c>
      <c r="B1" s="859"/>
      <c r="C1" s="859"/>
      <c r="D1" s="189"/>
      <c r="E1" s="189"/>
      <c r="F1" s="189"/>
      <c r="G1" s="12"/>
      <c r="H1" s="12"/>
      <c r="I1" s="12"/>
      <c r="J1" s="12"/>
      <c r="K1" s="12"/>
      <c r="L1" s="12"/>
    </row>
    <row r="2" spans="1:12" x14ac:dyDescent="0.2">
      <c r="A2" s="859"/>
      <c r="B2" s="859"/>
      <c r="C2" s="859"/>
      <c r="D2" s="418"/>
      <c r="E2" s="189"/>
      <c r="F2" s="189"/>
      <c r="H2" s="12"/>
      <c r="I2" s="12"/>
      <c r="J2" s="12"/>
      <c r="K2" s="12"/>
    </row>
    <row r="3" spans="1:12" x14ac:dyDescent="0.2">
      <c r="A3" s="417"/>
      <c r="B3" s="12"/>
      <c r="C3" s="12"/>
      <c r="D3" s="12"/>
      <c r="E3" s="12"/>
      <c r="F3" s="12"/>
      <c r="G3" s="12"/>
      <c r="H3" s="365"/>
      <c r="I3" s="404" t="s">
        <v>618</v>
      </c>
      <c r="J3" s="12"/>
      <c r="K3" s="12"/>
      <c r="L3" s="12"/>
    </row>
    <row r="4" spans="1:12" x14ac:dyDescent="0.2">
      <c r="A4" s="204"/>
      <c r="B4" s="870">
        <f>INDICE!A3</f>
        <v>41791</v>
      </c>
      <c r="C4" s="871">
        <v>41671</v>
      </c>
      <c r="D4" s="870">
        <f>DATE(YEAR(B4),MONTH(B4)-1,1)</f>
        <v>41760</v>
      </c>
      <c r="E4" s="871"/>
      <c r="F4" s="870">
        <f>DATE(YEAR(B4)-1,MONTH(B4),1)</f>
        <v>41426</v>
      </c>
      <c r="G4" s="871"/>
      <c r="H4" s="820" t="s">
        <v>519</v>
      </c>
      <c r="I4" s="820"/>
      <c r="J4" s="12"/>
      <c r="K4" s="12"/>
      <c r="L4" s="12"/>
    </row>
    <row r="5" spans="1:12" x14ac:dyDescent="0.2">
      <c r="A5" s="204"/>
      <c r="B5" s="268" t="s">
        <v>55</v>
      </c>
      <c r="C5" s="268" t="s">
        <v>111</v>
      </c>
      <c r="D5" s="268" t="s">
        <v>55</v>
      </c>
      <c r="E5" s="268" t="s">
        <v>111</v>
      </c>
      <c r="F5" s="268" t="s">
        <v>55</v>
      </c>
      <c r="G5" s="268" t="s">
        <v>111</v>
      </c>
      <c r="H5" s="458">
        <f>D4</f>
        <v>41760</v>
      </c>
      <c r="I5" s="458">
        <f>F4</f>
        <v>41426</v>
      </c>
      <c r="J5" s="12"/>
      <c r="K5" s="12"/>
      <c r="L5" s="12"/>
    </row>
    <row r="6" spans="1:12" ht="15" customHeight="1" x14ac:dyDescent="0.2">
      <c r="A6" s="204" t="s">
        <v>447</v>
      </c>
      <c r="B6" s="367">
        <v>8411.7180000000008</v>
      </c>
      <c r="C6" s="366">
        <v>25.659524038307552</v>
      </c>
      <c r="D6" s="367">
        <v>9740.2939999999999</v>
      </c>
      <c r="E6" s="366">
        <v>29.739466020495005</v>
      </c>
      <c r="F6" s="367">
        <v>7816.884</v>
      </c>
      <c r="G6" s="366">
        <v>25.291350685909862</v>
      </c>
      <c r="H6" s="244">
        <v>-13.639998956910325</v>
      </c>
      <c r="I6" s="244">
        <v>7.6096050549042396</v>
      </c>
      <c r="J6" s="12"/>
      <c r="K6" s="12"/>
      <c r="L6" s="12"/>
    </row>
    <row r="7" spans="1:12" ht="14.25" x14ac:dyDescent="0.2">
      <c r="A7" s="416" t="s">
        <v>446</v>
      </c>
      <c r="B7" s="367">
        <v>24370.332000000002</v>
      </c>
      <c r="C7" s="366">
        <v>74.340475961692448</v>
      </c>
      <c r="D7" s="367">
        <v>23011.787</v>
      </c>
      <c r="E7" s="366">
        <v>70.260533979504999</v>
      </c>
      <c r="F7" s="367">
        <v>23090.457000000002</v>
      </c>
      <c r="G7" s="366">
        <v>74.708649314090152</v>
      </c>
      <c r="H7" s="244">
        <v>5.9036918775582352</v>
      </c>
      <c r="I7" s="244">
        <v>5.5428742705265641</v>
      </c>
      <c r="J7" s="12"/>
      <c r="K7" s="12"/>
      <c r="L7" s="12"/>
    </row>
    <row r="8" spans="1:12" x14ac:dyDescent="0.2">
      <c r="A8" s="250" t="s">
        <v>120</v>
      </c>
      <c r="B8" s="251">
        <v>32782.050000000003</v>
      </c>
      <c r="C8" s="252">
        <v>100</v>
      </c>
      <c r="D8" s="251">
        <v>32752.080999999998</v>
      </c>
      <c r="E8" s="252">
        <v>100</v>
      </c>
      <c r="F8" s="251">
        <v>30907.341</v>
      </c>
      <c r="G8" s="252">
        <v>100</v>
      </c>
      <c r="H8" s="92">
        <v>9.1502582690866571E-2</v>
      </c>
      <c r="I8" s="92">
        <v>6.0655784009371834</v>
      </c>
      <c r="J8" s="414"/>
      <c r="K8" s="414"/>
    </row>
    <row r="9" spans="1:12" s="395" customFormat="1" x14ac:dyDescent="0.2">
      <c r="A9" s="414"/>
      <c r="B9" s="414"/>
      <c r="C9" s="414"/>
      <c r="D9" s="414"/>
      <c r="E9" s="414"/>
      <c r="F9" s="414"/>
      <c r="H9" s="414"/>
      <c r="I9" s="255" t="s">
        <v>247</v>
      </c>
      <c r="J9" s="396"/>
      <c r="K9" s="396"/>
      <c r="L9" s="396"/>
    </row>
    <row r="10" spans="1:12" x14ac:dyDescent="0.2">
      <c r="A10" s="760" t="s">
        <v>616</v>
      </c>
      <c r="B10" s="396"/>
      <c r="C10" s="397"/>
      <c r="D10" s="396"/>
      <c r="E10" s="396"/>
      <c r="F10" s="396"/>
      <c r="G10" s="396"/>
      <c r="H10" s="414"/>
      <c r="I10" s="414"/>
      <c r="J10" s="414"/>
      <c r="K10" s="414"/>
      <c r="L10" s="414"/>
    </row>
    <row r="11" spans="1:12" x14ac:dyDescent="0.2">
      <c r="A11" s="337" t="s">
        <v>617</v>
      </c>
      <c r="B11" s="414"/>
      <c r="C11" s="415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 x14ac:dyDescent="0.2">
      <c r="A12" s="337" t="s">
        <v>570</v>
      </c>
      <c r="B12" s="414"/>
      <c r="C12" s="414"/>
      <c r="D12" s="414"/>
      <c r="E12" s="414"/>
      <c r="F12" s="414"/>
      <c r="G12" s="414"/>
      <c r="H12" s="12"/>
      <c r="I12" s="189"/>
      <c r="J12" s="414"/>
      <c r="K12" s="414"/>
      <c r="L12" s="414"/>
    </row>
    <row r="13" spans="1:12" x14ac:dyDescent="0.2">
      <c r="A13" s="414"/>
      <c r="B13" s="414"/>
      <c r="C13" s="414"/>
      <c r="D13" s="414"/>
      <c r="E13" s="414"/>
      <c r="F13" s="414"/>
      <c r="G13" s="414"/>
      <c r="H13" s="12"/>
      <c r="I13" s="12"/>
      <c r="J13" s="414"/>
      <c r="K13" s="414"/>
      <c r="L13" s="414"/>
    </row>
    <row r="14" spans="1:12" x14ac:dyDescent="0.2">
      <c r="A14" s="414"/>
      <c r="B14" s="414"/>
      <c r="C14" s="414"/>
      <c r="D14" s="414"/>
      <c r="E14" s="414"/>
      <c r="F14" s="414"/>
      <c r="G14" s="41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4" t="s">
        <v>445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J68"/>
  <sheetViews>
    <sheetView topLeftCell="A24"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72" t="s">
        <v>1</v>
      </c>
      <c r="B1" s="872"/>
      <c r="C1" s="872"/>
      <c r="D1" s="872"/>
      <c r="E1" s="419"/>
      <c r="F1" s="419"/>
      <c r="G1" s="420"/>
      <c r="H1" s="420"/>
      <c r="I1" s="420"/>
      <c r="J1" s="420"/>
    </row>
    <row r="2" spans="1:10" x14ac:dyDescent="0.2">
      <c r="A2" s="872"/>
      <c r="B2" s="872"/>
      <c r="C2" s="872"/>
      <c r="D2" s="872"/>
      <c r="E2" s="420"/>
      <c r="F2" s="420"/>
      <c r="G2" s="420"/>
      <c r="H2" s="420"/>
      <c r="I2" s="420"/>
      <c r="J2" s="420"/>
    </row>
    <row r="3" spans="1:10" x14ac:dyDescent="0.2">
      <c r="A3" s="644"/>
      <c r="B3" s="644"/>
      <c r="C3" s="644"/>
      <c r="D3" s="420"/>
      <c r="E3" s="420"/>
      <c r="F3" s="420"/>
      <c r="G3" s="420"/>
      <c r="H3" s="420"/>
      <c r="I3" s="420"/>
      <c r="J3" s="420"/>
    </row>
    <row r="4" spans="1:10" x14ac:dyDescent="0.2">
      <c r="A4" s="421" t="s">
        <v>448</v>
      </c>
      <c r="B4" s="420"/>
      <c r="C4" s="420"/>
      <c r="D4" s="420"/>
      <c r="E4" s="420"/>
      <c r="F4" s="420"/>
      <c r="G4" s="420"/>
      <c r="H4" s="420"/>
      <c r="I4" s="420"/>
      <c r="J4" s="420"/>
    </row>
    <row r="5" spans="1:10" x14ac:dyDescent="0.2">
      <c r="A5" s="422"/>
      <c r="B5" s="422" t="s">
        <v>449</v>
      </c>
      <c r="C5" s="422" t="s">
        <v>450</v>
      </c>
      <c r="D5" s="422" t="s">
        <v>451</v>
      </c>
      <c r="E5" s="422" t="s">
        <v>452</v>
      </c>
      <c r="F5" s="422" t="s">
        <v>55</v>
      </c>
      <c r="G5" s="420"/>
      <c r="H5" s="420"/>
      <c r="I5" s="420"/>
      <c r="J5" s="420"/>
    </row>
    <row r="6" spans="1:10" x14ac:dyDescent="0.2">
      <c r="A6" s="423" t="s">
        <v>449</v>
      </c>
      <c r="B6" s="424">
        <v>1</v>
      </c>
      <c r="C6" s="424">
        <v>238.8</v>
      </c>
      <c r="D6" s="424">
        <v>0.23880000000000001</v>
      </c>
      <c r="E6" s="425" t="s">
        <v>453</v>
      </c>
      <c r="F6" s="425">
        <v>0.27779999999999999</v>
      </c>
      <c r="G6" s="420"/>
      <c r="H6" s="420"/>
      <c r="I6" s="420"/>
      <c r="J6" s="420"/>
    </row>
    <row r="7" spans="1:10" x14ac:dyDescent="0.2">
      <c r="A7" s="426" t="s">
        <v>450</v>
      </c>
      <c r="B7" s="427" t="s">
        <v>454</v>
      </c>
      <c r="C7" s="428">
        <v>1</v>
      </c>
      <c r="D7" s="429" t="s">
        <v>455</v>
      </c>
      <c r="E7" s="429" t="s">
        <v>456</v>
      </c>
      <c r="F7" s="427" t="s">
        <v>457</v>
      </c>
      <c r="G7" s="420"/>
      <c r="H7" s="420"/>
      <c r="I7" s="420"/>
      <c r="J7" s="420"/>
    </row>
    <row r="8" spans="1:10" x14ac:dyDescent="0.2">
      <c r="A8" s="426" t="s">
        <v>451</v>
      </c>
      <c r="B8" s="427">
        <v>4.1867999999999999</v>
      </c>
      <c r="C8" s="429" t="s">
        <v>458</v>
      </c>
      <c r="D8" s="428">
        <v>1</v>
      </c>
      <c r="E8" s="429" t="s">
        <v>459</v>
      </c>
      <c r="F8" s="427">
        <v>1.163</v>
      </c>
      <c r="G8" s="420"/>
      <c r="H8" s="420"/>
      <c r="I8" s="420"/>
      <c r="J8" s="420"/>
    </row>
    <row r="9" spans="1:10" x14ac:dyDescent="0.2">
      <c r="A9" s="426" t="s">
        <v>452</v>
      </c>
      <c r="B9" s="427" t="s">
        <v>460</v>
      </c>
      <c r="C9" s="429" t="s">
        <v>461</v>
      </c>
      <c r="D9" s="429" t="s">
        <v>462</v>
      </c>
      <c r="E9" s="427">
        <v>1</v>
      </c>
      <c r="F9" s="430">
        <v>11630</v>
      </c>
      <c r="G9" s="420"/>
      <c r="H9" s="420"/>
      <c r="I9" s="420"/>
      <c r="J9" s="420"/>
    </row>
    <row r="10" spans="1:10" x14ac:dyDescent="0.2">
      <c r="A10" s="431" t="s">
        <v>55</v>
      </c>
      <c r="B10" s="432">
        <v>3.6</v>
      </c>
      <c r="C10" s="432">
        <v>860</v>
      </c>
      <c r="D10" s="432">
        <v>0.86</v>
      </c>
      <c r="E10" s="433" t="s">
        <v>463</v>
      </c>
      <c r="F10" s="432">
        <v>1</v>
      </c>
      <c r="G10" s="420"/>
      <c r="H10" s="420"/>
      <c r="I10" s="420"/>
      <c r="J10" s="420"/>
    </row>
    <row r="11" spans="1:10" x14ac:dyDescent="0.2">
      <c r="A11" s="426"/>
      <c r="B11" s="428"/>
      <c r="C11" s="428"/>
      <c r="D11" s="428"/>
      <c r="E11" s="427"/>
      <c r="F11" s="428"/>
      <c r="G11" s="420"/>
      <c r="H11" s="420"/>
      <c r="I11" s="420"/>
      <c r="J11" s="420"/>
    </row>
    <row r="12" spans="1:10" x14ac:dyDescent="0.2">
      <c r="A12" s="421"/>
      <c r="B12" s="420"/>
      <c r="C12" s="420"/>
      <c r="D12" s="420"/>
      <c r="E12" s="434"/>
      <c r="F12" s="420"/>
      <c r="G12" s="420"/>
      <c r="H12" s="420"/>
      <c r="I12" s="420"/>
      <c r="J12" s="420"/>
    </row>
    <row r="13" spans="1:10" x14ac:dyDescent="0.2">
      <c r="A13" s="421" t="s">
        <v>464</v>
      </c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x14ac:dyDescent="0.2">
      <c r="A14" s="422"/>
      <c r="B14" s="435" t="s">
        <v>465</v>
      </c>
      <c r="C14" s="422" t="s">
        <v>466</v>
      </c>
      <c r="D14" s="422" t="s">
        <v>467</v>
      </c>
      <c r="E14" s="422" t="s">
        <v>468</v>
      </c>
      <c r="F14" s="422" t="s">
        <v>469</v>
      </c>
      <c r="G14" s="428"/>
      <c r="H14" s="428"/>
      <c r="I14" s="428"/>
      <c r="J14" s="428"/>
    </row>
    <row r="15" spans="1:10" x14ac:dyDescent="0.2">
      <c r="A15" s="423" t="s">
        <v>465</v>
      </c>
      <c r="B15" s="424">
        <v>1</v>
      </c>
      <c r="C15" s="424">
        <v>2.3810000000000001E-2</v>
      </c>
      <c r="D15" s="424">
        <v>0.13370000000000001</v>
      </c>
      <c r="E15" s="424">
        <v>3.7850000000000001</v>
      </c>
      <c r="F15" s="424">
        <v>3.8E-3</v>
      </c>
      <c r="G15" s="428"/>
      <c r="H15" s="428"/>
      <c r="I15" s="428"/>
      <c r="J15" s="428"/>
    </row>
    <row r="16" spans="1:10" x14ac:dyDescent="0.2">
      <c r="A16" s="426" t="s">
        <v>466</v>
      </c>
      <c r="B16" s="428">
        <v>42</v>
      </c>
      <c r="C16" s="428">
        <v>1</v>
      </c>
      <c r="D16" s="428">
        <v>5.6150000000000002</v>
      </c>
      <c r="E16" s="428">
        <v>159</v>
      </c>
      <c r="F16" s="428">
        <v>0.159</v>
      </c>
      <c r="G16" s="428"/>
      <c r="H16" s="428"/>
      <c r="I16" s="428"/>
      <c r="J16" s="428"/>
    </row>
    <row r="17" spans="1:10" x14ac:dyDescent="0.2">
      <c r="A17" s="426" t="s">
        <v>467</v>
      </c>
      <c r="B17" s="428">
        <v>7.48</v>
      </c>
      <c r="C17" s="428">
        <v>0.17810000000000001</v>
      </c>
      <c r="D17" s="428">
        <v>1</v>
      </c>
      <c r="E17" s="428">
        <v>28.3</v>
      </c>
      <c r="F17" s="428">
        <v>2.8299999999999999E-2</v>
      </c>
      <c r="G17" s="428"/>
      <c r="H17" s="428"/>
      <c r="I17" s="428"/>
      <c r="J17" s="428"/>
    </row>
    <row r="18" spans="1:10" x14ac:dyDescent="0.2">
      <c r="A18" s="426" t="s">
        <v>468</v>
      </c>
      <c r="B18" s="428">
        <v>0.26419999999999999</v>
      </c>
      <c r="C18" s="428">
        <v>6.3E-3</v>
      </c>
      <c r="D18" s="428">
        <v>3.5299999999999998E-2</v>
      </c>
      <c r="E18" s="428">
        <v>1</v>
      </c>
      <c r="F18" s="428">
        <v>1E-3</v>
      </c>
      <c r="G18" s="428"/>
      <c r="H18" s="428"/>
      <c r="I18" s="428"/>
      <c r="J18" s="428"/>
    </row>
    <row r="19" spans="1:10" x14ac:dyDescent="0.2">
      <c r="A19" s="431" t="s">
        <v>469</v>
      </c>
      <c r="B19" s="432">
        <v>264.2</v>
      </c>
      <c r="C19" s="432">
        <v>6.2889999999999997</v>
      </c>
      <c r="D19" s="432">
        <v>35.314700000000002</v>
      </c>
      <c r="E19" s="436">
        <v>1000</v>
      </c>
      <c r="F19" s="432">
        <v>1</v>
      </c>
      <c r="G19" s="428"/>
      <c r="H19" s="428"/>
      <c r="I19" s="428"/>
      <c r="J19" s="428"/>
    </row>
    <row r="20" spans="1:10" x14ac:dyDescent="0.2">
      <c r="A20" s="420"/>
      <c r="B20" s="420"/>
      <c r="C20" s="420"/>
      <c r="D20" s="420"/>
      <c r="E20" s="420"/>
      <c r="F20" s="420"/>
      <c r="G20" s="420"/>
      <c r="H20" s="420"/>
      <c r="I20" s="420"/>
      <c r="J20" s="420"/>
    </row>
    <row r="21" spans="1:10" x14ac:dyDescent="0.2">
      <c r="A21" s="420"/>
      <c r="B21" s="420"/>
      <c r="C21" s="420"/>
      <c r="D21" s="420"/>
      <c r="E21" s="420"/>
      <c r="F21" s="420"/>
      <c r="G21" s="420"/>
      <c r="H21" s="420"/>
      <c r="I21" s="420"/>
      <c r="J21" s="420"/>
    </row>
    <row r="22" spans="1:10" x14ac:dyDescent="0.2">
      <c r="A22" s="421" t="s">
        <v>470</v>
      </c>
      <c r="B22" s="420"/>
      <c r="C22" s="420"/>
      <c r="D22" s="420"/>
      <c r="E22" s="420"/>
      <c r="F22" s="420"/>
      <c r="G22" s="420"/>
      <c r="H22" s="420"/>
      <c r="I22" s="420"/>
      <c r="J22" s="420"/>
    </row>
    <row r="23" spans="1:10" x14ac:dyDescent="0.2">
      <c r="A23" s="437" t="s">
        <v>316</v>
      </c>
      <c r="B23" s="437"/>
      <c r="C23" s="437"/>
      <c r="D23" s="437"/>
      <c r="E23" s="437"/>
      <c r="F23" s="437"/>
      <c r="G23" s="420"/>
      <c r="H23" s="420"/>
      <c r="I23" s="420"/>
      <c r="J23" s="420"/>
    </row>
    <row r="24" spans="1:10" x14ac:dyDescent="0.2">
      <c r="A24" s="873" t="s">
        <v>471</v>
      </c>
      <c r="B24" s="873"/>
      <c r="C24" s="873"/>
      <c r="D24" s="874" t="s">
        <v>472</v>
      </c>
      <c r="E24" s="874"/>
      <c r="F24" s="874"/>
      <c r="G24" s="420"/>
      <c r="H24" s="420"/>
      <c r="I24" s="420"/>
      <c r="J24" s="420"/>
    </row>
    <row r="25" spans="1:10" x14ac:dyDescent="0.2">
      <c r="A25" s="420"/>
      <c r="B25" s="420"/>
      <c r="C25" s="420"/>
      <c r="D25" s="420"/>
      <c r="E25" s="420"/>
      <c r="F25" s="420"/>
      <c r="G25" s="420"/>
      <c r="H25" s="420"/>
      <c r="I25" s="420"/>
      <c r="J25" s="420"/>
    </row>
    <row r="26" spans="1:10" x14ac:dyDescent="0.2">
      <c r="A26" s="420"/>
      <c r="B26" s="420"/>
      <c r="C26" s="420"/>
      <c r="D26" s="420"/>
      <c r="E26" s="420"/>
      <c r="F26" s="420"/>
      <c r="G26" s="420"/>
      <c r="H26" s="420"/>
      <c r="I26" s="420"/>
      <c r="J26" s="420"/>
    </row>
    <row r="27" spans="1:10" x14ac:dyDescent="0.2">
      <c r="A27" s="60" t="s">
        <v>473</v>
      </c>
      <c r="B27" s="420"/>
      <c r="C27" s="60"/>
      <c r="D27" s="421" t="s">
        <v>474</v>
      </c>
      <c r="E27" s="420"/>
      <c r="F27" s="420"/>
      <c r="G27" s="420"/>
      <c r="H27" s="421" t="s">
        <v>475</v>
      </c>
      <c r="I27" s="420"/>
      <c r="J27" s="420"/>
    </row>
    <row r="28" spans="1:10" x14ac:dyDescent="0.2">
      <c r="A28" s="437" t="s">
        <v>316</v>
      </c>
      <c r="B28" s="438" t="s">
        <v>476</v>
      </c>
      <c r="C28" s="58"/>
      <c r="D28" s="423" t="s">
        <v>115</v>
      </c>
      <c r="E28" s="424"/>
      <c r="F28" s="425" t="s">
        <v>477</v>
      </c>
      <c r="G28" s="420"/>
      <c r="H28" s="437" t="s">
        <v>478</v>
      </c>
      <c r="I28" s="437" t="s">
        <v>479</v>
      </c>
      <c r="J28" s="437" t="s">
        <v>480</v>
      </c>
    </row>
    <row r="29" spans="1:10" x14ac:dyDescent="0.2">
      <c r="A29" s="439" t="s">
        <v>481</v>
      </c>
      <c r="B29" s="440" t="s">
        <v>482</v>
      </c>
      <c r="C29" s="58"/>
      <c r="D29" s="431" t="s">
        <v>442</v>
      </c>
      <c r="E29" s="432"/>
      <c r="F29" s="433" t="s">
        <v>483</v>
      </c>
      <c r="G29" s="420"/>
      <c r="H29" s="420"/>
      <c r="I29" s="420"/>
      <c r="J29" s="420"/>
    </row>
    <row r="30" spans="1:10" x14ac:dyDescent="0.2">
      <c r="A30" s="441" t="s">
        <v>484</v>
      </c>
      <c r="B30" s="442" t="s">
        <v>485</v>
      </c>
      <c r="C30" s="420"/>
      <c r="D30" s="420"/>
      <c r="E30" s="420"/>
      <c r="F30" s="420"/>
      <c r="G30" s="420"/>
      <c r="H30" s="420"/>
      <c r="I30" s="420"/>
      <c r="J30" s="420"/>
    </row>
    <row r="31" spans="1:10" x14ac:dyDescent="0.2">
      <c r="A31" s="420"/>
      <c r="B31" s="420"/>
      <c r="C31" s="420"/>
      <c r="D31" s="420"/>
      <c r="E31" s="420"/>
      <c r="F31" s="420"/>
      <c r="G31" s="420"/>
      <c r="H31" s="420"/>
      <c r="I31" s="420"/>
      <c r="J31" s="420"/>
    </row>
    <row r="32" spans="1:10" x14ac:dyDescent="0.2">
      <c r="A32" s="420"/>
      <c r="B32" s="420"/>
      <c r="C32" s="420"/>
      <c r="D32" s="420"/>
      <c r="E32" s="420"/>
      <c r="F32" s="420"/>
      <c r="G32" s="420"/>
      <c r="H32" s="420"/>
      <c r="I32" s="420"/>
      <c r="J32" s="420"/>
    </row>
    <row r="33" spans="1:10" x14ac:dyDescent="0.2">
      <c r="A33" s="421" t="s">
        <v>486</v>
      </c>
      <c r="B33" s="420"/>
      <c r="C33" s="420"/>
      <c r="D33" s="420"/>
      <c r="E33" s="420"/>
      <c r="F33" s="420"/>
      <c r="G33" s="420"/>
      <c r="H33" s="420"/>
      <c r="I33" s="420"/>
      <c r="J33" s="420"/>
    </row>
    <row r="34" spans="1:10" x14ac:dyDescent="0.2">
      <c r="A34" s="422"/>
      <c r="B34" s="422" t="s">
        <v>487</v>
      </c>
      <c r="C34" s="420"/>
      <c r="D34" s="420"/>
      <c r="E34" s="420"/>
      <c r="F34" s="420"/>
      <c r="G34" s="420"/>
      <c r="H34" s="420"/>
      <c r="I34" s="420"/>
      <c r="J34" s="420"/>
    </row>
    <row r="35" spans="1:10" x14ac:dyDescent="0.2">
      <c r="A35" s="423" t="s">
        <v>488</v>
      </c>
      <c r="B35" s="443">
        <v>11.6</v>
      </c>
      <c r="C35" s="420"/>
      <c r="D35" s="420"/>
      <c r="E35" s="420"/>
      <c r="F35" s="420"/>
      <c r="G35" s="420"/>
      <c r="H35" s="420"/>
      <c r="I35" s="420"/>
      <c r="J35" s="420"/>
    </row>
    <row r="36" spans="1:10" x14ac:dyDescent="0.2">
      <c r="A36" s="426" t="s">
        <v>49</v>
      </c>
      <c r="B36" s="443">
        <v>8.5299999999999994</v>
      </c>
      <c r="C36" s="420"/>
      <c r="D36" s="420"/>
      <c r="E36" s="420"/>
      <c r="F36" s="420"/>
      <c r="G36" s="420"/>
      <c r="H36" s="420"/>
      <c r="I36" s="420"/>
      <c r="J36" s="420"/>
    </row>
    <row r="37" spans="1:10" x14ac:dyDescent="0.2">
      <c r="A37" s="426" t="s">
        <v>50</v>
      </c>
      <c r="B37" s="443">
        <v>7.88</v>
      </c>
      <c r="C37" s="420"/>
      <c r="D37" s="420"/>
      <c r="E37" s="420"/>
      <c r="F37" s="420"/>
      <c r="G37" s="420"/>
      <c r="H37" s="420"/>
      <c r="I37" s="420"/>
      <c r="J37" s="420"/>
    </row>
    <row r="38" spans="1:10" x14ac:dyDescent="0.2">
      <c r="A38" s="426" t="s">
        <v>489</v>
      </c>
      <c r="B38" s="443">
        <v>7.93</v>
      </c>
      <c r="C38" s="420"/>
      <c r="D38" s="420"/>
      <c r="E38" s="420"/>
      <c r="F38" s="420"/>
      <c r="G38" s="420"/>
      <c r="H38" s="420"/>
      <c r="I38" s="420"/>
      <c r="J38" s="420"/>
    </row>
    <row r="39" spans="1:10" x14ac:dyDescent="0.2">
      <c r="A39" s="426" t="s">
        <v>130</v>
      </c>
      <c r="B39" s="443">
        <v>7.46</v>
      </c>
      <c r="C39" s="420"/>
      <c r="D39" s="420"/>
      <c r="E39" s="420"/>
      <c r="F39" s="420"/>
      <c r="G39" s="420"/>
      <c r="H39" s="420"/>
      <c r="I39" s="420"/>
      <c r="J39" s="420"/>
    </row>
    <row r="40" spans="1:10" x14ac:dyDescent="0.2">
      <c r="A40" s="426" t="s">
        <v>131</v>
      </c>
      <c r="B40" s="443">
        <v>6.66</v>
      </c>
      <c r="C40" s="420"/>
      <c r="D40" s="420"/>
      <c r="E40" s="420"/>
      <c r="F40" s="420"/>
      <c r="G40" s="420"/>
      <c r="H40" s="420"/>
      <c r="I40" s="420"/>
      <c r="J40" s="420"/>
    </row>
    <row r="41" spans="1:10" x14ac:dyDescent="0.2">
      <c r="A41" s="431" t="s">
        <v>490</v>
      </c>
      <c r="B41" s="444">
        <v>8</v>
      </c>
      <c r="C41" s="420"/>
      <c r="D41" s="420"/>
      <c r="E41" s="420"/>
      <c r="F41" s="420"/>
      <c r="G41" s="420"/>
      <c r="H41" s="420"/>
      <c r="I41" s="420"/>
      <c r="J41" s="420"/>
    </row>
    <row r="42" spans="1:10" x14ac:dyDescent="0.2">
      <c r="A42" s="420"/>
      <c r="B42" s="420"/>
      <c r="C42" s="420"/>
      <c r="D42" s="420"/>
      <c r="E42" s="420"/>
      <c r="F42" s="420"/>
      <c r="G42" s="420"/>
      <c r="H42" s="420"/>
      <c r="I42" s="420"/>
      <c r="J42" s="420"/>
    </row>
    <row r="43" spans="1:10" x14ac:dyDescent="0.2">
      <c r="A43" s="420"/>
      <c r="B43" s="420"/>
      <c r="C43" s="420"/>
      <c r="D43" s="420"/>
      <c r="E43" s="420"/>
      <c r="F43" s="420"/>
      <c r="G43" s="420"/>
      <c r="H43" s="420"/>
      <c r="I43" s="420"/>
      <c r="J43" s="420"/>
    </row>
    <row r="44" spans="1:10" x14ac:dyDescent="0.2">
      <c r="A44" s="420"/>
      <c r="B44" s="420"/>
      <c r="C44" s="420"/>
      <c r="D44" s="420"/>
      <c r="E44" s="420"/>
      <c r="F44" s="420"/>
      <c r="G44" s="420"/>
      <c r="H44" s="420"/>
      <c r="I44" s="420"/>
      <c r="J44" s="420"/>
    </row>
    <row r="45" spans="1:10" ht="15" x14ac:dyDescent="0.25">
      <c r="A45" s="445" t="s">
        <v>491</v>
      </c>
      <c r="B45" s="1"/>
      <c r="C45" s="1"/>
      <c r="D45" s="1"/>
      <c r="E45" s="1"/>
      <c r="F45" s="1"/>
      <c r="G45" s="1"/>
      <c r="H45" s="420"/>
      <c r="I45" s="420"/>
      <c r="J45" s="420"/>
    </row>
    <row r="46" spans="1:10" x14ac:dyDescent="0.2">
      <c r="A46" s="1" t="s">
        <v>492</v>
      </c>
      <c r="B46" s="1"/>
      <c r="C46" s="1"/>
      <c r="D46" s="1"/>
      <c r="E46" s="1"/>
      <c r="F46" s="1"/>
      <c r="G46" s="1"/>
      <c r="H46" s="420"/>
      <c r="I46" s="420"/>
      <c r="J46" s="420"/>
    </row>
    <row r="47" spans="1:10" x14ac:dyDescent="0.2">
      <c r="A47" s="1" t="s">
        <v>493</v>
      </c>
      <c r="B47" s="1"/>
      <c r="C47" s="1"/>
      <c r="D47" s="1"/>
      <c r="E47" s="1"/>
      <c r="F47" s="1"/>
      <c r="G47" s="1"/>
      <c r="H47" s="420"/>
      <c r="I47" s="420"/>
      <c r="J47" s="420"/>
    </row>
    <row r="48" spans="1:10" x14ac:dyDescent="0.2">
      <c r="A48" s="1"/>
      <c r="B48" s="1"/>
      <c r="C48" s="1"/>
      <c r="D48" s="1"/>
      <c r="E48" s="1"/>
      <c r="F48" s="1"/>
      <c r="G48" s="1"/>
      <c r="H48" s="420"/>
      <c r="I48" s="420"/>
      <c r="J48" s="420"/>
    </row>
    <row r="49" spans="1:10" ht="15" x14ac:dyDescent="0.25">
      <c r="A49" s="445" t="s">
        <v>494</v>
      </c>
      <c r="B49" s="1"/>
      <c r="C49" s="1"/>
      <c r="D49" s="1"/>
      <c r="E49" s="1"/>
      <c r="F49" s="1"/>
      <c r="G49" s="1"/>
      <c r="H49" s="420"/>
      <c r="I49" s="420"/>
      <c r="J49" s="420"/>
    </row>
    <row r="50" spans="1:10" x14ac:dyDescent="0.2">
      <c r="A50" s="1" t="s">
        <v>495</v>
      </c>
      <c r="B50" s="1"/>
      <c r="C50" s="1"/>
      <c r="D50" s="1"/>
      <c r="E50" s="1"/>
      <c r="F50" s="1"/>
      <c r="G50" s="1"/>
      <c r="H50" s="420"/>
      <c r="I50" s="420"/>
      <c r="J50" s="420"/>
    </row>
    <row r="51" spans="1:10" x14ac:dyDescent="0.2">
      <c r="A51" s="1" t="s">
        <v>496</v>
      </c>
      <c r="B51" s="1"/>
      <c r="C51" s="1"/>
      <c r="D51" s="1"/>
      <c r="E51" s="1"/>
      <c r="F51" s="1"/>
      <c r="G51" s="1"/>
      <c r="H51" s="420"/>
      <c r="I51" s="420"/>
      <c r="J51" s="420"/>
    </row>
    <row r="52" spans="1:10" x14ac:dyDescent="0.2">
      <c r="A52" s="1" t="s">
        <v>497</v>
      </c>
      <c r="B52" s="1"/>
      <c r="C52" s="1"/>
      <c r="D52" s="1"/>
      <c r="E52" s="1"/>
      <c r="F52" s="1"/>
      <c r="G52" s="1"/>
      <c r="H52" s="420"/>
      <c r="I52" s="420"/>
      <c r="J52" s="420"/>
    </row>
    <row r="53" spans="1:10" x14ac:dyDescent="0.2">
      <c r="A53" s="1" t="s">
        <v>498</v>
      </c>
      <c r="B53" s="1"/>
      <c r="C53" s="1"/>
      <c r="D53" s="1"/>
      <c r="E53" s="1"/>
      <c r="F53" s="1"/>
      <c r="G53" s="1"/>
      <c r="H53" s="420"/>
      <c r="I53" s="420"/>
      <c r="J53" s="420"/>
    </row>
    <row r="54" spans="1:10" x14ac:dyDescent="0.2">
      <c r="A54" s="1"/>
      <c r="B54" s="1"/>
      <c r="C54" s="1"/>
      <c r="D54" s="1"/>
      <c r="E54" s="1"/>
      <c r="F54" s="1"/>
      <c r="G54" s="1"/>
      <c r="H54" s="420"/>
      <c r="I54" s="420"/>
      <c r="J54" s="420"/>
    </row>
    <row r="55" spans="1:10" ht="15" x14ac:dyDescent="0.25">
      <c r="A55" s="445" t="s">
        <v>499</v>
      </c>
      <c r="B55" s="1"/>
      <c r="C55" s="1"/>
      <c r="D55" s="1"/>
      <c r="E55" s="1"/>
      <c r="F55" s="1"/>
      <c r="G55" s="1"/>
      <c r="H55" s="420"/>
      <c r="I55" s="420"/>
      <c r="J55" s="420"/>
    </row>
    <row r="56" spans="1:10" x14ac:dyDescent="0.2">
      <c r="A56" s="1" t="s">
        <v>500</v>
      </c>
      <c r="B56" s="1"/>
      <c r="C56" s="1"/>
      <c r="D56" s="1"/>
      <c r="E56" s="1"/>
      <c r="F56" s="1"/>
      <c r="G56" s="1"/>
      <c r="H56" s="420"/>
      <c r="I56" s="420"/>
      <c r="J56" s="420"/>
    </row>
    <row r="57" spans="1:10" x14ac:dyDescent="0.2">
      <c r="A57" s="1" t="s">
        <v>501</v>
      </c>
      <c r="B57" s="1"/>
      <c r="C57" s="1"/>
      <c r="D57" s="1"/>
      <c r="E57" s="1"/>
      <c r="F57" s="1"/>
      <c r="G57" s="1"/>
      <c r="H57" s="420"/>
      <c r="I57" s="420"/>
      <c r="J57" s="420"/>
    </row>
    <row r="58" spans="1:10" x14ac:dyDescent="0.2">
      <c r="A58" s="1" t="s">
        <v>502</v>
      </c>
      <c r="B58" s="1"/>
      <c r="C58" s="1"/>
      <c r="D58" s="1"/>
      <c r="E58" s="1"/>
      <c r="F58" s="1"/>
      <c r="G58" s="1"/>
      <c r="H58" s="420"/>
      <c r="I58" s="420"/>
      <c r="J58" s="420"/>
    </row>
    <row r="59" spans="1:10" x14ac:dyDescent="0.2">
      <c r="A59" s="1" t="s">
        <v>503</v>
      </c>
      <c r="B59" s="1"/>
      <c r="C59" s="1"/>
      <c r="D59" s="1"/>
      <c r="E59" s="1"/>
      <c r="F59" s="1"/>
      <c r="G59" s="1"/>
      <c r="H59" s="420"/>
      <c r="I59" s="420"/>
      <c r="J59" s="420"/>
    </row>
    <row r="60" spans="1:10" x14ac:dyDescent="0.2">
      <c r="A60" s="1"/>
      <c r="B60" s="1"/>
      <c r="C60" s="1"/>
      <c r="D60" s="1"/>
      <c r="E60" s="1"/>
      <c r="F60" s="1"/>
      <c r="G60" s="1"/>
      <c r="H60" s="420"/>
      <c r="I60" s="420"/>
      <c r="J60" s="420"/>
    </row>
    <row r="61" spans="1:10" ht="15" x14ac:dyDescent="0.25">
      <c r="A61" s="445" t="s">
        <v>504</v>
      </c>
      <c r="B61" s="1"/>
      <c r="C61" s="1"/>
      <c r="D61" s="1"/>
      <c r="E61" s="1"/>
      <c r="F61" s="1"/>
      <c r="G61" s="1"/>
      <c r="H61" s="420"/>
      <c r="I61" s="420"/>
      <c r="J61" s="420"/>
    </row>
    <row r="62" spans="1:10" x14ac:dyDescent="0.2">
      <c r="A62" s="1" t="s">
        <v>505</v>
      </c>
      <c r="B62" s="1"/>
      <c r="C62" s="1"/>
      <c r="D62" s="1"/>
      <c r="E62" s="1"/>
      <c r="F62" s="1"/>
      <c r="G62" s="1"/>
      <c r="H62" s="420"/>
      <c r="I62" s="420"/>
      <c r="J62" s="420"/>
    </row>
    <row r="63" spans="1:10" x14ac:dyDescent="0.2">
      <c r="A63" s="1" t="s">
        <v>506</v>
      </c>
      <c r="B63" s="1"/>
      <c r="C63" s="1"/>
      <c r="D63" s="1"/>
      <c r="E63" s="1"/>
      <c r="F63" s="1"/>
      <c r="G63" s="1"/>
      <c r="H63" s="420"/>
      <c r="I63" s="420"/>
      <c r="J63" s="420"/>
    </row>
    <row r="64" spans="1:10" x14ac:dyDescent="0.2">
      <c r="A64" s="1"/>
      <c r="B64" s="1"/>
      <c r="C64" s="1"/>
      <c r="D64" s="1"/>
      <c r="E64" s="1"/>
      <c r="F64" s="1"/>
      <c r="G64" s="1"/>
      <c r="H64" s="420"/>
      <c r="I64" s="420"/>
      <c r="J64" s="420"/>
    </row>
    <row r="65" spans="1:10" ht="15" x14ac:dyDescent="0.25">
      <c r="A65" s="445" t="s">
        <v>507</v>
      </c>
      <c r="B65" s="1"/>
      <c r="C65" s="1"/>
      <c r="D65" s="1"/>
      <c r="E65" s="1"/>
      <c r="F65" s="1"/>
      <c r="G65" s="1"/>
      <c r="H65" s="420"/>
      <c r="I65" s="420"/>
      <c r="J65" s="420"/>
    </row>
    <row r="66" spans="1:10" x14ac:dyDescent="0.2">
      <c r="A66" s="1" t="s">
        <v>508</v>
      </c>
      <c r="B66" s="1"/>
      <c r="C66" s="1"/>
      <c r="D66" s="1"/>
      <c r="E66" s="1"/>
      <c r="F66" s="1"/>
      <c r="G66" s="1"/>
      <c r="H66" s="420"/>
      <c r="I66" s="420"/>
      <c r="J66" s="420"/>
    </row>
    <row r="67" spans="1:10" x14ac:dyDescent="0.2">
      <c r="A67" s="1" t="s">
        <v>509</v>
      </c>
      <c r="B67" s="1"/>
      <c r="C67" s="1"/>
      <c r="D67" s="1"/>
      <c r="E67" s="1"/>
      <c r="F67" s="1"/>
      <c r="G67" s="1"/>
      <c r="H67" s="420"/>
      <c r="I67" s="420"/>
      <c r="J67" s="420"/>
    </row>
    <row r="68" spans="1:10" x14ac:dyDescent="0.2">
      <c r="A68" s="1" t="s">
        <v>510</v>
      </c>
      <c r="B68" s="1"/>
      <c r="C68" s="1"/>
      <c r="D68" s="1"/>
      <c r="E68" s="1"/>
      <c r="F68" s="1"/>
      <c r="G68" s="1"/>
      <c r="H68" s="420"/>
      <c r="I68" s="420"/>
      <c r="J68" s="420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I39" sqref="I39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6" t="s">
        <v>524</v>
      </c>
      <c r="B1" s="469"/>
      <c r="C1" s="469"/>
      <c r="D1" s="469"/>
    </row>
    <row r="2" spans="1:4" x14ac:dyDescent="0.2">
      <c r="A2" s="499"/>
      <c r="B2" s="497"/>
      <c r="C2" s="497"/>
      <c r="D2" s="500"/>
    </row>
    <row r="3" spans="1:4" x14ac:dyDescent="0.2">
      <c r="A3" s="501"/>
      <c r="B3" s="501">
        <v>2012</v>
      </c>
      <c r="C3" s="501">
        <v>2013</v>
      </c>
      <c r="D3" s="501">
        <v>2014</v>
      </c>
    </row>
    <row r="4" spans="1:4" x14ac:dyDescent="0.2">
      <c r="A4" s="468" t="s">
        <v>135</v>
      </c>
      <c r="B4" s="496">
        <v>-4.4731886825738902</v>
      </c>
      <c r="C4" s="496">
        <v>-7.4967254474384264</v>
      </c>
      <c r="D4" s="496">
        <v>-7.7305545045306099</v>
      </c>
    </row>
    <row r="5" spans="1:4" x14ac:dyDescent="0.2">
      <c r="A5" s="468" t="s">
        <v>136</v>
      </c>
      <c r="B5" s="496">
        <v>-4.6807383604243933</v>
      </c>
      <c r="C5" s="496">
        <v>-8.8910421268695874</v>
      </c>
      <c r="D5" s="496">
        <v>-6.1249649418295222</v>
      </c>
    </row>
    <row r="6" spans="1:4" x14ac:dyDescent="0.2">
      <c r="A6" s="468" t="s">
        <v>137</v>
      </c>
      <c r="B6" s="496">
        <v>-4.8060256607878857</v>
      </c>
      <c r="C6" s="496">
        <v>-9.2837718409267982</v>
      </c>
      <c r="D6" s="496">
        <v>-4.926586086427708</v>
      </c>
    </row>
    <row r="7" spans="1:4" x14ac:dyDescent="0.2">
      <c r="A7" s="468" t="s">
        <v>138</v>
      </c>
      <c r="B7" s="496">
        <v>-4.9661151439130595</v>
      </c>
      <c r="C7" s="496">
        <v>-9.3704795125260638</v>
      </c>
      <c r="D7" s="780">
        <v>-4.7503958787278302</v>
      </c>
    </row>
    <row r="8" spans="1:4" x14ac:dyDescent="0.2">
      <c r="A8" s="468" t="s">
        <v>139</v>
      </c>
      <c r="B8" s="496">
        <v>-5.148129720475219</v>
      </c>
      <c r="C8" s="496">
        <v>-9.8609968805954473</v>
      </c>
      <c r="D8" s="780">
        <v>-3.86950009279842</v>
      </c>
    </row>
    <row r="9" spans="1:4" x14ac:dyDescent="0.2">
      <c r="A9" s="468" t="s">
        <v>140</v>
      </c>
      <c r="B9" s="496">
        <v>-5.1904996013781206</v>
      </c>
      <c r="C9" s="496">
        <v>-10.662422398235824</v>
      </c>
      <c r="D9" s="780">
        <v>-2.4560574617143107</v>
      </c>
    </row>
    <row r="10" spans="1:4" x14ac:dyDescent="0.2">
      <c r="A10" s="468" t="s">
        <v>141</v>
      </c>
      <c r="B10" s="496">
        <v>-5.5123557580188116</v>
      </c>
      <c r="C10" s="496">
        <v>-10.495064109922017</v>
      </c>
      <c r="D10" s="780">
        <v>0</v>
      </c>
    </row>
    <row r="11" spans="1:4" x14ac:dyDescent="0.2">
      <c r="A11" s="468" t="s">
        <v>142</v>
      </c>
      <c r="B11" s="496">
        <v>-5.5135385266924581</v>
      </c>
      <c r="C11" s="496">
        <v>-10.989446637777348</v>
      </c>
      <c r="D11" s="780">
        <v>0</v>
      </c>
    </row>
    <row r="12" spans="1:4" x14ac:dyDescent="0.2">
      <c r="A12" s="468" t="s">
        <v>143</v>
      </c>
      <c r="B12" s="496">
        <v>-6.2415667657913767</v>
      </c>
      <c r="C12" s="496">
        <v>-10.413736635372347</v>
      </c>
      <c r="D12" s="780">
        <v>0</v>
      </c>
    </row>
    <row r="13" spans="1:4" x14ac:dyDescent="0.2">
      <c r="A13" s="468" t="s">
        <v>144</v>
      </c>
      <c r="B13" s="496">
        <v>-6.3111033683859485</v>
      </c>
      <c r="C13" s="496">
        <v>-10.20311325560632</v>
      </c>
      <c r="D13" s="780">
        <v>0</v>
      </c>
    </row>
    <row r="14" spans="1:4" x14ac:dyDescent="0.2">
      <c r="A14" s="468" t="s">
        <v>145</v>
      </c>
      <c r="B14" s="496">
        <v>-6.3879221863982592</v>
      </c>
      <c r="C14" s="496">
        <v>-9.7112398978106249</v>
      </c>
      <c r="D14" s="780">
        <v>0</v>
      </c>
    </row>
    <row r="15" spans="1:4" x14ac:dyDescent="0.2">
      <c r="A15" s="497" t="s">
        <v>146</v>
      </c>
      <c r="B15" s="498">
        <v>-6.7013566580302255</v>
      </c>
      <c r="C15" s="498">
        <v>-8.9030269781086773</v>
      </c>
      <c r="D15" s="781">
        <v>0</v>
      </c>
    </row>
    <row r="16" spans="1:4" x14ac:dyDescent="0.2">
      <c r="A16" s="467"/>
      <c r="B16" s="468"/>
      <c r="C16" s="468"/>
      <c r="D16" s="93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4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4" t="s">
        <v>24</v>
      </c>
      <c r="B1" s="505"/>
      <c r="C1" s="505"/>
      <c r="D1" s="505"/>
      <c r="E1" s="505"/>
      <c r="F1" s="505"/>
      <c r="G1" s="505"/>
      <c r="H1" s="505"/>
    </row>
    <row r="2" spans="1:8" ht="15.75" x14ac:dyDescent="0.25">
      <c r="A2" s="506"/>
      <c r="B2" s="507"/>
      <c r="C2" s="508"/>
      <c r="D2" s="508"/>
      <c r="E2" s="508"/>
      <c r="F2" s="508"/>
      <c r="G2" s="508"/>
      <c r="H2" s="538" t="s">
        <v>160</v>
      </c>
    </row>
    <row r="3" spans="1:8" s="80" customFormat="1" x14ac:dyDescent="0.2">
      <c r="A3" s="460"/>
      <c r="B3" s="828">
        <f>INDICE!A3</f>
        <v>41791</v>
      </c>
      <c r="C3" s="829"/>
      <c r="D3" s="829" t="s">
        <v>121</v>
      </c>
      <c r="E3" s="829"/>
      <c r="F3" s="829" t="s">
        <v>122</v>
      </c>
      <c r="G3" s="829"/>
      <c r="H3" s="829"/>
    </row>
    <row r="4" spans="1:8" s="80" customFormat="1" x14ac:dyDescent="0.2">
      <c r="A4" s="46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456" t="s">
        <v>519</v>
      </c>
      <c r="H4" s="456" t="s">
        <v>129</v>
      </c>
    </row>
    <row r="5" spans="1:8" s="102" customFormat="1" x14ac:dyDescent="0.2">
      <c r="A5" s="510" t="s">
        <v>147</v>
      </c>
      <c r="B5" s="519">
        <v>54.179770000000005</v>
      </c>
      <c r="C5" s="512">
        <v>-2.6600263922163396</v>
      </c>
      <c r="D5" s="511">
        <v>457.29372000000001</v>
      </c>
      <c r="E5" s="512">
        <v>-8.8003323678227776</v>
      </c>
      <c r="F5" s="511">
        <v>883.41241000000002</v>
      </c>
      <c r="G5" s="512">
        <v>-4.7710407391612373</v>
      </c>
      <c r="H5" s="517">
        <v>57.090589770207998</v>
      </c>
    </row>
    <row r="6" spans="1:8" s="102" customFormat="1" x14ac:dyDescent="0.2">
      <c r="A6" s="510" t="s">
        <v>148</v>
      </c>
      <c r="B6" s="519">
        <v>27.127390000000005</v>
      </c>
      <c r="C6" s="512">
        <v>-15.508816364897429</v>
      </c>
      <c r="D6" s="511">
        <v>318.00718000000006</v>
      </c>
      <c r="E6" s="512">
        <v>-12.661814709741789</v>
      </c>
      <c r="F6" s="511">
        <v>528.71116000000006</v>
      </c>
      <c r="G6" s="512">
        <v>-9.0456954792708135</v>
      </c>
      <c r="H6" s="517">
        <v>34.167996284420326</v>
      </c>
    </row>
    <row r="7" spans="1:8" s="102" customFormat="1" x14ac:dyDescent="0.2">
      <c r="A7" s="510" t="s">
        <v>149</v>
      </c>
      <c r="B7" s="519">
        <v>2.9201799999999993</v>
      </c>
      <c r="C7" s="512">
        <v>17.013612011588389</v>
      </c>
      <c r="D7" s="511">
        <v>16.723779999999998</v>
      </c>
      <c r="E7" s="512">
        <v>17.910189946197988</v>
      </c>
      <c r="F7" s="511">
        <v>33.416069999999998</v>
      </c>
      <c r="G7" s="512">
        <v>16.691297409232309</v>
      </c>
      <c r="H7" s="517">
        <v>2.1595158982457061</v>
      </c>
    </row>
    <row r="8" spans="1:8" s="102" customFormat="1" x14ac:dyDescent="0.2">
      <c r="A8" s="513" t="s">
        <v>150</v>
      </c>
      <c r="B8" s="518">
        <v>22.647830000000003</v>
      </c>
      <c r="C8" s="515">
        <v>7.3739041715795723</v>
      </c>
      <c r="D8" s="514">
        <v>82.898429999999991</v>
      </c>
      <c r="E8" s="516">
        <v>129.03313860082693</v>
      </c>
      <c r="F8" s="514">
        <v>101.84743999999999</v>
      </c>
      <c r="G8" s="516">
        <v>179.97987722910543</v>
      </c>
      <c r="H8" s="518">
        <v>6.5818980471259989</v>
      </c>
    </row>
    <row r="9" spans="1:8" s="80" customFormat="1" x14ac:dyDescent="0.2">
      <c r="A9" s="462" t="s">
        <v>120</v>
      </c>
      <c r="B9" s="69">
        <v>106.87517</v>
      </c>
      <c r="C9" s="70">
        <v>-4.0231888587151357</v>
      </c>
      <c r="D9" s="69">
        <v>874.92310999999995</v>
      </c>
      <c r="E9" s="70">
        <v>-4.4748814824879792</v>
      </c>
      <c r="F9" s="69">
        <v>1547.3870799999995</v>
      </c>
      <c r="G9" s="70">
        <v>-1.6894204868239207</v>
      </c>
      <c r="H9" s="70">
        <v>100</v>
      </c>
    </row>
    <row r="10" spans="1:8" s="102" customFormat="1" x14ac:dyDescent="0.2">
      <c r="A10" s="503"/>
      <c r="B10" s="502"/>
      <c r="C10" s="509"/>
      <c r="D10" s="502"/>
      <c r="E10" s="509"/>
      <c r="F10" s="502"/>
      <c r="G10" s="509"/>
      <c r="H10" s="93" t="s">
        <v>247</v>
      </c>
    </row>
    <row r="11" spans="1:8" s="102" customFormat="1" x14ac:dyDescent="0.2">
      <c r="A11" s="463" t="s">
        <v>591</v>
      </c>
      <c r="B11" s="502"/>
      <c r="C11" s="502"/>
      <c r="D11" s="502"/>
      <c r="E11" s="502"/>
      <c r="F11" s="502"/>
      <c r="G11" s="509"/>
      <c r="H11" s="509"/>
    </row>
    <row r="12" spans="1:8" s="102" customFormat="1" ht="14.25" x14ac:dyDescent="0.2">
      <c r="A12" s="463" t="s">
        <v>248</v>
      </c>
      <c r="B12" s="468"/>
      <c r="C12" s="468"/>
      <c r="D12" s="468"/>
      <c r="E12" s="468"/>
      <c r="F12" s="468"/>
      <c r="G12" s="468"/>
      <c r="H12" s="468"/>
    </row>
    <row r="13" spans="1:8" s="102" customFormat="1" x14ac:dyDescent="0.2"/>
    <row r="14" spans="1:8" s="102" customFormat="1" x14ac:dyDescent="0.2"/>
  </sheetData>
  <mergeCells count="3">
    <mergeCell ref="B3:C3"/>
    <mergeCell ref="D3:E3"/>
    <mergeCell ref="F3:H3"/>
  </mergeCells>
  <conditionalFormatting sqref="B8">
    <cfRule type="cellIs" dxfId="61" priority="4" operator="between">
      <formula>0</formula>
      <formula>0.5</formula>
    </cfRule>
  </conditionalFormatting>
  <conditionalFormatting sqref="D8">
    <cfRule type="cellIs" dxfId="60" priority="3" operator="between">
      <formula>0</formula>
      <formula>0.5</formula>
    </cfRule>
  </conditionalFormatting>
  <conditionalFormatting sqref="F8">
    <cfRule type="cellIs" dxfId="59" priority="2" operator="between">
      <formula>0</formula>
      <formula>0.5</formula>
    </cfRule>
  </conditionalFormatting>
  <conditionalFormatting sqref="H8">
    <cfRule type="cellIs" dxfId="58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7" t="s">
        <v>25</v>
      </c>
      <c r="B1" s="187"/>
      <c r="C1" s="187"/>
      <c r="D1" s="187"/>
      <c r="E1" s="187"/>
      <c r="F1" s="187"/>
      <c r="G1" s="187"/>
      <c r="H1" s="187"/>
    </row>
    <row r="2" spans="1:14" ht="15.75" x14ac:dyDescent="0.25">
      <c r="A2" s="179"/>
      <c r="B2" s="180"/>
      <c r="C2" s="187"/>
      <c r="D2" s="187"/>
      <c r="E2" s="187"/>
      <c r="F2" s="187"/>
      <c r="G2" s="187"/>
      <c r="H2" s="538" t="s">
        <v>160</v>
      </c>
    </row>
    <row r="3" spans="1:14" s="102" customFormat="1" x14ac:dyDescent="0.2">
      <c r="A3" s="79"/>
      <c r="B3" s="828">
        <f>INDICE!A3</f>
        <v>41791</v>
      </c>
      <c r="C3" s="829"/>
      <c r="D3" s="830" t="s">
        <v>121</v>
      </c>
      <c r="E3" s="830"/>
      <c r="F3" s="830" t="s">
        <v>122</v>
      </c>
      <c r="G3" s="830"/>
      <c r="H3" s="830"/>
      <c r="I3" s="539"/>
    </row>
    <row r="4" spans="1:14" s="102" customFormat="1" x14ac:dyDescent="0.2">
      <c r="A4" s="81"/>
      <c r="B4" s="97" t="s">
        <v>48</v>
      </c>
      <c r="C4" s="97" t="s">
        <v>525</v>
      </c>
      <c r="D4" s="97" t="s">
        <v>48</v>
      </c>
      <c r="E4" s="97" t="s">
        <v>519</v>
      </c>
      <c r="F4" s="97" t="s">
        <v>48</v>
      </c>
      <c r="G4" s="456" t="s">
        <v>519</v>
      </c>
      <c r="H4" s="456" t="s">
        <v>111</v>
      </c>
      <c r="I4" s="539"/>
    </row>
    <row r="5" spans="1:14" s="102" customFormat="1" x14ac:dyDescent="0.2">
      <c r="A5" s="99" t="s">
        <v>193</v>
      </c>
      <c r="B5" s="541">
        <v>359.03643999999969</v>
      </c>
      <c r="C5" s="534">
        <v>0.47915858169053965</v>
      </c>
      <c r="D5" s="533">
        <v>2066.1954199999991</v>
      </c>
      <c r="E5" s="535">
        <v>-0.23453386319854069</v>
      </c>
      <c r="F5" s="533">
        <v>4331.4310099999984</v>
      </c>
      <c r="G5" s="535">
        <v>-1.2484055547062254</v>
      </c>
      <c r="H5" s="544">
        <v>93.110828078920605</v>
      </c>
    </row>
    <row r="6" spans="1:14" s="102" customFormat="1" x14ac:dyDescent="0.2">
      <c r="A6" s="99" t="s">
        <v>194</v>
      </c>
      <c r="B6" s="519">
        <v>26.598429999999979</v>
      </c>
      <c r="C6" s="527">
        <v>2.969968545850374</v>
      </c>
      <c r="D6" s="511">
        <v>148.90969999999996</v>
      </c>
      <c r="E6" s="512">
        <v>1.0028954538227666</v>
      </c>
      <c r="F6" s="511">
        <v>315.62415000000004</v>
      </c>
      <c r="G6" s="512">
        <v>-1.7172996110376677</v>
      </c>
      <c r="H6" s="517">
        <v>6.7848306715164464</v>
      </c>
    </row>
    <row r="7" spans="1:14" s="102" customFormat="1" x14ac:dyDescent="0.2">
      <c r="A7" s="99" t="s">
        <v>154</v>
      </c>
      <c r="B7" s="542">
        <v>3.7590000000000005E-2</v>
      </c>
      <c r="C7" s="529">
        <v>134.93750000000003</v>
      </c>
      <c r="D7" s="528">
        <v>0.12944</v>
      </c>
      <c r="E7" s="529">
        <v>28.616852146263906</v>
      </c>
      <c r="F7" s="528">
        <v>0.27009000000000005</v>
      </c>
      <c r="G7" s="529">
        <v>-32.918560464942992</v>
      </c>
      <c r="H7" s="542">
        <v>5.8060034888644521E-3</v>
      </c>
    </row>
    <row r="8" spans="1:14" s="102" customFormat="1" x14ac:dyDescent="0.2">
      <c r="A8" s="540" t="s">
        <v>155</v>
      </c>
      <c r="B8" s="520">
        <v>385.67803999999973</v>
      </c>
      <c r="C8" s="521">
        <v>0.65167383712573701</v>
      </c>
      <c r="D8" s="520">
        <v>2215.2417199999991</v>
      </c>
      <c r="E8" s="521">
        <v>-0.15325546608832158</v>
      </c>
      <c r="F8" s="520">
        <v>4647.4049699999987</v>
      </c>
      <c r="G8" s="521">
        <v>-1.2829395563269619</v>
      </c>
      <c r="H8" s="521">
        <v>99.903178458980278</v>
      </c>
    </row>
    <row r="9" spans="1:14" s="102" customFormat="1" x14ac:dyDescent="0.2">
      <c r="A9" s="99" t="s">
        <v>156</v>
      </c>
      <c r="B9" s="542">
        <v>0.29617999999999994</v>
      </c>
      <c r="C9" s="529">
        <v>-48.718747835722731</v>
      </c>
      <c r="D9" s="528">
        <v>1.5885700000000003</v>
      </c>
      <c r="E9" s="528">
        <v>-26.387614572617483</v>
      </c>
      <c r="F9" s="528">
        <v>4.5040499999999994</v>
      </c>
      <c r="G9" s="529">
        <v>-10.278067175165024</v>
      </c>
      <c r="H9" s="517">
        <v>9.6821541019733906E-2</v>
      </c>
    </row>
    <row r="10" spans="1:14" s="102" customFormat="1" x14ac:dyDescent="0.2">
      <c r="A10" s="68" t="s">
        <v>157</v>
      </c>
      <c r="B10" s="522">
        <v>385.97421999999972</v>
      </c>
      <c r="C10" s="523">
        <v>0.57737090963789883</v>
      </c>
      <c r="D10" s="522">
        <v>2216.830289999999</v>
      </c>
      <c r="E10" s="523">
        <v>-0.17874820448150527</v>
      </c>
      <c r="F10" s="522">
        <v>4651.9090199999982</v>
      </c>
      <c r="G10" s="523">
        <v>-1.2925209957747152</v>
      </c>
      <c r="H10" s="523">
        <v>100</v>
      </c>
    </row>
    <row r="11" spans="1:14" s="102" customFormat="1" x14ac:dyDescent="0.2">
      <c r="A11" s="104" t="s">
        <v>158</v>
      </c>
      <c r="B11" s="530"/>
      <c r="C11" s="530"/>
      <c r="D11" s="530"/>
      <c r="E11" s="530"/>
      <c r="F11" s="530"/>
      <c r="G11" s="530"/>
      <c r="H11" s="530"/>
    </row>
    <row r="12" spans="1:14" s="102" customFormat="1" x14ac:dyDescent="0.2">
      <c r="A12" s="105" t="s">
        <v>200</v>
      </c>
      <c r="B12" s="543">
        <v>23.82518</v>
      </c>
      <c r="C12" s="532">
        <v>9.815824237010462</v>
      </c>
      <c r="D12" s="531">
        <v>125.41401999999997</v>
      </c>
      <c r="E12" s="532">
        <v>-4.5357572958232399</v>
      </c>
      <c r="F12" s="531">
        <v>257.87299999999988</v>
      </c>
      <c r="G12" s="532">
        <v>-9.4767160723736605</v>
      </c>
      <c r="H12" s="545">
        <v>5.5433801239732752</v>
      </c>
    </row>
    <row r="13" spans="1:14" s="102" customFormat="1" x14ac:dyDescent="0.2">
      <c r="A13" s="106" t="s">
        <v>159</v>
      </c>
      <c r="B13" s="584">
        <v>6.1727386870553218</v>
      </c>
      <c r="C13" s="536"/>
      <c r="D13" s="565">
        <v>5.6573577402715847</v>
      </c>
      <c r="E13" s="536"/>
      <c r="F13" s="565">
        <v>5.5433801239732752</v>
      </c>
      <c r="G13" s="536"/>
      <c r="H13" s="54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247</v>
      </c>
    </row>
    <row r="15" spans="1:14" s="102" customFormat="1" x14ac:dyDescent="0.2">
      <c r="A15" s="94" t="s">
        <v>591</v>
      </c>
      <c r="B15" s="136"/>
      <c r="C15" s="136"/>
      <c r="D15" s="136"/>
      <c r="E15" s="136"/>
      <c r="F15" s="53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526</v>
      </c>
      <c r="B16" s="187"/>
      <c r="C16" s="187"/>
      <c r="D16" s="187"/>
      <c r="E16" s="187"/>
      <c r="F16" s="187"/>
      <c r="G16" s="187"/>
      <c r="H16" s="187"/>
      <c r="I16" s="108"/>
      <c r="J16" s="108"/>
      <c r="K16" s="108"/>
      <c r="L16" s="108"/>
      <c r="M16" s="108"/>
      <c r="N16" s="108"/>
    </row>
    <row r="17" spans="1:8" x14ac:dyDescent="0.2">
      <c r="A17" s="94" t="s">
        <v>248</v>
      </c>
      <c r="B17" s="187"/>
      <c r="C17" s="187"/>
      <c r="D17" s="187"/>
      <c r="E17" s="187"/>
      <c r="F17" s="187"/>
      <c r="G17" s="187"/>
      <c r="H17" s="187"/>
    </row>
  </sheetData>
  <mergeCells count="3">
    <mergeCell ref="B3:C3"/>
    <mergeCell ref="D3:E3"/>
    <mergeCell ref="F3:H3"/>
  </mergeCells>
  <conditionalFormatting sqref="H7">
    <cfRule type="cellIs" dxfId="57" priority="1" operator="between">
      <formula>0</formula>
      <formula>0.5</formula>
    </cfRule>
  </conditionalFormatting>
  <conditionalFormatting sqref="B9:G9">
    <cfRule type="cellIs" dxfId="56" priority="3" operator="between">
      <formula>0</formula>
      <formula>0.5</formula>
    </cfRule>
  </conditionalFormatting>
  <conditionalFormatting sqref="B7:G7">
    <cfRule type="cellIs" dxfId="55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K40" sqref="K40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634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31">
        <f>INDICE!A3</f>
        <v>41791</v>
      </c>
      <c r="C3" s="831"/>
      <c r="D3" s="831"/>
      <c r="E3" s="112"/>
      <c r="F3" s="832" t="s">
        <v>122</v>
      </c>
      <c r="G3" s="832"/>
      <c r="H3" s="832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55.0169</v>
      </c>
      <c r="C5" s="117">
        <v>2.1312400000000009</v>
      </c>
      <c r="D5" s="547">
        <v>57.148139999999998</v>
      </c>
      <c r="E5" s="548"/>
      <c r="F5" s="548">
        <v>672.78812999999957</v>
      </c>
      <c r="G5" s="548">
        <v>24.082870000000007</v>
      </c>
      <c r="H5" s="547">
        <v>696.87099999999953</v>
      </c>
      <c r="I5" s="82"/>
    </row>
    <row r="6" spans="1:9" s="114" customFormat="1" x14ac:dyDescent="0.2">
      <c r="A6" s="115" t="s">
        <v>163</v>
      </c>
      <c r="B6" s="118">
        <v>10.696589999999999</v>
      </c>
      <c r="C6" s="119">
        <v>0.50307000000000002</v>
      </c>
      <c r="D6" s="549">
        <v>11.199659999999998</v>
      </c>
      <c r="E6" s="273"/>
      <c r="F6" s="273">
        <v>127.93485000000008</v>
      </c>
      <c r="G6" s="273">
        <v>6.2257399999999992</v>
      </c>
      <c r="H6" s="549">
        <v>134.16059000000007</v>
      </c>
      <c r="I6" s="82"/>
    </row>
    <row r="7" spans="1:9" s="114" customFormat="1" x14ac:dyDescent="0.2">
      <c r="A7" s="115" t="s">
        <v>164</v>
      </c>
      <c r="B7" s="118">
        <v>7.0510099999999998</v>
      </c>
      <c r="C7" s="119">
        <v>0.53500999999999999</v>
      </c>
      <c r="D7" s="549">
        <v>7.5860199999999995</v>
      </c>
      <c r="E7" s="273"/>
      <c r="F7" s="273">
        <v>86.131279999999975</v>
      </c>
      <c r="G7" s="273">
        <v>6.2655800000000008</v>
      </c>
      <c r="H7" s="549">
        <v>92.396859999999975</v>
      </c>
      <c r="I7" s="82"/>
    </row>
    <row r="8" spans="1:9" s="114" customFormat="1" x14ac:dyDescent="0.2">
      <c r="A8" s="115" t="s">
        <v>165</v>
      </c>
      <c r="B8" s="118">
        <v>18.612959999999998</v>
      </c>
      <c r="C8" s="118">
        <v>0.97251999999999994</v>
      </c>
      <c r="D8" s="549">
        <v>19.585479999999997</v>
      </c>
      <c r="E8" s="273"/>
      <c r="F8" s="273">
        <v>193.62114000000005</v>
      </c>
      <c r="G8" s="273">
        <v>10.611420000000001</v>
      </c>
      <c r="H8" s="549">
        <v>204.23256000000006</v>
      </c>
      <c r="I8" s="82"/>
    </row>
    <row r="9" spans="1:9" s="114" customFormat="1" x14ac:dyDescent="0.2">
      <c r="A9" s="115" t="s">
        <v>166</v>
      </c>
      <c r="B9" s="118">
        <v>28.490650000000006</v>
      </c>
      <c r="C9" s="118">
        <v>9.4472899999999989</v>
      </c>
      <c r="D9" s="549">
        <v>37.937940000000005</v>
      </c>
      <c r="E9" s="273"/>
      <c r="F9" s="273">
        <v>360.01009999999991</v>
      </c>
      <c r="G9" s="273">
        <v>117.30284000000003</v>
      </c>
      <c r="H9" s="549">
        <v>477.31293999999991</v>
      </c>
      <c r="I9" s="82"/>
    </row>
    <row r="10" spans="1:9" s="114" customFormat="1" x14ac:dyDescent="0.2">
      <c r="A10" s="115" t="s">
        <v>167</v>
      </c>
      <c r="B10" s="118">
        <v>4.6915399999999998</v>
      </c>
      <c r="C10" s="119">
        <v>0.25558000000000003</v>
      </c>
      <c r="D10" s="549">
        <v>4.94712</v>
      </c>
      <c r="E10" s="273"/>
      <c r="F10" s="273">
        <v>56.971989999999991</v>
      </c>
      <c r="G10" s="273">
        <v>3.1885699999999999</v>
      </c>
      <c r="H10" s="549">
        <v>60.16055999999999</v>
      </c>
      <c r="I10" s="82"/>
    </row>
    <row r="11" spans="1:9" s="114" customFormat="1" x14ac:dyDescent="0.2">
      <c r="A11" s="115" t="s">
        <v>168</v>
      </c>
      <c r="B11" s="118">
        <v>19.367870000000007</v>
      </c>
      <c r="C11" s="118">
        <v>1.11649</v>
      </c>
      <c r="D11" s="549">
        <v>20.484360000000006</v>
      </c>
      <c r="E11" s="273"/>
      <c r="F11" s="273">
        <v>243.10720000000009</v>
      </c>
      <c r="G11" s="273">
        <v>13.676190000000011</v>
      </c>
      <c r="H11" s="549">
        <v>256.78339000000011</v>
      </c>
      <c r="I11" s="82"/>
    </row>
    <row r="12" spans="1:9" s="114" customFormat="1" x14ac:dyDescent="0.2">
      <c r="A12" s="115" t="s">
        <v>653</v>
      </c>
      <c r="B12" s="118">
        <v>13.298869999999994</v>
      </c>
      <c r="C12" s="119">
        <v>0.60793000000000019</v>
      </c>
      <c r="D12" s="549">
        <v>13.906799999999993</v>
      </c>
      <c r="E12" s="273"/>
      <c r="F12" s="273">
        <v>168.57279</v>
      </c>
      <c r="G12" s="273">
        <v>7.3228900000000063</v>
      </c>
      <c r="H12" s="549">
        <v>175.89568</v>
      </c>
      <c r="I12" s="82"/>
    </row>
    <row r="13" spans="1:9" s="114" customFormat="1" x14ac:dyDescent="0.2">
      <c r="A13" s="115" t="s">
        <v>169</v>
      </c>
      <c r="B13" s="118">
        <v>60.991430000000015</v>
      </c>
      <c r="C13" s="118">
        <v>4.0514199999999994</v>
      </c>
      <c r="D13" s="549">
        <v>65.042850000000016</v>
      </c>
      <c r="E13" s="273"/>
      <c r="F13" s="273">
        <v>722.56793999999991</v>
      </c>
      <c r="G13" s="273">
        <v>45.649600000000021</v>
      </c>
      <c r="H13" s="549">
        <v>768.21753999999987</v>
      </c>
      <c r="I13" s="82"/>
    </row>
    <row r="14" spans="1:9" s="114" customFormat="1" x14ac:dyDescent="0.2">
      <c r="A14" s="115" t="s">
        <v>170</v>
      </c>
      <c r="B14" s="119">
        <v>0.49293999999999999</v>
      </c>
      <c r="C14" s="119">
        <v>3.3939999999999998E-2</v>
      </c>
      <c r="D14" s="550">
        <v>0.52688000000000001</v>
      </c>
      <c r="E14" s="119"/>
      <c r="F14" s="273">
        <v>6.1765000000000008</v>
      </c>
      <c r="G14" s="119">
        <v>0.66941000000000006</v>
      </c>
      <c r="H14" s="550">
        <v>6.8459100000000008</v>
      </c>
      <c r="I14" s="82"/>
    </row>
    <row r="15" spans="1:9" s="114" customFormat="1" x14ac:dyDescent="0.2">
      <c r="A15" s="115" t="s">
        <v>171</v>
      </c>
      <c r="B15" s="118">
        <v>39.458660000000002</v>
      </c>
      <c r="C15" s="118">
        <v>1.6737500000000003</v>
      </c>
      <c r="D15" s="549">
        <v>41.13241</v>
      </c>
      <c r="E15" s="273"/>
      <c r="F15" s="273">
        <v>470.61713000000003</v>
      </c>
      <c r="G15" s="273">
        <v>18.281299999999984</v>
      </c>
      <c r="H15" s="549">
        <v>488.89843000000002</v>
      </c>
      <c r="I15" s="82"/>
    </row>
    <row r="16" spans="1:9" s="114" customFormat="1" x14ac:dyDescent="0.2">
      <c r="A16" s="115" t="s">
        <v>172</v>
      </c>
      <c r="B16" s="118">
        <v>7.5052099999999999</v>
      </c>
      <c r="C16" s="119">
        <v>0.20838000000000004</v>
      </c>
      <c r="D16" s="549">
        <v>7.7135899999999999</v>
      </c>
      <c r="E16" s="273"/>
      <c r="F16" s="273">
        <v>94.587019999999981</v>
      </c>
      <c r="G16" s="273">
        <v>2.7643400000000002</v>
      </c>
      <c r="H16" s="549">
        <v>97.351359999999985</v>
      </c>
      <c r="I16" s="82"/>
    </row>
    <row r="17" spans="1:14" s="114" customFormat="1" x14ac:dyDescent="0.2">
      <c r="A17" s="115" t="s">
        <v>173</v>
      </c>
      <c r="B17" s="118">
        <v>18.94652</v>
      </c>
      <c r="C17" s="118">
        <v>1.0846500000000001</v>
      </c>
      <c r="D17" s="549">
        <v>20.031169999999999</v>
      </c>
      <c r="E17" s="273"/>
      <c r="F17" s="273">
        <v>234.84417000000002</v>
      </c>
      <c r="G17" s="273">
        <v>12.989720000000007</v>
      </c>
      <c r="H17" s="549">
        <v>247.83389000000003</v>
      </c>
      <c r="I17" s="82"/>
    </row>
    <row r="18" spans="1:14" s="114" customFormat="1" x14ac:dyDescent="0.2">
      <c r="A18" s="115" t="s">
        <v>174</v>
      </c>
      <c r="B18" s="118">
        <v>2.1301000000000005</v>
      </c>
      <c r="C18" s="119">
        <v>0.13946</v>
      </c>
      <c r="D18" s="549">
        <v>2.2695600000000007</v>
      </c>
      <c r="E18" s="273"/>
      <c r="F18" s="273">
        <v>26.695030000000006</v>
      </c>
      <c r="G18" s="273">
        <v>1.5372099999999995</v>
      </c>
      <c r="H18" s="549">
        <v>28.232240000000004</v>
      </c>
      <c r="I18" s="82"/>
    </row>
    <row r="19" spans="1:14" s="114" customFormat="1" x14ac:dyDescent="0.2">
      <c r="A19" s="115" t="s">
        <v>175</v>
      </c>
      <c r="B19" s="118">
        <v>42.987650000000009</v>
      </c>
      <c r="C19" s="118">
        <v>2.2639699999999996</v>
      </c>
      <c r="D19" s="549">
        <v>45.25162000000001</v>
      </c>
      <c r="E19" s="273"/>
      <c r="F19" s="273">
        <v>514.75761</v>
      </c>
      <c r="G19" s="273">
        <v>26.299509999999998</v>
      </c>
      <c r="H19" s="549">
        <v>541.05711999999994</v>
      </c>
      <c r="I19" s="82"/>
    </row>
    <row r="20" spans="1:14" s="114" customFormat="1" x14ac:dyDescent="0.2">
      <c r="A20" s="115" t="s">
        <v>176</v>
      </c>
      <c r="B20" s="119">
        <v>0.53244000000000002</v>
      </c>
      <c r="C20" s="119">
        <v>0</v>
      </c>
      <c r="D20" s="550">
        <v>0.53244000000000002</v>
      </c>
      <c r="E20" s="119"/>
      <c r="F20" s="273">
        <v>6.156279999999998</v>
      </c>
      <c r="G20" s="119">
        <v>0</v>
      </c>
      <c r="H20" s="550">
        <v>6.156279999999998</v>
      </c>
      <c r="I20" s="82"/>
    </row>
    <row r="21" spans="1:14" s="114" customFormat="1" x14ac:dyDescent="0.2">
      <c r="A21" s="115" t="s">
        <v>177</v>
      </c>
      <c r="B21" s="118">
        <v>9.4670900000000007</v>
      </c>
      <c r="C21" s="119">
        <v>0.48984000000000011</v>
      </c>
      <c r="D21" s="549">
        <v>9.9569300000000016</v>
      </c>
      <c r="E21" s="273"/>
      <c r="F21" s="273">
        <v>112.75361999999998</v>
      </c>
      <c r="G21" s="273">
        <v>5.3219400000000006</v>
      </c>
      <c r="H21" s="549">
        <v>118.07555999999998</v>
      </c>
      <c r="I21" s="82"/>
    </row>
    <row r="22" spans="1:14" s="114" customFormat="1" x14ac:dyDescent="0.2">
      <c r="A22" s="115" t="s">
        <v>178</v>
      </c>
      <c r="B22" s="118">
        <v>5.2410999999999994</v>
      </c>
      <c r="C22" s="119">
        <v>0.21863999999999995</v>
      </c>
      <c r="D22" s="549">
        <v>5.4597399999999991</v>
      </c>
      <c r="E22" s="273"/>
      <c r="F22" s="273">
        <v>62.775110000000019</v>
      </c>
      <c r="G22" s="273">
        <v>2.3688799999999999</v>
      </c>
      <c r="H22" s="549">
        <v>65.143990000000016</v>
      </c>
      <c r="I22" s="82"/>
    </row>
    <row r="23" spans="1:14" x14ac:dyDescent="0.2">
      <c r="A23" s="120" t="s">
        <v>179</v>
      </c>
      <c r="B23" s="121">
        <v>14.05691</v>
      </c>
      <c r="C23" s="121">
        <v>0.86524999999999996</v>
      </c>
      <c r="D23" s="551">
        <v>14.92216</v>
      </c>
      <c r="E23" s="552"/>
      <c r="F23" s="552">
        <v>170.36311999999984</v>
      </c>
      <c r="G23" s="552">
        <v>11.066139999999997</v>
      </c>
      <c r="H23" s="551">
        <v>181.42925999999983</v>
      </c>
      <c r="I23" s="492"/>
      <c r="N23" s="114"/>
    </row>
    <row r="24" spans="1:14" x14ac:dyDescent="0.2">
      <c r="A24" s="122" t="s">
        <v>531</v>
      </c>
      <c r="B24" s="123">
        <v>359.03643999999997</v>
      </c>
      <c r="C24" s="123">
        <v>26.598430000000004</v>
      </c>
      <c r="D24" s="123">
        <v>385.63486999999998</v>
      </c>
      <c r="E24" s="123"/>
      <c r="F24" s="123">
        <v>4331.4310100000048</v>
      </c>
      <c r="G24" s="123">
        <v>315.62414999999942</v>
      </c>
      <c r="H24" s="123">
        <v>4647.0551600000044</v>
      </c>
      <c r="I24" s="492"/>
    </row>
    <row r="25" spans="1:14" x14ac:dyDescent="0.2">
      <c r="H25" s="93" t="s">
        <v>247</v>
      </c>
    </row>
    <row r="26" spans="1:14" x14ac:dyDescent="0.2">
      <c r="A26" s="553" t="s">
        <v>527</v>
      </c>
      <c r="G26" s="125"/>
      <c r="H26" s="125"/>
    </row>
    <row r="27" spans="1:14" x14ac:dyDescent="0.2">
      <c r="A27" s="154" t="s">
        <v>248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54" priority="1" operator="between">
      <formula>0</formula>
      <formula>0.5</formula>
    </cfRule>
    <cfRule type="cellIs" dxfId="5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