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07. JULIO 2014\"/>
    </mc:Choice>
  </mc:AlternateContent>
  <bookViews>
    <workbookView xWindow="0" yWindow="0" windowWidth="28800" windowHeight="142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E5" i="56" s="1"/>
  <c r="B3" i="10"/>
  <c r="B3" i="9"/>
  <c r="B3" i="8"/>
  <c r="B3" i="6"/>
  <c r="E6" i="56" l="1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<sst xmlns="http://schemas.openxmlformats.org/spreadsheetml/2006/main" count="1732" uniqueCount="667">
  <si>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</si>
  <si>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</si>
  <si>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</si>
  <si>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</si>
  <si>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</si>
  <si>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</si>
  <si>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</si>
  <si>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</si>
  <si>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</si>
  <si>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</si>
  <si>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</si>
  <si>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</si>
  <si>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</si>
  <si>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</si>
  <si>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</si>
  <si>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</si>
  <si>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</si>
  <si>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</si>
  <si>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</si>
  <si>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</si>
  <si>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</si>
  <si>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</si>
  <si>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</si>
  <si>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</si>
  <si>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</si>
  <si>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</si>
  <si>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</si>
  <si>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</si>
  <si>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</si>
  <si>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</si>
  <si>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</si>
  <si>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</si>
  <si>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</si>
  <si>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</si>
  <si>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</si>
  <si>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</si>
  <si>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</si>
  <si>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</si>
  <si>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</si>
  <si>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</si>
  <si>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</si>
  <si>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</si>
  <si>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</si>
  <si>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</si>
  <si>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</si>
  <si>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</si>
  <si>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</si>
  <si>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</si>
  <si>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</si>
  <si>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</si>
  <si>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</si>
  <si>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</si>
  <si>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</si>
  <si>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</si>
  <si>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</si>
  <si>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</si>
  <si>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</si>
  <si>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</si>
  <si>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</si>
  <si>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</si>
  <si>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</si>
  <si>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</si>
  <si>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</si>
  <si>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</si>
  <si>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</si>
  <si>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</si>
  <si>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</si>
  <si>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</si>
  <si>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</si>
  <si>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</si>
  <si>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</si>
  <si>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</si>
  <si>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</si>
  <si>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</si>
  <si>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</si>
  <si>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</si>
  <si>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</si>
  <si>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</si>
  <si>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</si>
  <si>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</si>
  <si>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</si>
  <si>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</si>
  <si>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</si>
  <si>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</si>
  <si>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</si>
  <si>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</si>
  <si>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</si>
  <si>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</si>
  <si>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</si>
  <si>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</si>
  <si>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</si>
  <si>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</si>
  <si>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</si>
  <si>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</si>
  <si>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</si>
  <si>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</si>
  <si>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</si>
  <si>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</si>
  <si>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</si>
  <si>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</si>
  <si>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</si>
  <si>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</si>
  <si>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</si>
  <si>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</si>
  <si>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</si>
  <si>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</si>
  <si>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</si>
  <si>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</si>
  <si>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</si>
  <si>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</si>
  <si>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</si>
  <si>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</si>
  <si>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</si>
  <si>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</si>
  <si>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</si>
  <si>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</si>
  <si>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</si>
  <si>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</si>
  <si>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</si>
  <si>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</si>
  <si>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</si>
  <si>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</si>
  <si>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</si>
  <si>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</si>
  <si>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</si>
  <si>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</si>
  <si>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</si>
  <si>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</si>
  <si>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</si>
  <si>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</si>
  <si>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</si>
  <si>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</si>
  <si>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</si>
  <si>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</si>
  <si>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</si>
  <si>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</si>
  <si>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</si>
  <si>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</si>
  <si>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</si>
  <si>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</si>
  <si>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</si>
  <si>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</si>
  <si>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</si>
  <si>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</si>
  <si>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</si>
  <si>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</si>
  <si>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</si>
  <si>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</si>
  <si>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</si>
  <si>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</si>
  <si>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</si>
  <si>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</si>
  <si>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</si>
  <si>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</si>
  <si>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</si>
  <si>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</si>
  <si>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</si>
  <si>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</si>
  <si>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</si>
  <si>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</si>
  <si>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</si>
  <si>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</si>
  <si>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</si>
  <si>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</si>
  <si>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</si>
  <si>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</si>
  <si>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</si>
  <si>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</si>
  <si>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</si>
  <si>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</si>
  <si>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</si>
  <si>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</si>
  <si>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</si>
  <si>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</si>
  <si>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</si>
  <si>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</si>
  <si>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</si>
  <si>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</si>
  <si>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</si>
  <si>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</si>
  <si>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</si>
  <si>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</si>
  <si>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</si>
  <si>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</si>
  <si>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</si>
  <si>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</si>
  <si>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</si>
  <si>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</si>
  <si>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</si>
  <si>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</si>
  <si>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</si>
  <si>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</si>
  <si>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</si>
  <si>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</si>
  <si>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</si>
  <si>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</si>
  <si>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</si>
  <si>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</si>
  <si>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</si>
  <si>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</si>
  <si>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</si>
  <si>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</si>
  <si>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</si>
  <si>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</si>
  <si>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</si>
  <si>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</si>
  <si>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</si>
  <si>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</si>
  <si>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</si>
  <si>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</si>
  <si>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</si>
  <si>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</si>
  <si>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</si>
  <si>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</si>
  <si>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</si>
  <si>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</si>
  <si>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</si>
  <si>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</si>
  <si>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</si>
  <si>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</si>
  <si>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</si>
  <si>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</si>
  <si>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</si>
  <si>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</si>
  <si>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</si>
  <si>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</si>
  <si>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</si>
  <si>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</si>
  <si>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</si>
  <si>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</si>
  <si>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</si>
  <si>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</si>
  <si>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</si>
  <si>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</si>
  <si>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</si>
  <si>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</si>
  <si>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</si>
  <si>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</si>
  <si>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</si>
  <si>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</si>
  <si>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</si>
  <si>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</si>
  <si>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</si>
  <si>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</si>
  <si>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</si>
  <si>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</si>
  <si>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</si>
  <si>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</si>
  <si>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</si>
  <si>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</si>
  <si>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</si>
  <si>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</si>
  <si>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</si>
  <si>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</si>
  <si>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</si>
  <si>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</si>
  <si>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</si>
  <si>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</si>
  <si>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</si>
  <si>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</si>
  <si>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</si>
  <si>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</si>
  <si>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</si>
  <si>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</si>
  <si>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</si>
  <si>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</si>
  <si>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</si>
  <si>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</si>
  <si>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</si>
  <si>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</si>
  <si>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</si>
  <si>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</si>
  <si>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</si>
  <si>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</si>
  <si>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</si>
  <si>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</si>
  <si>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</si>
  <si>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</si>
  <si>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</si>
  <si>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</si>
  <si>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</si>
  <si>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</si>
  <si>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</si>
  <si>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</si>
  <si>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</si>
  <si>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</si>
  <si>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</si>
  <si>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</si>
  <si>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</si>
  <si>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</si>
  <si>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</si>
  <si>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</si>
  <si>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</si>
  <si>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</si>
  <si>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</si>
  <si>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</si>
  <si>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</si>
  <si>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</si>
  <si>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</si>
  <si>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</si>
  <si>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</si>
  <si>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</si>
  <si>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</si>
  <si>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</si>
  <si>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</si>
  <si>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</si>
  <si>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</si>
  <si>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</si>
  <si>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</si>
  <si>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</si>
  <si>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</si>
  <si>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</si>
  <si>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</si>
  <si>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</si>
  <si>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</si>
  <si>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</si>
  <si>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</si>
  <si>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</si>
  <si>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</si>
  <si>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</si>
  <si>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</si>
  <si>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</si>
  <si>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</si>
  <si>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</si>
  <si>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</si>
  <si>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</si>
  <si>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</si>
  <si>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</si>
  <si>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</si>
  <si>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</si>
  <si>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</si>
  <si>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</si>
  <si>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</si>
  <si>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</si>
  <si>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</si>
  <si>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</si>
  <si>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</si>
  <si>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</si>
  <si>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</si>
  <si>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</si>
  <si>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</si>
  <si>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</si>
  <si>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</si>
  <si>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</si>
  <si>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</si>
  <si>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</si>
  <si>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</si>
  <si>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</si>
  <si>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</si>
  <si>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</si>
  <si>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</si>
  <si>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</si>
  <si>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</si>
  <si>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</si>
  <si>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</si>
  <si>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</si>
  <si>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</si>
  <si>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</si>
  <si>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</si>
  <si>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</si>
  <si>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</si>
  <si>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</si>
  <si>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</si>
  <si>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</si>
  <si>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</si>
  <si>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</si>
  <si>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</si>
  <si>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</si>
  <si>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</si>
  <si>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</si>
  <si>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</si>
  <si>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</si>
  <si>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</si>
  <si>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</si>
  <si>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</si>
  <si>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</si>
  <si>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</si>
  <si>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</si>
  <si>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</si>
  <si>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</si>
  <si>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</si>
  <si>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</si>
  <si>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</si>
  <si>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</si>
  <si>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</si>
  <si>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</si>
  <si>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</si>
  <si>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</si>
  <si>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</si>
  <si>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</si>
  <si>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</si>
  <si>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</si>
  <si>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</si>
  <si>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</si>
  <si>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</si>
  <si>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</si>
  <si>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</si>
  <si>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</si>
  <si>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</si>
  <si>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</si>
  <si>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</si>
  <si>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</si>
  <si>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</si>
  <si>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</si>
  <si>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</si>
  <si>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</si>
  <si>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</si>
  <si>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</si>
  <si>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</si>
  <si>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</si>
  <si>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</si>
  <si>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</si>
  <si>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</si>
  <si>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</si>
  <si>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</si>
  <si>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</si>
  <si>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</si>
  <si>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</si>
  <si>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</si>
  <si>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</si>
  <si>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</si>
  <si>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</si>
  <si>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</si>
  <si>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</si>
  <si>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</si>
  <si>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</si>
  <si>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</si>
  <si>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</si>
  <si>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</si>
  <si>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</si>
  <si>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</si>
  <si>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</si>
  <si>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</si>
  <si>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</si>
  <si>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</si>
  <si>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</si>
  <si>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</si>
  <si>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</si>
  <si>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</si>
  <si>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</si>
  <si>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</si>
  <si>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</si>
  <si>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</si>
  <si>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</si>
  <si>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</si>
  <si>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</si>
  <si>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</si>
  <si>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</si>
  <si>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</si>
  <si>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</si>
  <si>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</si>
  <si>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</si>
  <si>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</si>
  <si>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</si>
  <si>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</si>
  <si>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</si>
  <si>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</si>
  <si>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</si>
  <si>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</si>
  <si>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</si>
  <si>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</si>
  <si>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</si>
  <si>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</si>
  <si>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</si>
  <si>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</si>
  <si>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</si>
  <si>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</si>
  <si>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</si>
  <si>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</si>
  <si>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</si>
  <si>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</si>
  <si>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</si>
  <si>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</si>
  <si>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</si>
  <si>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</si>
  <si>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</si>
  <si>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</si>
  <si>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</si>
  <si>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</si>
  <si>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</si>
  <si>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</si>
  <si>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</si>
  <si>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</si>
  <si>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</si>
  <si>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</si>
  <si>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</si>
  <si>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</si>
  <si>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</si>
  <si>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</si>
  <si>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</si>
  <si>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</si>
  <si>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</si>
  <si>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</si>
  <si>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</si>
  <si>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</si>
  <si>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</si>
  <si>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</si>
  <si>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</si>
  <si>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</si>
  <si>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</si>
  <si>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</si>
  <si>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</si>
  <si>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</si>
  <si>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</si>
  <si>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</si>
  <si>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</si>
  <si>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</si>
  <si>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</si>
  <si>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</si>
  <si>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</si>
  <si>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</si>
  <si>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</si>
  <si>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</si>
  <si>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</si>
  <si>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</si>
  <si>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</si>
  <si>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</si>
  <si>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</si>
  <si>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</si>
  <si>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</si>
  <si>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</si>
  <si>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</si>
  <si>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</si>
  <si>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</si>
  <si>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</si>
  <si>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</si>
  <si>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</si>
  <si>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</si>
  <si>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</si>
  <si>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</si>
  <si>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</si>
  <si>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</si>
  <si>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</si>
  <si>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</si>
  <si>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</si>
  <si>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</si>
  <si>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</si>
  <si>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</si>
  <si>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</si>
  <si>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</si>
  <si>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</si>
  <si>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</si>
  <si>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</si>
  <si>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</si>
  <si>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</si>
  <si>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</si>
  <si>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</si>
  <si>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</si>
  <si>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</si>
  <si>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</si>
  <si>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</si>
  <si>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</si>
  <si>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</si>
  <si>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</si>
  <si>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</si>
  <si>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</si>
  <si>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</si>
  <si>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</si>
  <si>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</si>
  <si>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</si>
  <si>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</si>
  <si>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</si>
  <si>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</si>
  <si>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</si>
  <si>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</si>
  <si>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</si>
  <si>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</si>
  <si>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</si>
  <si>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</si>
  <si>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</si>
  <si>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</si>
  <si>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</si>
  <si>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</si>
  <si>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</si>
  <si>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</si>
  <si>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</si>
  <si>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</si>
  <si>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</si>
  <si>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</si>
  <si>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</si>
  <si>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</si>
  <si>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</si>
  <si>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</si>
  <si>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</si>
  <si>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</si>
  <si>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</si>
  <si>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</si>
  <si>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</si>
  <si>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</si>
  <si>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</si>
  <si>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</si>
  <si>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</si>
  <si>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</si>
  <si>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</si>
  <si>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</si>
  <si>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</si>
  <si>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</si>
  <si>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</si>
  <si>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</si>
  <si>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</si>
  <si>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</si>
  <si>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</si>
  <si>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</si>
  <si>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</si>
  <si>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</si>
  <si>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</si>
  <si>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</si>
  <si>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</si>
  <si>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</si>
  <si>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</si>
  <si>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</si>
  <si>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</si>
  <si>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</si>
  <si>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</si>
  <si>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</si>
  <si>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</si>
  <si>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</si>
  <si>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</si>
  <si>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</si>
  <si>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</si>
  <si>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</si>
  <si>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</si>
  <si>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</si>
  <si>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</si>
  <si>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</si>
  <si>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</si>
  <si>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</si>
  <si>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</si>
  <si>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</si>
  <si>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</si>
  <si>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</si>
  <si>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</si>
  <si>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</si>
  <si>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</si>
  <si>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</si>
  <si>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</si>
  <si>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</si>
  <si>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</si>
  <si>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</si>
  <si>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</si>
  <si>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</si>
  <si>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</si>
  <si>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>Otras salidas del sistema</t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</si>
  <si>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</si>
  <si>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</si>
  <si>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</si>
  <si>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</si>
  <si>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</si>
  <si>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</si>
  <si>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</si>
  <si>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</si>
  <si>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</si>
  <si>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</si>
  <si>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</si>
  <si>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</si>
  <si>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</si>
  <si>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jun-14</t>
  </si>
  <si>
    <t>Otros Europa y Euroasia</t>
  </si>
  <si>
    <t>Otros O. M.</t>
  </si>
  <si>
    <t>Turquia</t>
  </si>
  <si>
    <t>China</t>
  </si>
  <si>
    <t>Taiwan</t>
  </si>
  <si>
    <t>jul-14</t>
  </si>
  <si>
    <t>Puerto Rico</t>
  </si>
  <si>
    <t>jul-13</t>
  </si>
  <si>
    <t>BOLETÍN ESTADÍSTICO HIDROCARBUROS JULIO 2014</t>
  </si>
  <si>
    <t>2ºT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</si>
</sst>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892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8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8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30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9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167" fontId="30" fillId="2" borderId="0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67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2" fontId="29" fillId="2" borderId="2" xfId="7" applyNumberFormat="1" applyFont="1" applyFill="1" applyBorder="1" applyAlignment="1" applyProtection="1">
      <alignment horizontal="right" vertical="center"/>
      <protection locked="0"/>
    </xf>
    <xf numFmtId="170" fontId="18" fillId="2" borderId="2" xfId="0" applyNumberFormat="1" applyFont="1" applyFill="1" applyBorder="1"/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7" fontId="38" fillId="2" borderId="2" xfId="13" applyNumberFormat="1" applyFont="1" applyFill="1" applyBorder="1"/>
    <xf numFmtId="3" fontId="39" fillId="4" borderId="2" xfId="1" applyNumberFormat="1" applyFont="1" applyFill="1" applyBorder="1"/>
    <xf numFmtId="168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8" fontId="40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8" fontId="40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7" fontId="15" fillId="11" borderId="3" xfId="13" applyNumberFormat="1" applyFont="1" applyFill="1" applyBorder="1"/>
    <xf numFmtId="168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8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40" fillId="11" borderId="2" xfId="13" applyNumberFormat="1" applyFont="1" applyFill="1" applyBorder="1"/>
    <xf numFmtId="168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8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7" fontId="18" fillId="9" borderId="0" xfId="0" applyNumberFormat="1" applyFont="1" applyFill="1" applyBorder="1"/>
    <xf numFmtId="167" fontId="8" fillId="9" borderId="0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9" fillId="2" borderId="2" xfId="7" applyNumberFormat="1" applyFont="1" applyFill="1" applyBorder="1" applyAlignment="1" applyProtection="1">
      <alignment horizontal="left" vertical="center"/>
      <protection locked="0"/>
    </xf>
    <xf numFmtId="167" fontId="30" fillId="2" borderId="0" xfId="7" applyNumberFormat="1" applyFont="1" applyFill="1" applyBorder="1" applyAlignment="1" applyProtection="1">
      <alignment horizontal="left" vertical="center"/>
      <protection locked="0"/>
    </xf>
    <xf numFmtId="170" fontId="33" fillId="5" borderId="0" xfId="0" applyNumberFormat="1" applyFont="1" applyFill="1" applyBorder="1" applyAlignment="1">
      <alignment horizontal="right"/>
    </xf>
    <xf numFmtId="167" fontId="33" fillId="2" borderId="0" xfId="0" applyNumberFormat="1" applyFont="1" applyFill="1" applyBorder="1" applyAlignment="1">
      <alignment horizontal="right"/>
    </xf>
    <xf numFmtId="170" fontId="33" fillId="2" borderId="0" xfId="0" applyNumberFormat="1" applyFont="1" applyFill="1" applyBorder="1"/>
    <xf numFmtId="172" fontId="33" fillId="6" borderId="0" xfId="0" applyNumberFormat="1" applyFont="1" applyFill="1" applyBorder="1"/>
    <xf numFmtId="167" fontId="33" fillId="2" borderId="0" xfId="0" applyNumberFormat="1" applyFont="1" applyFill="1" applyBorder="1" applyAlignment="1">
      <alignment horizontal="left" indent="1"/>
    </xf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8" fillId="2" borderId="21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6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8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3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2" fillId="3" borderId="0" xfId="1" applyNumberFormat="1" applyFont="1" applyFill="1" applyBorder="1" applyAlignment="1">
      <alignment horizontal="right"/>
    </xf>
    <xf numFmtId="180" fontId="32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7" fontId="33" fillId="2" borderId="0" xfId="0" quotePrefix="1" applyNumberFormat="1" applyFont="1" applyFill="1" applyBorder="1" applyAlignment="1">
      <alignment horizontal="right"/>
    </xf>
    <xf numFmtId="172" fontId="13" fillId="0" borderId="0" xfId="0" quotePrefix="1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/>
    </xf>
    <xf numFmtId="172" fontId="13" fillId="2" borderId="0" xfId="0" quotePrefix="1" applyNumberFormat="1" applyFont="1" applyFill="1" applyBorder="1" applyAlignment="1">
      <alignment horizontal="right" vertical="center"/>
    </xf>
    <xf numFmtId="172" fontId="13" fillId="2" borderId="3" xfId="0" quotePrefix="1" applyNumberFormat="1" applyFont="1" applyFill="1" applyBorder="1" applyAlignment="1">
      <alignment horizontal="right" vertical="center"/>
    </xf>
    <xf numFmtId="167" fontId="13" fillId="2" borderId="3" xfId="0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7" fontId="18" fillId="6" borderId="24" xfId="0" applyNumberFormat="1" applyFont="1" applyFill="1" applyBorder="1" applyAlignment="1">
      <alignment horizontal="right"/>
    </xf>
    <xf numFmtId="174" fontId="18" fillId="6" borderId="24" xfId="0" applyNumberFormat="1" applyFont="1" applyFill="1" applyBorder="1"/>
    <xf numFmtId="174" fontId="18" fillId="6" borderId="24" xfId="0" applyNumberFormat="1" applyFont="1" applyFill="1" applyBorder="1" applyAlignment="1">
      <alignment horizontal="right"/>
    </xf>
    <xf numFmtId="172" fontId="18" fillId="6" borderId="24" xfId="0" applyNumberFormat="1" applyFont="1" applyFill="1" applyBorder="1" applyAlignment="1">
      <alignment horizontal="right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81"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zoomScaleNormal="100" zoomScaleSheetLayoutView="140" workbookViewId="0">
      <selection activeCell="A4" sqref="A4:G4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665</v>
      </c>
    </row>
    <row r="3" spans="1:9" ht="15" customHeight="1" x14ac:dyDescent="0.2">
      <c r="A3" s="774">
        <v>41821</v>
      </c>
    </row>
    <row r="4" spans="1:9" ht="15" customHeight="1" x14ac:dyDescent="0.25">
      <c r="A4" s="821" t="s">
        <v>19</v>
      </c>
      <c r="B4" s="821"/>
      <c r="C4" s="821"/>
      <c r="D4" s="821"/>
      <c r="E4" s="821"/>
      <c r="F4" s="821"/>
      <c r="G4" s="821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2" t="s">
        <v>618</v>
      </c>
      <c r="D17" s="342"/>
      <c r="E17" s="342"/>
      <c r="F17" s="342"/>
      <c r="G17" s="342"/>
      <c r="H17" s="342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626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2" t="s">
        <v>634</v>
      </c>
      <c r="D25" s="342"/>
      <c r="E25" s="342"/>
      <c r="F25" s="342"/>
      <c r="G25" s="9"/>
      <c r="H25" s="9"/>
    </row>
    <row r="26" spans="2:9" ht="15" customHeight="1" x14ac:dyDescent="0.2">
      <c r="C26" s="342" t="s">
        <v>33</v>
      </c>
      <c r="D26" s="342"/>
      <c r="E26" s="342"/>
      <c r="F26" s="342"/>
      <c r="G26" s="9"/>
      <c r="H26" s="9"/>
    </row>
    <row r="27" spans="2:9" ht="15" customHeight="1" x14ac:dyDescent="0.2">
      <c r="C27" s="342" t="s">
        <v>538</v>
      </c>
      <c r="D27" s="342"/>
      <c r="E27" s="342"/>
      <c r="F27" s="342"/>
      <c r="G27" s="342"/>
      <c r="H27" s="342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542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42" t="s">
        <v>34</v>
      </c>
      <c r="D37" s="342"/>
      <c r="E37" s="342"/>
      <c r="F37" s="342"/>
      <c r="G37" s="342"/>
      <c r="H37" s="9"/>
      <c r="I37" s="9"/>
    </row>
    <row r="38" spans="1:9" ht="15" customHeight="1" x14ac:dyDescent="0.2">
      <c r="A38" s="6"/>
      <c r="C38" s="342" t="s">
        <v>621</v>
      </c>
      <c r="D38" s="342"/>
      <c r="E38" s="342"/>
      <c r="F38" s="342"/>
      <c r="G38" s="342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620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40"/>
      <c r="D48" s="340"/>
      <c r="E48" s="340"/>
      <c r="F48" s="340"/>
    </row>
    <row r="49" spans="1:8" ht="15" customHeight="1" x14ac:dyDescent="0.2">
      <c r="B49" s="6"/>
      <c r="C49" s="341" t="s">
        <v>619</v>
      </c>
      <c r="D49" s="341"/>
      <c r="E49" s="341"/>
      <c r="F49" s="341"/>
      <c r="G49" s="9"/>
    </row>
    <row r="50" spans="1:8" ht="15" customHeight="1" x14ac:dyDescent="0.2">
      <c r="B50" s="6"/>
      <c r="C50" s="9" t="s">
        <v>595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2" t="s">
        <v>22</v>
      </c>
      <c r="D56" s="342"/>
      <c r="E56" s="342"/>
      <c r="F56" s="342"/>
      <c r="G56" s="342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439</v>
      </c>
      <c r="D64" s="9"/>
      <c r="E64" s="9"/>
      <c r="F64" s="9"/>
      <c r="G64" s="9"/>
    </row>
    <row r="65" spans="2:9" ht="15" customHeight="1" x14ac:dyDescent="0.2">
      <c r="B65" s="6"/>
      <c r="C65" s="9" t="s">
        <v>609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610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2" t="s">
        <v>623</v>
      </c>
      <c r="D71" s="342"/>
      <c r="E71" s="342"/>
      <c r="F71" s="9"/>
      <c r="G71" s="9"/>
    </row>
    <row r="72" spans="2:9" ht="15" customHeight="1" x14ac:dyDescent="0.2">
      <c r="C72" s="9" t="s">
        <v>622</v>
      </c>
      <c r="D72" s="9"/>
      <c r="E72" s="9"/>
      <c r="F72" s="9"/>
      <c r="G72" s="9"/>
      <c r="H72" s="9"/>
    </row>
    <row r="73" spans="2:9" ht="15" customHeight="1" x14ac:dyDescent="0.2">
      <c r="C73" s="9" t="s">
        <v>406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2" t="s">
        <v>416</v>
      </c>
      <c r="D78" s="342"/>
      <c r="E78" s="342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2" t="s">
        <v>436</v>
      </c>
      <c r="D83" s="342"/>
      <c r="E83" s="342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624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2" t="s">
        <v>625</v>
      </c>
      <c r="D90" s="342"/>
      <c r="E90" s="342"/>
      <c r="F90" s="342"/>
      <c r="G90" s="11"/>
      <c r="H90" s="11"/>
      <c r="I90" s="11"/>
    </row>
    <row r="91" spans="1:10" ht="15" customHeight="1" x14ac:dyDescent="0.2">
      <c r="C91" s="342" t="s">
        <v>40</v>
      </c>
      <c r="D91" s="342"/>
      <c r="E91" s="342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22" t="s">
        <v>636</v>
      </c>
      <c r="B97" s="823"/>
      <c r="C97" s="823"/>
      <c r="D97" s="823"/>
      <c r="E97" s="823"/>
      <c r="F97" s="823"/>
      <c r="G97" s="823"/>
      <c r="H97" s="823"/>
      <c r="I97" s="823"/>
      <c r="J97" s="823"/>
      <c r="K97" s="823"/>
    </row>
    <row r="98" spans="1:11" ht="15" customHeight="1" x14ac:dyDescent="0.2">
      <c r="A98" s="823"/>
      <c r="B98" s="823"/>
      <c r="C98" s="823"/>
      <c r="D98" s="823"/>
      <c r="E98" s="823"/>
      <c r="F98" s="823"/>
      <c r="G98" s="823"/>
      <c r="H98" s="823"/>
      <c r="I98" s="823"/>
      <c r="J98" s="823"/>
      <c r="K98" s="823"/>
    </row>
    <row r="99" spans="1:11" ht="15" customHeight="1" x14ac:dyDescent="0.2">
      <c r="A99" s="823"/>
      <c r="B99" s="823"/>
      <c r="C99" s="823"/>
      <c r="D99" s="823"/>
      <c r="E99" s="823"/>
      <c r="F99" s="823"/>
      <c r="G99" s="823"/>
      <c r="H99" s="823"/>
      <c r="I99" s="823"/>
      <c r="J99" s="823"/>
      <c r="K99" s="823"/>
    </row>
    <row r="100" spans="1:11" ht="15" customHeight="1" x14ac:dyDescent="0.2">
      <c r="A100" s="823"/>
      <c r="B100" s="823"/>
      <c r="C100" s="823"/>
      <c r="D100" s="823"/>
      <c r="E100" s="823"/>
      <c r="F100" s="823"/>
      <c r="G100" s="823"/>
      <c r="H100" s="823"/>
      <c r="I100" s="823"/>
      <c r="J100" s="823"/>
      <c r="K100" s="823"/>
    </row>
    <row r="101" spans="1:11" ht="15" customHeight="1" x14ac:dyDescent="0.2">
      <c r="A101" s="823"/>
      <c r="B101" s="823"/>
      <c r="C101" s="823"/>
      <c r="D101" s="823"/>
      <c r="E101" s="823"/>
      <c r="F101" s="823"/>
      <c r="G101" s="823"/>
      <c r="H101" s="823"/>
      <c r="I101" s="823"/>
      <c r="J101" s="823"/>
      <c r="K101" s="823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71" t="s">
        <v>27</v>
      </c>
      <c r="B1" s="572"/>
      <c r="C1" s="572"/>
      <c r="D1" s="572"/>
      <c r="E1" s="572"/>
      <c r="F1" s="572"/>
      <c r="G1" s="572"/>
      <c r="H1" s="572"/>
      <c r="I1" s="579"/>
    </row>
    <row r="2" spans="1:11" ht="15.75" x14ac:dyDescent="0.25">
      <c r="A2" s="573"/>
      <c r="B2" s="574"/>
      <c r="C2" s="575"/>
      <c r="D2" s="575"/>
      <c r="E2" s="575"/>
      <c r="F2" s="575"/>
      <c r="G2" s="557"/>
      <c r="H2" s="557" t="s">
        <v>160</v>
      </c>
      <c r="I2" s="579"/>
    </row>
    <row r="3" spans="1:11" s="102" customFormat="1" x14ac:dyDescent="0.2">
      <c r="A3" s="558"/>
      <c r="B3" s="840">
        <f>INDICE!A3</f>
        <v>41821</v>
      </c>
      <c r="C3" s="841"/>
      <c r="D3" s="841" t="s">
        <v>121</v>
      </c>
      <c r="E3" s="841"/>
      <c r="F3" s="841" t="s">
        <v>122</v>
      </c>
      <c r="G3" s="842"/>
      <c r="H3" s="841"/>
      <c r="I3" s="541"/>
    </row>
    <row r="4" spans="1:11" s="102" customFormat="1" x14ac:dyDescent="0.2">
      <c r="A4" s="559"/>
      <c r="B4" s="560" t="s">
        <v>48</v>
      </c>
      <c r="C4" s="560" t="s">
        <v>518</v>
      </c>
      <c r="D4" s="560" t="s">
        <v>48</v>
      </c>
      <c r="E4" s="560" t="s">
        <v>518</v>
      </c>
      <c r="F4" s="560" t="s">
        <v>48</v>
      </c>
      <c r="G4" s="561" t="s">
        <v>518</v>
      </c>
      <c r="H4" s="561" t="s">
        <v>111</v>
      </c>
      <c r="I4" s="541"/>
    </row>
    <row r="5" spans="1:11" s="102" customFormat="1" x14ac:dyDescent="0.2">
      <c r="A5" s="562" t="s">
        <v>180</v>
      </c>
      <c r="B5" s="521">
        <v>1931.7848199999989</v>
      </c>
      <c r="C5" s="514">
        <v>1.3456843205489062</v>
      </c>
      <c r="D5" s="513">
        <v>12130.551679999993</v>
      </c>
      <c r="E5" s="514">
        <v>1.9698684840597087</v>
      </c>
      <c r="F5" s="513">
        <v>20734.144789999991</v>
      </c>
      <c r="G5" s="514">
        <v>1.1442340364643839</v>
      </c>
      <c r="H5" s="519">
        <v>73.323656194228761</v>
      </c>
      <c r="I5" s="541"/>
      <c r="K5" s="96"/>
    </row>
    <row r="6" spans="1:11" s="102" customFormat="1" x14ac:dyDescent="0.2">
      <c r="A6" s="562" t="s">
        <v>181</v>
      </c>
      <c r="B6" s="584">
        <v>0.7579999999999999</v>
      </c>
      <c r="C6" s="531">
        <v>123.67799811142584</v>
      </c>
      <c r="D6" s="563">
        <v>4.0548000000000002</v>
      </c>
      <c r="E6" s="514">
        <v>17.176866325088639</v>
      </c>
      <c r="F6" s="513">
        <v>5.9585799999999995</v>
      </c>
      <c r="G6" s="514">
        <v>-63.192240360060737</v>
      </c>
      <c r="H6" s="519">
        <v>2.1071757516448197E-2</v>
      </c>
      <c r="I6" s="541"/>
      <c r="K6" s="96"/>
    </row>
    <row r="7" spans="1:11" s="102" customFormat="1" x14ac:dyDescent="0.2">
      <c r="A7" s="562" t="s">
        <v>182</v>
      </c>
      <c r="B7" s="521">
        <v>1.24593</v>
      </c>
      <c r="C7" s="514">
        <v>-40.708680527465397</v>
      </c>
      <c r="D7" s="563">
        <v>8.4272399999999994</v>
      </c>
      <c r="E7" s="514">
        <v>-49.426070967118577</v>
      </c>
      <c r="F7" s="513">
        <v>18.279640000000001</v>
      </c>
      <c r="G7" s="514">
        <v>-72.99346186610579</v>
      </c>
      <c r="H7" s="519">
        <v>6.4643613338742995E-2</v>
      </c>
      <c r="I7" s="541"/>
      <c r="K7" s="96"/>
    </row>
    <row r="8" spans="1:11" s="102" customFormat="1" x14ac:dyDescent="0.2">
      <c r="A8" s="583" t="s">
        <v>183</v>
      </c>
      <c r="B8" s="522">
        <v>1933.7887499999988</v>
      </c>
      <c r="C8" s="523">
        <v>1.3211027253994405</v>
      </c>
      <c r="D8" s="522">
        <v>12143.033719999996</v>
      </c>
      <c r="E8" s="523">
        <v>1.9024149552377432</v>
      </c>
      <c r="F8" s="522">
        <v>20758.38300999999</v>
      </c>
      <c r="G8" s="523">
        <v>0.84984295319467607</v>
      </c>
      <c r="H8" s="523">
        <v>73.409371565083944</v>
      </c>
      <c r="I8" s="541"/>
    </row>
    <row r="9" spans="1:11" s="102" customFormat="1" x14ac:dyDescent="0.2">
      <c r="A9" s="562" t="s">
        <v>184</v>
      </c>
      <c r="B9" s="521">
        <v>291.9362499999998</v>
      </c>
      <c r="C9" s="514">
        <v>-3.5696978499307801</v>
      </c>
      <c r="D9" s="513">
        <v>2076.8622399999999</v>
      </c>
      <c r="E9" s="514">
        <v>0.38274317302528843</v>
      </c>
      <c r="F9" s="513">
        <v>3713.9326800000003</v>
      </c>
      <c r="G9" s="514">
        <v>3.5140043231788374</v>
      </c>
      <c r="H9" s="519">
        <v>13.133848813873881</v>
      </c>
      <c r="I9" s="541"/>
    </row>
    <row r="10" spans="1:11" s="102" customFormat="1" x14ac:dyDescent="0.2">
      <c r="A10" s="562" t="s">
        <v>185</v>
      </c>
      <c r="B10" s="521">
        <v>90.674450000000007</v>
      </c>
      <c r="C10" s="514">
        <v>-14.377063508760896</v>
      </c>
      <c r="D10" s="513">
        <v>1150.2824500000002</v>
      </c>
      <c r="E10" s="514">
        <v>-17.71678322751314</v>
      </c>
      <c r="F10" s="513">
        <v>2104.0575800000006</v>
      </c>
      <c r="G10" s="514">
        <v>-16.413502117079936</v>
      </c>
      <c r="H10" s="519">
        <v>7.4407310343076416</v>
      </c>
      <c r="I10" s="541"/>
    </row>
    <row r="11" spans="1:11" s="102" customFormat="1" x14ac:dyDescent="0.2">
      <c r="A11" s="562" t="s">
        <v>186</v>
      </c>
      <c r="B11" s="521">
        <v>127.62756</v>
      </c>
      <c r="C11" s="514">
        <v>-10.676031526791558</v>
      </c>
      <c r="D11" s="513">
        <v>995.53198999999995</v>
      </c>
      <c r="E11" s="514">
        <v>6.5581951584830351</v>
      </c>
      <c r="F11" s="513">
        <v>1701.1920699999998</v>
      </c>
      <c r="G11" s="514">
        <v>11.4873190709726</v>
      </c>
      <c r="H11" s="519">
        <v>6.0160485867345193</v>
      </c>
      <c r="I11" s="541"/>
    </row>
    <row r="12" spans="1:11" s="3" customFormat="1" x14ac:dyDescent="0.2">
      <c r="A12" s="564" t="s">
        <v>187</v>
      </c>
      <c r="B12" s="524">
        <v>2444.0270099999984</v>
      </c>
      <c r="C12" s="525">
        <v>-0.65331309653393421</v>
      </c>
      <c r="D12" s="524">
        <v>16365.710399999996</v>
      </c>
      <c r="E12" s="525">
        <v>0.29547971973057324</v>
      </c>
      <c r="F12" s="524">
        <v>28277.565339999994</v>
      </c>
      <c r="G12" s="525">
        <v>0.22373618358290628</v>
      </c>
      <c r="H12" s="525">
        <v>100</v>
      </c>
      <c r="I12" s="494"/>
    </row>
    <row r="13" spans="1:11" s="102" customFormat="1" x14ac:dyDescent="0.2">
      <c r="A13" s="588" t="s">
        <v>158</v>
      </c>
      <c r="B13" s="526"/>
      <c r="C13" s="526"/>
      <c r="D13" s="526"/>
      <c r="E13" s="526"/>
      <c r="F13" s="526"/>
      <c r="G13" s="526"/>
      <c r="H13" s="526"/>
      <c r="I13" s="541"/>
    </row>
    <row r="14" spans="1:11" s="130" customFormat="1" x14ac:dyDescent="0.2">
      <c r="A14" s="565" t="s">
        <v>188</v>
      </c>
      <c r="B14" s="545">
        <v>73.817510000000041</v>
      </c>
      <c r="C14" s="534">
        <v>3.2941477735457232</v>
      </c>
      <c r="D14" s="533">
        <v>494.27722000000023</v>
      </c>
      <c r="E14" s="534">
        <v>-18.376692395184225</v>
      </c>
      <c r="F14" s="533">
        <v>713.74404000000027</v>
      </c>
      <c r="G14" s="534">
        <v>-52.996917526928975</v>
      </c>
      <c r="H14" s="547">
        <v>2.5240646831443247</v>
      </c>
      <c r="I14" s="580"/>
    </row>
    <row r="15" spans="1:11" s="130" customFormat="1" x14ac:dyDescent="0.2">
      <c r="A15" s="566" t="s">
        <v>627</v>
      </c>
      <c r="B15" s="586">
        <v>3.8172478767393847</v>
      </c>
      <c r="C15" s="538"/>
      <c r="D15" s="567">
        <v>4.0704590911734737</v>
      </c>
      <c r="E15" s="538"/>
      <c r="F15" s="567">
        <v>3.438341221742399</v>
      </c>
      <c r="G15" s="538"/>
      <c r="H15" s="548"/>
      <c r="I15" s="580"/>
    </row>
    <row r="16" spans="1:11" s="130" customFormat="1" x14ac:dyDescent="0.2">
      <c r="A16" s="568" t="s">
        <v>527</v>
      </c>
      <c r="B16" s="587">
        <v>96.155160000000009</v>
      </c>
      <c r="C16" s="528">
        <v>-15.303512491510975</v>
      </c>
      <c r="D16" s="527">
        <v>706.22113000000013</v>
      </c>
      <c r="E16" s="528">
        <v>3.0474172613238406</v>
      </c>
      <c r="F16" s="569">
        <v>1236.9540300000001</v>
      </c>
      <c r="G16" s="528">
        <v>6.0971503639391917</v>
      </c>
      <c r="H16" s="585">
        <v>4.3743300214402421</v>
      </c>
      <c r="I16" s="580"/>
    </row>
    <row r="17" spans="1:14" s="102" customFormat="1" x14ac:dyDescent="0.2">
      <c r="A17" s="576"/>
      <c r="B17" s="577"/>
      <c r="C17" s="577"/>
      <c r="D17" s="577"/>
      <c r="E17" s="577"/>
      <c r="F17" s="577"/>
      <c r="G17" s="577"/>
      <c r="H17" s="578" t="s">
        <v>246</v>
      </c>
      <c r="I17" s="541"/>
    </row>
    <row r="18" spans="1:14" s="102" customFormat="1" x14ac:dyDescent="0.2">
      <c r="A18" s="570" t="s">
        <v>590</v>
      </c>
      <c r="B18" s="532"/>
      <c r="C18" s="532"/>
      <c r="D18" s="532"/>
      <c r="E18" s="532"/>
      <c r="F18" s="513"/>
      <c r="G18" s="532"/>
      <c r="H18" s="532"/>
      <c r="I18" s="107"/>
      <c r="J18" s="107"/>
      <c r="K18" s="107"/>
      <c r="L18" s="107"/>
      <c r="M18" s="107"/>
      <c r="N18" s="107"/>
    </row>
    <row r="19" spans="1:14" x14ac:dyDescent="0.2">
      <c r="A19" s="843" t="s">
        <v>528</v>
      </c>
      <c r="B19" s="844"/>
      <c r="C19" s="844"/>
      <c r="D19" s="844"/>
      <c r="E19" s="844"/>
      <c r="F19" s="844"/>
      <c r="G19" s="844"/>
      <c r="H19" s="575"/>
      <c r="I19" s="108"/>
      <c r="J19" s="108"/>
      <c r="K19" s="108"/>
      <c r="L19" s="108"/>
      <c r="M19" s="108"/>
      <c r="N19" s="108"/>
    </row>
    <row r="20" spans="1:14" ht="14.25" x14ac:dyDescent="0.2">
      <c r="A20" s="581" t="s">
        <v>247</v>
      </c>
      <c r="B20" s="582"/>
      <c r="C20" s="582"/>
      <c r="D20" s="582"/>
      <c r="E20" s="582"/>
      <c r="F20" s="582"/>
      <c r="G20" s="582"/>
      <c r="H20" s="582"/>
      <c r="I20" s="108"/>
      <c r="J20" s="108"/>
      <c r="K20" s="108"/>
      <c r="L20" s="108"/>
      <c r="M20" s="108"/>
      <c r="N20" s="108"/>
    </row>
    <row r="21" spans="1:14" x14ac:dyDescent="0.2">
      <c r="A21" s="172"/>
      <c r="B21" s="173"/>
      <c r="C21" s="173"/>
      <c r="D21" s="173"/>
      <c r="E21" s="173"/>
      <c r="F21" s="173"/>
      <c r="G21" s="173"/>
      <c r="H21" s="173"/>
    </row>
    <row r="32" spans="1:14" x14ac:dyDescent="0.2">
      <c r="C32" s="96" t="s">
        <v>444</v>
      </c>
    </row>
  </sheetData>
  <mergeCells count="4">
    <mergeCell ref="B3:C3"/>
    <mergeCell ref="D3:E3"/>
    <mergeCell ref="F3:H3"/>
    <mergeCell ref="A19:G19"/>
  </mergeCells>
  <conditionalFormatting sqref="B6">
    <cfRule type="cellIs" dxfId="71" priority="7" operator="between">
      <formula>0</formula>
      <formula>0.5</formula>
    </cfRule>
    <cfRule type="cellIs" dxfId="70" priority="8" operator="between">
      <formula>0</formula>
      <formula>0.49</formula>
    </cfRule>
  </conditionalFormatting>
  <conditionalFormatting sqref="D6">
    <cfRule type="cellIs" dxfId="69" priority="5" operator="between">
      <formula>0</formula>
      <formula>0.5</formula>
    </cfRule>
    <cfRule type="cellIs" dxfId="68" priority="6" operator="between">
      <formula>0</formula>
      <formula>0.49</formula>
    </cfRule>
  </conditionalFormatting>
  <conditionalFormatting sqref="D7">
    <cfRule type="cellIs" dxfId="67" priority="3" operator="between">
      <formula>0</formula>
      <formula>0.5</formula>
    </cfRule>
    <cfRule type="cellIs" dxfId="66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E36" sqref="E36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529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38">
        <f>INDICE!A3</f>
        <v>41821</v>
      </c>
      <c r="C3" s="838"/>
      <c r="D3" s="838">
        <f>INDICE!C3</f>
        <v>0</v>
      </c>
      <c r="E3" s="838"/>
      <c r="F3" s="112"/>
      <c r="G3" s="839" t="s">
        <v>122</v>
      </c>
      <c r="H3" s="839"/>
      <c r="I3" s="839"/>
      <c r="J3" s="839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9" t="s">
        <v>162</v>
      </c>
      <c r="B5" s="117">
        <v>292.31619000000006</v>
      </c>
      <c r="C5" s="117">
        <v>45.529450000000004</v>
      </c>
      <c r="D5" s="117">
        <v>11.528939999999999</v>
      </c>
      <c r="E5" s="549">
        <v>349.37458000000004</v>
      </c>
      <c r="F5" s="117"/>
      <c r="G5" s="117">
        <v>3167.6632800000007</v>
      </c>
      <c r="H5" s="117">
        <v>566.3754600000002</v>
      </c>
      <c r="I5" s="117">
        <v>180.56366000000003</v>
      </c>
      <c r="J5" s="549">
        <v>3914.6024000000007</v>
      </c>
      <c r="K5" s="82"/>
    </row>
    <row r="6" spans="1:11" s="114" customFormat="1" x14ac:dyDescent="0.2">
      <c r="A6" s="590" t="s">
        <v>163</v>
      </c>
      <c r="B6" s="119">
        <v>84.18574000000001</v>
      </c>
      <c r="C6" s="119">
        <v>22.308169999999997</v>
      </c>
      <c r="D6" s="119">
        <v>2.0872999999999999</v>
      </c>
      <c r="E6" s="552">
        <v>108.58121</v>
      </c>
      <c r="F6" s="119"/>
      <c r="G6" s="119">
        <v>891.14667000000009</v>
      </c>
      <c r="H6" s="119">
        <v>268.65655000000004</v>
      </c>
      <c r="I6" s="119">
        <v>107.52347000000002</v>
      </c>
      <c r="J6" s="552">
        <v>1267.3266900000003</v>
      </c>
      <c r="K6" s="82"/>
    </row>
    <row r="7" spans="1:11" s="114" customFormat="1" x14ac:dyDescent="0.2">
      <c r="A7" s="590" t="s">
        <v>164</v>
      </c>
      <c r="B7" s="119">
        <v>40.420449999999995</v>
      </c>
      <c r="C7" s="119">
        <v>5.9417</v>
      </c>
      <c r="D7" s="119">
        <v>2.3528399999999996</v>
      </c>
      <c r="E7" s="552">
        <v>48.714989999999993</v>
      </c>
      <c r="F7" s="119"/>
      <c r="G7" s="119">
        <v>440.69870999999995</v>
      </c>
      <c r="H7" s="119">
        <v>76.927859999999981</v>
      </c>
      <c r="I7" s="119">
        <v>54.520179999999996</v>
      </c>
      <c r="J7" s="552">
        <v>572.14674999999988</v>
      </c>
      <c r="K7" s="82"/>
    </row>
    <row r="8" spans="1:11" s="114" customFormat="1" x14ac:dyDescent="0.2">
      <c r="A8" s="590" t="s">
        <v>165</v>
      </c>
      <c r="B8" s="119">
        <v>42.553619999999995</v>
      </c>
      <c r="C8" s="119">
        <v>3.9107400000000001</v>
      </c>
      <c r="D8" s="119">
        <v>6.3254599999999996</v>
      </c>
      <c r="E8" s="552">
        <v>52.789819999999992</v>
      </c>
      <c r="F8" s="119"/>
      <c r="G8" s="119">
        <v>369.14263</v>
      </c>
      <c r="H8" s="119">
        <v>40.497160000000001</v>
      </c>
      <c r="I8" s="119">
        <v>122.78176999999999</v>
      </c>
      <c r="J8" s="552">
        <v>532.42156</v>
      </c>
      <c r="K8" s="82"/>
    </row>
    <row r="9" spans="1:11" s="114" customFormat="1" x14ac:dyDescent="0.2">
      <c r="A9" s="590" t="s">
        <v>166</v>
      </c>
      <c r="B9" s="119">
        <v>52.510030000000008</v>
      </c>
      <c r="C9" s="119">
        <v>0</v>
      </c>
      <c r="D9" s="119">
        <v>19.524290000000001</v>
      </c>
      <c r="E9" s="552">
        <v>72.034320000000008</v>
      </c>
      <c r="F9" s="119"/>
      <c r="G9" s="119">
        <v>609.54822999999999</v>
      </c>
      <c r="H9" s="119">
        <v>0</v>
      </c>
      <c r="I9" s="119">
        <v>133.33098000000001</v>
      </c>
      <c r="J9" s="552">
        <v>742.87921000000006</v>
      </c>
      <c r="K9" s="82"/>
    </row>
    <row r="10" spans="1:11" s="114" customFormat="1" x14ac:dyDescent="0.2">
      <c r="A10" s="590" t="s">
        <v>167</v>
      </c>
      <c r="B10" s="119">
        <v>27.298190000000005</v>
      </c>
      <c r="C10" s="119">
        <v>3.7875599999999991</v>
      </c>
      <c r="D10" s="119">
        <v>0.46850000000000008</v>
      </c>
      <c r="E10" s="552">
        <v>31.554250000000003</v>
      </c>
      <c r="F10" s="119"/>
      <c r="G10" s="119">
        <v>291.58702999999991</v>
      </c>
      <c r="H10" s="119">
        <v>51.408979999999985</v>
      </c>
      <c r="I10" s="119">
        <v>15.567519999999996</v>
      </c>
      <c r="J10" s="552">
        <v>358.5635299999999</v>
      </c>
      <c r="K10" s="82"/>
    </row>
    <row r="11" spans="1:11" s="114" customFormat="1" x14ac:dyDescent="0.2">
      <c r="A11" s="590" t="s">
        <v>168</v>
      </c>
      <c r="B11" s="119">
        <v>139.34465000000003</v>
      </c>
      <c r="C11" s="119">
        <v>54.257269999999984</v>
      </c>
      <c r="D11" s="119">
        <v>6.0328200000000001</v>
      </c>
      <c r="E11" s="552">
        <v>199.63473999999999</v>
      </c>
      <c r="F11" s="119"/>
      <c r="G11" s="119">
        <v>1459.7455199999997</v>
      </c>
      <c r="H11" s="119">
        <v>615.85164000000009</v>
      </c>
      <c r="I11" s="119">
        <v>247.01419000000013</v>
      </c>
      <c r="J11" s="552">
        <v>2322.6113500000001</v>
      </c>
      <c r="K11" s="82"/>
    </row>
    <row r="12" spans="1:11" s="114" customFormat="1" x14ac:dyDescent="0.2">
      <c r="A12" s="590" t="s">
        <v>652</v>
      </c>
      <c r="B12" s="119">
        <v>108.95072</v>
      </c>
      <c r="C12" s="119">
        <v>33.665610000000001</v>
      </c>
      <c r="D12" s="119">
        <v>3.16798</v>
      </c>
      <c r="E12" s="552">
        <v>145.78431</v>
      </c>
      <c r="F12" s="119"/>
      <c r="G12" s="119">
        <v>1155.9855699999998</v>
      </c>
      <c r="H12" s="119">
        <v>498.42009000000047</v>
      </c>
      <c r="I12" s="119">
        <v>164.65138999999999</v>
      </c>
      <c r="J12" s="552">
        <v>1819.0570500000003</v>
      </c>
      <c r="K12" s="82"/>
    </row>
    <row r="13" spans="1:11" s="114" customFormat="1" x14ac:dyDescent="0.2">
      <c r="A13" s="590" t="s">
        <v>169</v>
      </c>
      <c r="B13" s="119">
        <v>304.33024</v>
      </c>
      <c r="C13" s="119">
        <v>32.155900000000003</v>
      </c>
      <c r="D13" s="119">
        <v>10.19717</v>
      </c>
      <c r="E13" s="552">
        <v>346.68331000000001</v>
      </c>
      <c r="F13" s="119"/>
      <c r="G13" s="119">
        <v>3204.6485300000008</v>
      </c>
      <c r="H13" s="119">
        <v>441.66250999999994</v>
      </c>
      <c r="I13" s="119">
        <v>225.34943000000015</v>
      </c>
      <c r="J13" s="552">
        <v>3871.6604700000012</v>
      </c>
      <c r="K13" s="82"/>
    </row>
    <row r="14" spans="1:11" s="114" customFormat="1" x14ac:dyDescent="0.2">
      <c r="A14" s="590" t="s">
        <v>170</v>
      </c>
      <c r="B14" s="119">
        <v>0.93042000000000002</v>
      </c>
      <c r="C14" s="119">
        <v>0</v>
      </c>
      <c r="D14" s="119">
        <v>0</v>
      </c>
      <c r="E14" s="552">
        <v>0.93042000000000002</v>
      </c>
      <c r="F14" s="119"/>
      <c r="G14" s="119">
        <v>10.730920000000001</v>
      </c>
      <c r="H14" s="119">
        <v>0</v>
      </c>
      <c r="I14" s="119">
        <v>1.4809999999999999E-2</v>
      </c>
      <c r="J14" s="552">
        <v>10.745730000000002</v>
      </c>
      <c r="K14" s="82"/>
    </row>
    <row r="15" spans="1:11" s="114" customFormat="1" x14ac:dyDescent="0.2">
      <c r="A15" s="590" t="s">
        <v>171</v>
      </c>
      <c r="B15" s="119">
        <v>193.47319999999999</v>
      </c>
      <c r="C15" s="119">
        <v>17.241250000000001</v>
      </c>
      <c r="D15" s="119">
        <v>6.1284200000000002</v>
      </c>
      <c r="E15" s="552">
        <v>216.84287</v>
      </c>
      <c r="F15" s="119"/>
      <c r="G15" s="119">
        <v>1999.7154300000002</v>
      </c>
      <c r="H15" s="119">
        <v>215.42549000000011</v>
      </c>
      <c r="I15" s="119">
        <v>112.23598</v>
      </c>
      <c r="J15" s="552">
        <v>2327.3769000000002</v>
      </c>
      <c r="K15" s="82"/>
    </row>
    <row r="16" spans="1:11" s="114" customFormat="1" x14ac:dyDescent="0.2">
      <c r="A16" s="590" t="s">
        <v>172</v>
      </c>
      <c r="B16" s="119">
        <v>52.672410000000013</v>
      </c>
      <c r="C16" s="119">
        <v>10.344140000000001</v>
      </c>
      <c r="D16" s="119">
        <v>0.67297000000000007</v>
      </c>
      <c r="E16" s="552">
        <v>63.689520000000016</v>
      </c>
      <c r="F16" s="119"/>
      <c r="G16" s="119">
        <v>563.45639000000017</v>
      </c>
      <c r="H16" s="119">
        <v>139.52150000000003</v>
      </c>
      <c r="I16" s="119">
        <v>25.689209999999999</v>
      </c>
      <c r="J16" s="552">
        <v>728.66710000000023</v>
      </c>
      <c r="K16" s="82"/>
    </row>
    <row r="17" spans="1:16" s="114" customFormat="1" x14ac:dyDescent="0.2">
      <c r="A17" s="590" t="s">
        <v>173</v>
      </c>
      <c r="B17" s="119">
        <v>121.74645000000002</v>
      </c>
      <c r="C17" s="119">
        <v>22.082529999999995</v>
      </c>
      <c r="D17" s="119">
        <v>9.137439999999998</v>
      </c>
      <c r="E17" s="552">
        <v>152.96642000000003</v>
      </c>
      <c r="F17" s="119"/>
      <c r="G17" s="119">
        <v>1359.6764800000001</v>
      </c>
      <c r="H17" s="119">
        <v>266.02214000000004</v>
      </c>
      <c r="I17" s="119">
        <v>245.60336000000004</v>
      </c>
      <c r="J17" s="552">
        <v>1871.3019800000002</v>
      </c>
      <c r="K17" s="82"/>
    </row>
    <row r="18" spans="1:16" s="114" customFormat="1" x14ac:dyDescent="0.2">
      <c r="A18" s="590" t="s">
        <v>174</v>
      </c>
      <c r="B18" s="119">
        <v>15.2233</v>
      </c>
      <c r="C18" s="119">
        <v>3.8722399999999997</v>
      </c>
      <c r="D18" s="119">
        <v>0.67259999999999986</v>
      </c>
      <c r="E18" s="552">
        <v>19.768139999999999</v>
      </c>
      <c r="F18" s="119"/>
      <c r="G18" s="119">
        <v>163.25545000000005</v>
      </c>
      <c r="H18" s="119">
        <v>47.205939999999998</v>
      </c>
      <c r="I18" s="119">
        <v>26.70036</v>
      </c>
      <c r="J18" s="552">
        <v>237.16175000000004</v>
      </c>
      <c r="K18" s="82"/>
    </row>
    <row r="19" spans="1:16" s="114" customFormat="1" x14ac:dyDescent="0.2">
      <c r="A19" s="590" t="s">
        <v>175</v>
      </c>
      <c r="B19" s="119">
        <v>191.74280999999999</v>
      </c>
      <c r="C19" s="119">
        <v>7.1196900000000003</v>
      </c>
      <c r="D19" s="119">
        <v>7.8905900000000004</v>
      </c>
      <c r="E19" s="552">
        <v>206.75308999999999</v>
      </c>
      <c r="F19" s="119"/>
      <c r="G19" s="119">
        <v>2117.26802</v>
      </c>
      <c r="H19" s="119">
        <v>110.24765000000001</v>
      </c>
      <c r="I19" s="119">
        <v>302.19013000000001</v>
      </c>
      <c r="J19" s="552">
        <v>2529.7057999999997</v>
      </c>
      <c r="K19" s="82"/>
    </row>
    <row r="20" spans="1:16" s="114" customFormat="1" x14ac:dyDescent="0.2">
      <c r="A20" s="590" t="s">
        <v>176</v>
      </c>
      <c r="B20" s="119">
        <v>1.1943500000000002</v>
      </c>
      <c r="C20" s="119">
        <v>3.4450000000000001E-2</v>
      </c>
      <c r="D20" s="119">
        <v>1.7900000000000001E-3</v>
      </c>
      <c r="E20" s="552">
        <v>1.2305900000000003</v>
      </c>
      <c r="F20" s="119"/>
      <c r="G20" s="119">
        <v>12.614120000000002</v>
      </c>
      <c r="H20" s="119">
        <v>4.4389999999999999E-2</v>
      </c>
      <c r="I20" s="119">
        <v>3.5000000000000001E-3</v>
      </c>
      <c r="J20" s="552">
        <v>12.662010000000002</v>
      </c>
      <c r="K20" s="82"/>
    </row>
    <row r="21" spans="1:16" s="114" customFormat="1" x14ac:dyDescent="0.2">
      <c r="A21" s="590" t="s">
        <v>177</v>
      </c>
      <c r="B21" s="119">
        <v>75.197770000000006</v>
      </c>
      <c r="C21" s="119">
        <v>11.394030000000001</v>
      </c>
      <c r="D21" s="119">
        <v>1.08805</v>
      </c>
      <c r="E21" s="552">
        <v>87.679850000000002</v>
      </c>
      <c r="F21" s="119"/>
      <c r="G21" s="119">
        <v>810.93623000000014</v>
      </c>
      <c r="H21" s="119">
        <v>141.65703000000002</v>
      </c>
      <c r="I21" s="119">
        <v>18.887340000000002</v>
      </c>
      <c r="J21" s="552">
        <v>971.48060000000009</v>
      </c>
      <c r="K21" s="82"/>
    </row>
    <row r="22" spans="1:16" s="114" customFormat="1" x14ac:dyDescent="0.2">
      <c r="A22" s="590" t="s">
        <v>178</v>
      </c>
      <c r="B22" s="119">
        <v>52.082860000000004</v>
      </c>
      <c r="C22" s="119">
        <v>6.8420699999999997</v>
      </c>
      <c r="D22" s="119">
        <v>0.74505999999999994</v>
      </c>
      <c r="E22" s="552">
        <v>59.669990000000006</v>
      </c>
      <c r="F22" s="119"/>
      <c r="G22" s="119">
        <v>574.27567999999974</v>
      </c>
      <c r="H22" s="119">
        <v>91.224929999999986</v>
      </c>
      <c r="I22" s="119">
        <v>36.547750000000001</v>
      </c>
      <c r="J22" s="552">
        <v>702.04835999999966</v>
      </c>
      <c r="K22" s="82"/>
    </row>
    <row r="23" spans="1:16" x14ac:dyDescent="0.2">
      <c r="A23" s="591" t="s">
        <v>179</v>
      </c>
      <c r="B23" s="119">
        <v>135.61142000000004</v>
      </c>
      <c r="C23" s="119">
        <v>11.449449999999999</v>
      </c>
      <c r="D23" s="119">
        <v>2.6522299999999999</v>
      </c>
      <c r="E23" s="552">
        <v>149.71310000000003</v>
      </c>
      <c r="F23" s="119"/>
      <c r="G23" s="119">
        <v>1532.0499000000007</v>
      </c>
      <c r="H23" s="119">
        <v>142.78335999999999</v>
      </c>
      <c r="I23" s="119">
        <v>84.882549999999981</v>
      </c>
      <c r="J23" s="552">
        <v>1759.7158100000006</v>
      </c>
      <c r="K23" s="494"/>
      <c r="P23" s="114"/>
    </row>
    <row r="24" spans="1:16" x14ac:dyDescent="0.2">
      <c r="A24" s="592" t="s">
        <v>530</v>
      </c>
      <c r="B24" s="123">
        <v>1931.7848200000001</v>
      </c>
      <c r="C24" s="123">
        <v>291.93624999999992</v>
      </c>
      <c r="D24" s="123">
        <v>90.674450000000007</v>
      </c>
      <c r="E24" s="123">
        <v>2314.39552</v>
      </c>
      <c r="F24" s="123"/>
      <c r="G24" s="123">
        <v>20734.144789999955</v>
      </c>
      <c r="H24" s="123">
        <v>3713.932679999989</v>
      </c>
      <c r="I24" s="123">
        <v>2104.0575799999997</v>
      </c>
      <c r="J24" s="123">
        <v>26552.135049999946</v>
      </c>
      <c r="K24" s="494"/>
    </row>
    <row r="25" spans="1:16" x14ac:dyDescent="0.2">
      <c r="I25" s="8"/>
      <c r="J25" s="93" t="s">
        <v>246</v>
      </c>
    </row>
    <row r="26" spans="1:16" x14ac:dyDescent="0.2">
      <c r="A26" s="555" t="s">
        <v>531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45"/>
      <c r="F28" s="845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65" priority="1" operator="between">
      <formula>0</formula>
      <formula>0.5</formula>
    </cfRule>
    <cfRule type="cellIs" dxfId="6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13" sqref="H13"/>
    </sheetView>
  </sheetViews>
  <sheetFormatPr baseColWidth="10" defaultRowHeight="13.5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5" customHeight="1" x14ac:dyDescent="0.2">
      <c r="A1" s="846" t="s">
        <v>28</v>
      </c>
      <c r="B1" s="846"/>
      <c r="C1" s="846"/>
      <c r="D1" s="131"/>
      <c r="E1" s="131"/>
      <c r="F1" s="131"/>
      <c r="G1" s="131"/>
      <c r="H1" s="132"/>
    </row>
    <row r="2" spans="1:65" ht="13.5" customHeight="1" x14ac:dyDescent="0.2">
      <c r="A2" s="847"/>
      <c r="B2" s="847"/>
      <c r="C2" s="847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7" t="s">
        <v>518</v>
      </c>
      <c r="H4" s="45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5" customHeight="1" x14ac:dyDescent="0.2">
      <c r="A5" s="137" t="s">
        <v>193</v>
      </c>
      <c r="B5" s="601">
        <v>407.95706000000018</v>
      </c>
      <c r="C5" s="139">
        <v>-3.1891635819005422</v>
      </c>
      <c r="D5" s="138">
        <v>2474.1552499999993</v>
      </c>
      <c r="E5" s="139">
        <v>-0.73395930647020924</v>
      </c>
      <c r="F5" s="138">
        <v>4317.9947700000002</v>
      </c>
      <c r="G5" s="139">
        <v>-1.5904618752885804</v>
      </c>
      <c r="H5" s="598">
        <v>17.005588568936016</v>
      </c>
    </row>
    <row r="6" spans="1:65" ht="13.5" customHeight="1" x14ac:dyDescent="0.2">
      <c r="A6" s="137" t="s">
        <v>194</v>
      </c>
      <c r="B6" s="602">
        <v>30.049480000000006</v>
      </c>
      <c r="C6" s="141">
        <v>-2.3614003404576116</v>
      </c>
      <c r="D6" s="140">
        <v>178.95918000000003</v>
      </c>
      <c r="E6" s="141">
        <v>0.42188495592352787</v>
      </c>
      <c r="F6" s="140">
        <v>314.89739999999989</v>
      </c>
      <c r="G6" s="142">
        <v>-1.6254736207107676</v>
      </c>
      <c r="H6" s="599">
        <v>1.2401626011760247</v>
      </c>
    </row>
    <row r="7" spans="1:65" ht="13.5" customHeight="1" x14ac:dyDescent="0.2">
      <c r="A7" s="137" t="s">
        <v>154</v>
      </c>
      <c r="B7" s="552">
        <v>1.7000000000000001E-2</v>
      </c>
      <c r="C7" s="141">
        <v>-15</v>
      </c>
      <c r="D7" s="119">
        <v>0.14643999999999999</v>
      </c>
      <c r="E7" s="141">
        <v>21.38594164456233</v>
      </c>
      <c r="F7" s="119">
        <v>0.26709000000000005</v>
      </c>
      <c r="G7" s="141">
        <v>-27.221450175754104</v>
      </c>
      <c r="H7" s="552">
        <v>1.051882388194074E-3</v>
      </c>
    </row>
    <row r="8" spans="1:65" ht="13.5" customHeight="1" x14ac:dyDescent="0.2">
      <c r="A8" s="594" t="s">
        <v>196</v>
      </c>
      <c r="B8" s="595">
        <v>438.02356000000015</v>
      </c>
      <c r="C8" s="596">
        <v>-3.1333439335433519</v>
      </c>
      <c r="D8" s="595">
        <v>2653.2680499999997</v>
      </c>
      <c r="E8" s="596">
        <v>-0.65770312265099651</v>
      </c>
      <c r="F8" s="595">
        <v>4633.2389999999996</v>
      </c>
      <c r="G8" s="597">
        <v>-1.5943927473630861</v>
      </c>
      <c r="H8" s="597">
        <v>18.247117093091923</v>
      </c>
    </row>
    <row r="9" spans="1:65" ht="13.5" customHeight="1" x14ac:dyDescent="0.2">
      <c r="A9" s="137" t="s">
        <v>180</v>
      </c>
      <c r="B9" s="602">
        <v>1931.7848199999989</v>
      </c>
      <c r="C9" s="141">
        <v>1.3456843205489062</v>
      </c>
      <c r="D9" s="140">
        <v>12130.551679999993</v>
      </c>
      <c r="E9" s="141">
        <v>1.9698684840597087</v>
      </c>
      <c r="F9" s="140">
        <v>20734.144789999991</v>
      </c>
      <c r="G9" s="142">
        <v>1.1442340364643839</v>
      </c>
      <c r="H9" s="599">
        <v>81.657425357995066</v>
      </c>
    </row>
    <row r="10" spans="1:65" ht="13.5" customHeight="1" x14ac:dyDescent="0.2">
      <c r="A10" s="137" t="s">
        <v>197</v>
      </c>
      <c r="B10" s="602">
        <v>2.00393</v>
      </c>
      <c r="C10" s="141">
        <v>-17.880135232045888</v>
      </c>
      <c r="D10" s="140">
        <v>12.482040000000001</v>
      </c>
      <c r="E10" s="141">
        <v>-37.9731877266615</v>
      </c>
      <c r="F10" s="140">
        <v>24.238220000000002</v>
      </c>
      <c r="G10" s="142">
        <v>-71.101752669111278</v>
      </c>
      <c r="H10" s="599">
        <v>9.5457548913000734E-2</v>
      </c>
    </row>
    <row r="11" spans="1:65" ht="13.5" customHeight="1" x14ac:dyDescent="0.2">
      <c r="A11" s="594" t="s">
        <v>555</v>
      </c>
      <c r="B11" s="595">
        <v>1933.7887499999988</v>
      </c>
      <c r="C11" s="596">
        <v>1.3211027253994405</v>
      </c>
      <c r="D11" s="595">
        <v>12143.033719999996</v>
      </c>
      <c r="E11" s="596">
        <v>1.9024149552377432</v>
      </c>
      <c r="F11" s="595">
        <v>20758.38300999999</v>
      </c>
      <c r="G11" s="597">
        <v>0.84984295319467607</v>
      </c>
      <c r="H11" s="597">
        <v>81.75288290690807</v>
      </c>
    </row>
    <row r="12" spans="1:65" ht="13.5" customHeight="1" x14ac:dyDescent="0.2">
      <c r="A12" s="144" t="s">
        <v>532</v>
      </c>
      <c r="B12" s="145">
        <v>2371.8123099999993</v>
      </c>
      <c r="C12" s="146">
        <v>0.46787721287946993</v>
      </c>
      <c r="D12" s="145">
        <v>14796.301769999996</v>
      </c>
      <c r="E12" s="146">
        <v>1.4336707747566548</v>
      </c>
      <c r="F12" s="145">
        <v>25391.622009999992</v>
      </c>
      <c r="G12" s="146">
        <v>0.3948246965841426</v>
      </c>
      <c r="H12" s="146">
        <v>100</v>
      </c>
    </row>
    <row r="13" spans="1:65" ht="13.5" customHeight="1" x14ac:dyDescent="0.2">
      <c r="A13" s="147" t="s">
        <v>198</v>
      </c>
      <c r="B13" s="148">
        <v>4835.7375299999994</v>
      </c>
      <c r="C13" s="148"/>
      <c r="D13" s="148">
        <v>31477.159274580164</v>
      </c>
      <c r="E13" s="148"/>
      <c r="F13" s="148">
        <v>54487.308904580161</v>
      </c>
      <c r="G13" s="149"/>
      <c r="H13" s="150"/>
    </row>
    <row r="14" spans="1:65" ht="13.5" customHeight="1" x14ac:dyDescent="0.2">
      <c r="A14" s="151" t="s">
        <v>199</v>
      </c>
      <c r="B14" s="603">
        <v>49.047581579556898</v>
      </c>
      <c r="C14" s="152"/>
      <c r="D14" s="152">
        <v>47.006471076152557</v>
      </c>
      <c r="E14" s="152"/>
      <c r="F14" s="152">
        <v>46.600983826282508</v>
      </c>
      <c r="G14" s="153"/>
      <c r="H14" s="600"/>
    </row>
    <row r="15" spans="1:65" ht="13.5" customHeight="1" x14ac:dyDescent="0.2">
      <c r="A15" s="137"/>
      <c r="B15" s="137"/>
      <c r="C15" s="137"/>
      <c r="D15" s="137"/>
      <c r="E15" s="137"/>
      <c r="F15" s="137"/>
      <c r="H15" s="93" t="s">
        <v>246</v>
      </c>
    </row>
    <row r="16" spans="1:65" ht="13.5" customHeight="1" x14ac:dyDescent="0.2">
      <c r="A16" s="124" t="s">
        <v>590</v>
      </c>
      <c r="B16" s="154"/>
      <c r="C16" s="155"/>
      <c r="D16" s="155"/>
      <c r="E16" s="155"/>
      <c r="F16" s="154"/>
      <c r="G16" s="154"/>
      <c r="H16" s="154"/>
    </row>
    <row r="17" spans="1:1" ht="13.5" customHeight="1" x14ac:dyDescent="0.2">
      <c r="A17" s="124" t="s">
        <v>533</v>
      </c>
    </row>
    <row r="18" spans="1:1" ht="13.5" customHeight="1" x14ac:dyDescent="0.2">
      <c r="A18" s="156" t="s">
        <v>247</v>
      </c>
    </row>
    <row r="19" spans="1:1" ht="13.5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63" priority="7" operator="between">
      <formula>0</formula>
      <formula>0.5</formula>
    </cfRule>
    <cfRule type="cellIs" dxfId="62" priority="8" operator="between">
      <formula>0</formula>
      <formula>0.49</formula>
    </cfRule>
  </conditionalFormatting>
  <conditionalFormatting sqref="D7">
    <cfRule type="cellIs" dxfId="61" priority="5" operator="between">
      <formula>0</formula>
      <formula>0.5</formula>
    </cfRule>
    <cfRule type="cellIs" dxfId="60" priority="6" operator="between">
      <formula>0</formula>
      <formula>0.49</formula>
    </cfRule>
  </conditionalFormatting>
  <conditionalFormatting sqref="F7">
    <cfRule type="cellIs" dxfId="59" priority="3" operator="between">
      <formula>0</formula>
      <formula>0.5</formula>
    </cfRule>
    <cfRule type="cellIs" dxfId="58" priority="4" operator="between">
      <formula>0</formula>
      <formula>0.49</formula>
    </cfRule>
  </conditionalFormatting>
  <conditionalFormatting sqref="H7">
    <cfRule type="cellIs" dxfId="57" priority="1" operator="between">
      <formula>0</formula>
      <formula>0.5</formula>
    </cfRule>
    <cfRule type="cellIs" dxfId="5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C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9" customWidth="1"/>
    <col min="13" max="13" width="11" customWidth="1"/>
  </cols>
  <sheetData>
    <row r="1" spans="1:14" x14ac:dyDescent="0.2">
      <c r="A1" s="848" t="s">
        <v>26</v>
      </c>
      <c r="B1" s="848"/>
      <c r="C1" s="848"/>
      <c r="D1" s="848"/>
      <c r="E1" s="848"/>
      <c r="F1" s="157"/>
      <c r="G1" s="157"/>
      <c r="H1" s="157"/>
      <c r="I1" s="157"/>
      <c r="J1" s="157"/>
      <c r="K1" s="157"/>
      <c r="L1" s="604"/>
      <c r="M1" s="157"/>
      <c r="N1" s="157"/>
    </row>
    <row r="2" spans="1:14" x14ac:dyDescent="0.2">
      <c r="A2" s="848"/>
      <c r="B2" s="849"/>
      <c r="C2" s="849"/>
      <c r="D2" s="849"/>
      <c r="E2" s="849"/>
      <c r="F2" s="157"/>
      <c r="G2" s="157"/>
      <c r="H2" s="157"/>
      <c r="I2" s="157"/>
      <c r="J2" s="157"/>
      <c r="K2" s="157"/>
      <c r="L2" s="604"/>
      <c r="M2" s="158" t="s">
        <v>160</v>
      </c>
      <c r="N2" s="157"/>
    </row>
    <row r="3" spans="1:14" x14ac:dyDescent="0.2">
      <c r="A3" s="456"/>
      <c r="B3" s="780">
        <v>2013</v>
      </c>
      <c r="C3" s="780" t="s">
        <v>641</v>
      </c>
      <c r="D3" s="780" t="s">
        <v>641</v>
      </c>
      <c r="E3" s="780" t="s">
        <v>641</v>
      </c>
      <c r="F3" s="780" t="s">
        <v>641</v>
      </c>
      <c r="G3" s="780">
        <v>2014</v>
      </c>
      <c r="H3" s="780" t="s">
        <v>641</v>
      </c>
      <c r="I3" s="780" t="s">
        <v>641</v>
      </c>
      <c r="J3" s="780" t="s">
        <v>641</v>
      </c>
      <c r="K3" s="780" t="s">
        <v>641</v>
      </c>
      <c r="L3" s="780" t="s">
        <v>641</v>
      </c>
      <c r="M3" s="780" t="s">
        <v>641</v>
      </c>
      <c r="N3" s="1"/>
    </row>
    <row r="4" spans="1:14" x14ac:dyDescent="0.2">
      <c r="A4" s="159"/>
      <c r="B4" s="160">
        <v>41517</v>
      </c>
      <c r="C4" s="160">
        <v>41547</v>
      </c>
      <c r="D4" s="160">
        <v>41578</v>
      </c>
      <c r="E4" s="160">
        <v>41608</v>
      </c>
      <c r="F4" s="160">
        <v>41639</v>
      </c>
      <c r="G4" s="160">
        <v>41670</v>
      </c>
      <c r="H4" s="160">
        <v>41698</v>
      </c>
      <c r="I4" s="160">
        <v>41729</v>
      </c>
      <c r="J4" s="160">
        <v>41759</v>
      </c>
      <c r="K4" s="160">
        <v>41790</v>
      </c>
      <c r="L4" s="160">
        <v>41820</v>
      </c>
      <c r="M4" s="160">
        <v>41851</v>
      </c>
      <c r="N4" s="1"/>
    </row>
    <row r="5" spans="1:14" x14ac:dyDescent="0.2">
      <c r="A5" s="161" t="s">
        <v>200</v>
      </c>
      <c r="B5" s="162">
        <v>21.133579999999988</v>
      </c>
      <c r="C5" s="162">
        <v>18.658819999999992</v>
      </c>
      <c r="D5" s="162">
        <v>24.119189999999982</v>
      </c>
      <c r="E5" s="162">
        <v>21.930799999999984</v>
      </c>
      <c r="F5" s="162">
        <v>23.003780000000017</v>
      </c>
      <c r="G5" s="162">
        <v>20.434399999999989</v>
      </c>
      <c r="H5" s="162">
        <v>17.662340000000007</v>
      </c>
      <c r="I5" s="162">
        <v>20.575349999999993</v>
      </c>
      <c r="J5" s="162">
        <v>21.477479999999993</v>
      </c>
      <c r="K5" s="162">
        <v>21.807239999999972</v>
      </c>
      <c r="L5" s="162">
        <v>23.825180000000003</v>
      </c>
      <c r="M5" s="162">
        <v>27.178970000000007</v>
      </c>
      <c r="N5" s="1"/>
    </row>
    <row r="6" spans="1:14" x14ac:dyDescent="0.2">
      <c r="A6" s="163" t="s">
        <v>535</v>
      </c>
      <c r="B6" s="164">
        <v>57.644369999999959</v>
      </c>
      <c r="C6" s="164">
        <v>41.984460000000013</v>
      </c>
      <c r="D6" s="164">
        <v>36.167029999999983</v>
      </c>
      <c r="E6" s="164">
        <v>42.075039999999994</v>
      </c>
      <c r="F6" s="164">
        <v>41.595920000000007</v>
      </c>
      <c r="G6" s="164">
        <v>41.519769999999951</v>
      </c>
      <c r="H6" s="164">
        <v>59.910739999999997</v>
      </c>
      <c r="I6" s="164">
        <v>72.618200000000044</v>
      </c>
      <c r="J6" s="164">
        <v>75.087490000000059</v>
      </c>
      <c r="K6" s="164">
        <v>90.46623000000001</v>
      </c>
      <c r="L6" s="164">
        <v>80.857280000000131</v>
      </c>
      <c r="M6" s="164">
        <v>73.817510000000041</v>
      </c>
      <c r="N6" s="1"/>
    </row>
    <row r="7" spans="1:14" x14ac:dyDescent="0.2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5" t="s">
        <v>246</v>
      </c>
      <c r="N7" s="1"/>
    </row>
    <row r="8" spans="1:14" x14ac:dyDescent="0.2">
      <c r="A8" s="167" t="s">
        <v>534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4"/>
      <c r="M8" s="157"/>
      <c r="N8" s="157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635</v>
      </c>
    </row>
    <row r="2" spans="1:4" x14ac:dyDescent="0.2">
      <c r="A2" s="499"/>
      <c r="B2" s="499"/>
      <c r="C2" s="499"/>
      <c r="D2" s="499"/>
    </row>
    <row r="3" spans="1:4" x14ac:dyDescent="0.2">
      <c r="B3" s="499">
        <v>2012</v>
      </c>
      <c r="C3" s="499">
        <v>2013</v>
      </c>
      <c r="D3" s="499">
        <v>2014</v>
      </c>
    </row>
    <row r="4" spans="1:4" x14ac:dyDescent="0.2">
      <c r="A4" s="394" t="s">
        <v>135</v>
      </c>
      <c r="B4" s="498">
        <v>-5.0121375617253623</v>
      </c>
      <c r="C4" s="498">
        <v>-6.4204096649546329</v>
      </c>
      <c r="D4" s="782">
        <v>-3.1452541548570325</v>
      </c>
    </row>
    <row r="5" spans="1:4" x14ac:dyDescent="0.2">
      <c r="A5" s="605" t="s">
        <v>136</v>
      </c>
      <c r="B5" s="498">
        <v>-5.2248990606840229</v>
      </c>
      <c r="C5" s="498">
        <v>-6.9863170228759257</v>
      </c>
      <c r="D5" s="782">
        <v>-2.1956227846336822</v>
      </c>
    </row>
    <row r="6" spans="1:4" x14ac:dyDescent="0.2">
      <c r="A6" s="605" t="s">
        <v>137</v>
      </c>
      <c r="B6" s="498">
        <v>-5.0648357116512281</v>
      </c>
      <c r="C6" s="498">
        <v>-7.2350074466919558</v>
      </c>
      <c r="D6" s="782">
        <v>-1.2418726148540389</v>
      </c>
    </row>
    <row r="7" spans="1:4" x14ac:dyDescent="0.2">
      <c r="A7" s="605" t="s">
        <v>138</v>
      </c>
      <c r="B7" s="498">
        <v>-5.5444468745149074</v>
      </c>
      <c r="C7" s="498">
        <v>-6.4058535610467668</v>
      </c>
      <c r="D7" s="782">
        <v>-1.3611138234761677</v>
      </c>
    </row>
    <row r="8" spans="1:4" x14ac:dyDescent="0.2">
      <c r="A8" s="605" t="s">
        <v>139</v>
      </c>
      <c r="B8" s="498">
        <v>-5.459170369935042</v>
      </c>
      <c r="C8" s="498">
        <v>-6.3801904099223892</v>
      </c>
      <c r="D8" s="498">
        <v>-0.86545229255156753</v>
      </c>
    </row>
    <row r="9" spans="1:4" x14ac:dyDescent="0.2">
      <c r="A9" s="605" t="s">
        <v>140</v>
      </c>
      <c r="B9" s="498">
        <v>-5.2486127712741562</v>
      </c>
      <c r="C9" s="498">
        <v>-7.0187764462360462</v>
      </c>
      <c r="D9" s="782">
        <v>0.45060408966047422</v>
      </c>
    </row>
    <row r="10" spans="1:4" x14ac:dyDescent="0.2">
      <c r="A10" s="605" t="s">
        <v>141</v>
      </c>
      <c r="B10" s="498">
        <v>-5.0947298677220276</v>
      </c>
      <c r="C10" s="498">
        <v>-6.3947793638270332</v>
      </c>
      <c r="D10" s="782">
        <v>0.3948246965841426</v>
      </c>
    </row>
    <row r="11" spans="1:4" x14ac:dyDescent="0.2">
      <c r="A11" s="605" t="s">
        <v>142</v>
      </c>
      <c r="B11" s="498">
        <v>-5.4634873594947395</v>
      </c>
      <c r="C11" s="498">
        <v>-6.3349006436733806</v>
      </c>
      <c r="D11" s="782">
        <v>0</v>
      </c>
    </row>
    <row r="12" spans="1:4" x14ac:dyDescent="0.2">
      <c r="A12" s="605" t="s">
        <v>143</v>
      </c>
      <c r="B12" s="498">
        <v>-6.2428738617644797</v>
      </c>
      <c r="C12" s="498">
        <v>-5.154674005419035</v>
      </c>
      <c r="D12" s="782">
        <v>0</v>
      </c>
    </row>
    <row r="13" spans="1:4" x14ac:dyDescent="0.2">
      <c r="A13" s="605" t="s">
        <v>144</v>
      </c>
      <c r="B13" s="498">
        <v>-6.1335522517716052</v>
      </c>
      <c r="C13" s="498">
        <v>-4.7218856953552208</v>
      </c>
      <c r="D13" s="782">
        <v>0</v>
      </c>
    </row>
    <row r="14" spans="1:4" x14ac:dyDescent="0.2">
      <c r="A14" s="605" t="s">
        <v>145</v>
      </c>
      <c r="B14" s="498">
        <v>-6.0757276813572174</v>
      </c>
      <c r="C14" s="498">
        <v>-4.2407887010281016</v>
      </c>
      <c r="D14" s="782">
        <v>0</v>
      </c>
    </row>
    <row r="15" spans="1:4" x14ac:dyDescent="0.2">
      <c r="A15" s="606" t="s">
        <v>146</v>
      </c>
      <c r="B15" s="500">
        <v>-6.2282953221615811</v>
      </c>
      <c r="C15" s="500">
        <v>-3.7267283717063471</v>
      </c>
      <c r="D15" s="783">
        <v>0</v>
      </c>
    </row>
    <row r="16" spans="1:4" x14ac:dyDescent="0.2">
      <c r="D16" s="93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C19" sqref="C19"/>
    </sheetView>
  </sheetViews>
  <sheetFormatPr baseColWidth="10" defaultRowHeight="13.5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5" customHeight="1" x14ac:dyDescent="0.2">
      <c r="A1" s="846" t="s">
        <v>33</v>
      </c>
      <c r="B1" s="846"/>
      <c r="C1" s="846"/>
      <c r="D1" s="131"/>
      <c r="E1" s="131"/>
      <c r="F1" s="131"/>
      <c r="G1" s="131"/>
    </row>
    <row r="2" spans="1:13" ht="13.5" customHeight="1" x14ac:dyDescent="0.2">
      <c r="A2" s="847"/>
      <c r="B2" s="847"/>
      <c r="C2" s="847"/>
      <c r="D2" s="135"/>
      <c r="E2" s="135"/>
      <c r="F2" s="135"/>
      <c r="G2" s="110" t="s">
        <v>160</v>
      </c>
    </row>
    <row r="3" spans="1:13" ht="13.5" customHeight="1" x14ac:dyDescent="0.2">
      <c r="A3" s="168"/>
      <c r="B3" s="850">
        <f>INDICE!A3</f>
        <v>41821</v>
      </c>
      <c r="C3" s="851"/>
      <c r="D3" s="851" t="s">
        <v>121</v>
      </c>
      <c r="E3" s="851"/>
      <c r="F3" s="851" t="s">
        <v>122</v>
      </c>
      <c r="G3" s="851"/>
    </row>
    <row r="4" spans="1:13" ht="30" customHeight="1" x14ac:dyDescent="0.2">
      <c r="A4" s="151"/>
      <c r="B4" s="169" t="s">
        <v>201</v>
      </c>
      <c r="C4" s="170" t="s">
        <v>202</v>
      </c>
      <c r="D4" s="169" t="s">
        <v>201</v>
      </c>
      <c r="E4" s="170" t="s">
        <v>202</v>
      </c>
      <c r="F4" s="169" t="s">
        <v>201</v>
      </c>
      <c r="G4" s="170" t="s">
        <v>202</v>
      </c>
    </row>
    <row r="5" spans="1:13" s="133" customFormat="1" ht="13.5" customHeight="1" x14ac:dyDescent="0.2">
      <c r="A5" s="137" t="s">
        <v>203</v>
      </c>
      <c r="B5" s="140">
        <v>424.5281800000003</v>
      </c>
      <c r="C5" s="143">
        <v>13.495359999999993</v>
      </c>
      <c r="D5" s="140">
        <v>2580.2372000000018</v>
      </c>
      <c r="E5" s="140">
        <v>73.023669999999996</v>
      </c>
      <c r="F5" s="140">
        <v>4509.4723400000012</v>
      </c>
      <c r="G5" s="140">
        <v>123.75947999999998</v>
      </c>
      <c r="L5" s="171"/>
      <c r="M5" s="171"/>
    </row>
    <row r="6" spans="1:13" s="133" customFormat="1" ht="13.5" customHeight="1" x14ac:dyDescent="0.2">
      <c r="A6" s="137" t="s">
        <v>204</v>
      </c>
      <c r="B6" s="140">
        <v>1482.6620399999988</v>
      </c>
      <c r="C6" s="140">
        <v>451.12671000000017</v>
      </c>
      <c r="D6" s="140">
        <v>9255.12824</v>
      </c>
      <c r="E6" s="140">
        <v>2887.9054799999994</v>
      </c>
      <c r="F6" s="140">
        <v>15858.515200000003</v>
      </c>
      <c r="G6" s="140">
        <v>4899.8678099999997</v>
      </c>
      <c r="L6" s="171"/>
      <c r="M6" s="171"/>
    </row>
    <row r="7" spans="1:13" s="133" customFormat="1" ht="13.5" customHeight="1" x14ac:dyDescent="0.2">
      <c r="A7" s="147" t="s">
        <v>198</v>
      </c>
      <c r="B7" s="148">
        <v>1907.190219999999</v>
      </c>
      <c r="C7" s="148">
        <v>464.62207000000018</v>
      </c>
      <c r="D7" s="148">
        <v>11835.365440000001</v>
      </c>
      <c r="E7" s="148">
        <v>2960.9291499999995</v>
      </c>
      <c r="F7" s="148">
        <v>20367.987540000006</v>
      </c>
      <c r="G7" s="148">
        <v>5023.6272899999994</v>
      </c>
    </row>
    <row r="8" spans="1:13" ht="13.5" customHeight="1" x14ac:dyDescent="0.2">
      <c r="G8" s="93" t="s">
        <v>246</v>
      </c>
    </row>
    <row r="9" spans="1:13" ht="13.5" customHeight="1" x14ac:dyDescent="0.2">
      <c r="A9" s="154" t="s">
        <v>536</v>
      </c>
    </row>
    <row r="10" spans="1:13" ht="13.5" customHeight="1" x14ac:dyDescent="0.2">
      <c r="A10" s="154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539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38">
        <f>INDICE!A3</f>
        <v>41821</v>
      </c>
      <c r="C3" s="838"/>
      <c r="D3" s="838">
        <f>INDICE!C3</f>
        <v>0</v>
      </c>
      <c r="E3" s="838"/>
      <c r="F3" s="112"/>
      <c r="G3" s="839" t="s">
        <v>122</v>
      </c>
      <c r="H3" s="839"/>
      <c r="I3" s="839"/>
      <c r="J3" s="839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9" t="s">
        <v>162</v>
      </c>
      <c r="B5" s="117">
        <f>'GNA CCAA'!B5</f>
        <v>62.008910000000022</v>
      </c>
      <c r="C5" s="117">
        <f>'GNA CCAA'!C5</f>
        <v>2.3780099999999997</v>
      </c>
      <c r="D5" s="117">
        <f>'GO CCAA'!B5</f>
        <v>292.31619000000006</v>
      </c>
      <c r="E5" s="549">
        <f>SUM(B5:D5)</f>
        <v>356.70311000000009</v>
      </c>
      <c r="F5" s="117"/>
      <c r="G5" s="117">
        <f>'GNA CCAA'!F5</f>
        <v>670.87243999999953</v>
      </c>
      <c r="H5" s="117">
        <f>'GNA CCAA'!G5</f>
        <v>24.073489999999996</v>
      </c>
      <c r="I5" s="117">
        <f>'GO CCAA'!G5</f>
        <v>3167.6632800000007</v>
      </c>
      <c r="J5" s="549">
        <f>SUM(G5:I5)</f>
        <v>3862.6092100000001</v>
      </c>
      <c r="K5" s="82"/>
    </row>
    <row r="6" spans="1:11" s="114" customFormat="1" x14ac:dyDescent="0.2">
      <c r="A6" s="590" t="s">
        <v>163</v>
      </c>
      <c r="B6" s="119">
        <f>'GNA CCAA'!B6</f>
        <v>12.130830000000001</v>
      </c>
      <c r="C6" s="119">
        <f>'GNA CCAA'!C6</f>
        <v>0.64722999999999997</v>
      </c>
      <c r="D6" s="119">
        <f>'GO CCAA'!B6</f>
        <v>84.18574000000001</v>
      </c>
      <c r="E6" s="552">
        <f>SUM(B6:D6)</f>
        <v>96.963800000000006</v>
      </c>
      <c r="F6" s="119"/>
      <c r="G6" s="119">
        <f>'GNA CCAA'!F6</f>
        <v>127.42285000000004</v>
      </c>
      <c r="H6" s="119">
        <f>'GNA CCAA'!G6</f>
        <v>6.2393400000000021</v>
      </c>
      <c r="I6" s="119">
        <f>'GO CCAA'!G6</f>
        <v>891.14667000000009</v>
      </c>
      <c r="J6" s="552">
        <f t="shared" ref="J6:J24" si="0">SUM(G6:I6)</f>
        <v>1024.8088600000001</v>
      </c>
      <c r="K6" s="82"/>
    </row>
    <row r="7" spans="1:11" s="114" customFormat="1" x14ac:dyDescent="0.2">
      <c r="A7" s="590" t="s">
        <v>164</v>
      </c>
      <c r="B7" s="119">
        <f>'GNA CCAA'!B7</f>
        <v>8.0801200000000009</v>
      </c>
      <c r="C7" s="119">
        <f>'GNA CCAA'!C7</f>
        <v>0.59194000000000002</v>
      </c>
      <c r="D7" s="119">
        <f>'GO CCAA'!B7</f>
        <v>40.420449999999995</v>
      </c>
      <c r="E7" s="552">
        <f t="shared" ref="E7:E24" si="1">SUM(B7:D7)</f>
        <v>49.092509999999997</v>
      </c>
      <c r="F7" s="119"/>
      <c r="G7" s="119">
        <f>'GNA CCAA'!F7</f>
        <v>85.528599999999983</v>
      </c>
      <c r="H7" s="119">
        <f>'GNA CCAA'!G7</f>
        <v>6.1956500000000023</v>
      </c>
      <c r="I7" s="119">
        <f>'GO CCAA'!G7</f>
        <v>440.69870999999995</v>
      </c>
      <c r="J7" s="552">
        <f t="shared" si="0"/>
        <v>532.42295999999988</v>
      </c>
      <c r="K7" s="82"/>
    </row>
    <row r="8" spans="1:11" s="114" customFormat="1" x14ac:dyDescent="0.2">
      <c r="A8" s="590" t="s">
        <v>165</v>
      </c>
      <c r="B8" s="119">
        <f>'GNA CCAA'!B8</f>
        <v>21.746110000000002</v>
      </c>
      <c r="C8" s="119">
        <f>'GNA CCAA'!C8</f>
        <v>1.14568</v>
      </c>
      <c r="D8" s="119">
        <f>'GO CCAA'!B8</f>
        <v>42.553619999999995</v>
      </c>
      <c r="E8" s="552">
        <f t="shared" si="1"/>
        <v>65.445409999999995</v>
      </c>
      <c r="F8" s="119"/>
      <c r="G8" s="119">
        <f>'GNA CCAA'!F8</f>
        <v>193.17010999999999</v>
      </c>
      <c r="H8" s="119">
        <f>'GNA CCAA'!G8</f>
        <v>10.574990000000001</v>
      </c>
      <c r="I8" s="119">
        <f>'GO CCAA'!G8</f>
        <v>369.14263</v>
      </c>
      <c r="J8" s="552">
        <f t="shared" si="0"/>
        <v>572.88773000000003</v>
      </c>
      <c r="K8" s="82"/>
    </row>
    <row r="9" spans="1:11" s="114" customFormat="1" x14ac:dyDescent="0.2">
      <c r="A9" s="590" t="s">
        <v>166</v>
      </c>
      <c r="B9" s="119">
        <f>'GNA CCAA'!B9</f>
        <v>30.241429999999998</v>
      </c>
      <c r="C9" s="119">
        <f>'GNA CCAA'!C9</f>
        <v>9.8857900000000001</v>
      </c>
      <c r="D9" s="119">
        <f>'GO CCAA'!B9</f>
        <v>52.510030000000008</v>
      </c>
      <c r="E9" s="552">
        <f t="shared" si="1"/>
        <v>92.637249999999995</v>
      </c>
      <c r="F9" s="119"/>
      <c r="G9" s="119">
        <f>'GNA CCAA'!F9</f>
        <v>360.20787000000001</v>
      </c>
      <c r="H9" s="119">
        <f>'GNA CCAA'!G9</f>
        <v>116.80815000000001</v>
      </c>
      <c r="I9" s="119">
        <f>'GO CCAA'!G9</f>
        <v>609.54822999999999</v>
      </c>
      <c r="J9" s="552">
        <f t="shared" si="0"/>
        <v>1086.5642499999999</v>
      </c>
      <c r="K9" s="82"/>
    </row>
    <row r="10" spans="1:11" s="114" customFormat="1" x14ac:dyDescent="0.2">
      <c r="A10" s="590" t="s">
        <v>167</v>
      </c>
      <c r="B10" s="119">
        <f>'GNA CCAA'!B10</f>
        <v>5.6500399999999997</v>
      </c>
      <c r="C10" s="119">
        <f>'GNA CCAA'!C10</f>
        <v>0.36919999999999997</v>
      </c>
      <c r="D10" s="119">
        <f>'GO CCAA'!B10</f>
        <v>27.298190000000005</v>
      </c>
      <c r="E10" s="552">
        <f t="shared" si="1"/>
        <v>33.317430000000002</v>
      </c>
      <c r="F10" s="119"/>
      <c r="G10" s="119">
        <f>'GNA CCAA'!F10</f>
        <v>56.657139999999984</v>
      </c>
      <c r="H10" s="119">
        <f>'GNA CCAA'!G10</f>
        <v>3.1871199999999997</v>
      </c>
      <c r="I10" s="119">
        <f>'GO CCAA'!G10</f>
        <v>291.58702999999991</v>
      </c>
      <c r="J10" s="552">
        <f t="shared" si="0"/>
        <v>351.43128999999988</v>
      </c>
      <c r="K10" s="82"/>
    </row>
    <row r="11" spans="1:11" s="114" customFormat="1" x14ac:dyDescent="0.2">
      <c r="A11" s="590" t="s">
        <v>168</v>
      </c>
      <c r="B11" s="119">
        <f>'GNA CCAA'!B11</f>
        <v>23.80061000000001</v>
      </c>
      <c r="C11" s="119">
        <f>'GNA CCAA'!C11</f>
        <v>1.49028</v>
      </c>
      <c r="D11" s="119">
        <f>'GO CCAA'!B11</f>
        <v>139.34465000000003</v>
      </c>
      <c r="E11" s="552">
        <f t="shared" si="1"/>
        <v>164.63554000000005</v>
      </c>
      <c r="F11" s="119"/>
      <c r="G11" s="119">
        <f>'GNA CCAA'!F11</f>
        <v>241.86841000000015</v>
      </c>
      <c r="H11" s="119">
        <f>'GNA CCAA'!G11</f>
        <v>13.675210000000021</v>
      </c>
      <c r="I11" s="119">
        <f>'GO CCAA'!G11</f>
        <v>1459.7455199999997</v>
      </c>
      <c r="J11" s="552">
        <f t="shared" si="0"/>
        <v>1715.2891399999999</v>
      </c>
      <c r="K11" s="82"/>
    </row>
    <row r="12" spans="1:11" s="114" customFormat="1" x14ac:dyDescent="0.2">
      <c r="A12" s="590" t="s">
        <v>652</v>
      </c>
      <c r="B12" s="119">
        <f>'GNA CCAA'!B12</f>
        <v>15.918200000000004</v>
      </c>
      <c r="C12" s="119">
        <f>'GNA CCAA'!C12</f>
        <v>0.74239999999999984</v>
      </c>
      <c r="D12" s="119">
        <f>'GO CCAA'!B12</f>
        <v>108.95072</v>
      </c>
      <c r="E12" s="552">
        <f t="shared" si="1"/>
        <v>125.61132000000001</v>
      </c>
      <c r="F12" s="119"/>
      <c r="G12" s="119">
        <f>'GNA CCAA'!F12</f>
        <v>167.86508000000009</v>
      </c>
      <c r="H12" s="119">
        <f>'GNA CCAA'!G12</f>
        <v>7.3285800000000032</v>
      </c>
      <c r="I12" s="119">
        <f>'GO CCAA'!G12</f>
        <v>1155.9855699999998</v>
      </c>
      <c r="J12" s="552">
        <f t="shared" si="0"/>
        <v>1331.17923</v>
      </c>
      <c r="K12" s="82"/>
    </row>
    <row r="13" spans="1:11" s="114" customFormat="1" x14ac:dyDescent="0.2">
      <c r="A13" s="590" t="s">
        <v>169</v>
      </c>
      <c r="B13" s="119">
        <f>'GNA CCAA'!B13</f>
        <v>69.54849999999999</v>
      </c>
      <c r="C13" s="119">
        <f>'GNA CCAA'!C13</f>
        <v>4.6277400000000011</v>
      </c>
      <c r="D13" s="119">
        <f>'GO CCAA'!B13</f>
        <v>304.33024</v>
      </c>
      <c r="E13" s="552">
        <f t="shared" si="1"/>
        <v>378.50648000000001</v>
      </c>
      <c r="F13" s="119"/>
      <c r="G13" s="119">
        <f>'GNA CCAA'!F13</f>
        <v>720.3642100000003</v>
      </c>
      <c r="H13" s="119">
        <f>'GNA CCAA'!G13</f>
        <v>45.68412000000005</v>
      </c>
      <c r="I13" s="119">
        <f>'GO CCAA'!G13</f>
        <v>3204.6485300000008</v>
      </c>
      <c r="J13" s="552">
        <f t="shared" si="0"/>
        <v>3970.6968600000009</v>
      </c>
      <c r="K13" s="82"/>
    </row>
    <row r="14" spans="1:11" s="114" customFormat="1" x14ac:dyDescent="0.2">
      <c r="A14" s="590" t="s">
        <v>170</v>
      </c>
      <c r="B14" s="119">
        <f>'GNA CCAA'!B14</f>
        <v>0.53413999999999995</v>
      </c>
      <c r="C14" s="119">
        <f>'GNA CCAA'!C14</f>
        <v>4.9089999999999995E-2</v>
      </c>
      <c r="D14" s="119">
        <f>'GO CCAA'!B14</f>
        <v>0.93042000000000002</v>
      </c>
      <c r="E14" s="552">
        <f t="shared" si="1"/>
        <v>1.5136499999999999</v>
      </c>
      <c r="F14" s="119"/>
      <c r="G14" s="119">
        <f>'GNA CCAA'!F14</f>
        <v>6.2203100000000022</v>
      </c>
      <c r="H14" s="119">
        <f>'GNA CCAA'!G14</f>
        <v>0.67938000000000021</v>
      </c>
      <c r="I14" s="119">
        <f>'GO CCAA'!G14</f>
        <v>10.730920000000001</v>
      </c>
      <c r="J14" s="552">
        <f t="shared" si="0"/>
        <v>17.630610000000004</v>
      </c>
      <c r="K14" s="82"/>
    </row>
    <row r="15" spans="1:11" s="114" customFormat="1" x14ac:dyDescent="0.2">
      <c r="A15" s="590" t="s">
        <v>171</v>
      </c>
      <c r="B15" s="119">
        <f>'GNA CCAA'!B15</f>
        <v>47.180610000000001</v>
      </c>
      <c r="C15" s="119">
        <f>'GNA CCAA'!C15</f>
        <v>2.0461</v>
      </c>
      <c r="D15" s="119">
        <f>'GO CCAA'!B15</f>
        <v>193.47319999999999</v>
      </c>
      <c r="E15" s="552">
        <f t="shared" si="1"/>
        <v>242.69990999999999</v>
      </c>
      <c r="F15" s="119"/>
      <c r="G15" s="119">
        <f>'GNA CCAA'!F15</f>
        <v>469.73844999999983</v>
      </c>
      <c r="H15" s="119">
        <f>'GNA CCAA'!G15</f>
        <v>18.369819999999979</v>
      </c>
      <c r="I15" s="119">
        <f>'GO CCAA'!G15</f>
        <v>1999.7154300000002</v>
      </c>
      <c r="J15" s="552">
        <f t="shared" si="0"/>
        <v>2487.8236999999999</v>
      </c>
      <c r="K15" s="82"/>
    </row>
    <row r="16" spans="1:11" s="114" customFormat="1" x14ac:dyDescent="0.2">
      <c r="A16" s="590" t="s">
        <v>172</v>
      </c>
      <c r="B16" s="119">
        <f>'GNA CCAA'!B16</f>
        <v>8.7049400000000006</v>
      </c>
      <c r="C16" s="119">
        <f>'GNA CCAA'!C16</f>
        <v>0.27786999999999995</v>
      </c>
      <c r="D16" s="119">
        <f>'GO CCAA'!B16</f>
        <v>52.672410000000013</v>
      </c>
      <c r="E16" s="552">
        <f t="shared" si="1"/>
        <v>61.655220000000014</v>
      </c>
      <c r="F16" s="119"/>
      <c r="G16" s="119">
        <f>'GNA CCAA'!F16</f>
        <v>94.268519999999938</v>
      </c>
      <c r="H16" s="119">
        <f>'GNA CCAA'!G16</f>
        <v>2.7320900000000021</v>
      </c>
      <c r="I16" s="119">
        <f>'GO CCAA'!G16</f>
        <v>563.45639000000017</v>
      </c>
      <c r="J16" s="552">
        <f t="shared" si="0"/>
        <v>660.45700000000011</v>
      </c>
      <c r="K16" s="82"/>
    </row>
    <row r="17" spans="1:16" s="114" customFormat="1" x14ac:dyDescent="0.2">
      <c r="A17" s="590" t="s">
        <v>173</v>
      </c>
      <c r="B17" s="119">
        <f>'GNA CCAA'!B17</f>
        <v>22.20101</v>
      </c>
      <c r="C17" s="119">
        <f>'GNA CCAA'!C17</f>
        <v>1.3304500000000001</v>
      </c>
      <c r="D17" s="119">
        <f>'GO CCAA'!B17</f>
        <v>121.74645000000002</v>
      </c>
      <c r="E17" s="552">
        <f t="shared" si="1"/>
        <v>145.27791000000002</v>
      </c>
      <c r="F17" s="119"/>
      <c r="G17" s="119">
        <f>'GNA CCAA'!F17</f>
        <v>232.98237</v>
      </c>
      <c r="H17" s="119">
        <f>'GNA CCAA'!G17</f>
        <v>12.861140000000006</v>
      </c>
      <c r="I17" s="119">
        <f>'GO CCAA'!G17</f>
        <v>1359.6764800000001</v>
      </c>
      <c r="J17" s="552">
        <f t="shared" si="0"/>
        <v>1605.51999</v>
      </c>
      <c r="K17" s="82"/>
    </row>
    <row r="18" spans="1:16" s="114" customFormat="1" x14ac:dyDescent="0.2">
      <c r="A18" s="590" t="s">
        <v>174</v>
      </c>
      <c r="B18" s="119">
        <f>'GNA CCAA'!B18</f>
        <v>2.4907799999999995</v>
      </c>
      <c r="C18" s="119">
        <f>'GNA CCAA'!C18</f>
        <v>0.14630000000000001</v>
      </c>
      <c r="D18" s="119">
        <f>'GO CCAA'!B18</f>
        <v>15.2233</v>
      </c>
      <c r="E18" s="552">
        <f t="shared" si="1"/>
        <v>17.860379999999999</v>
      </c>
      <c r="F18" s="119"/>
      <c r="G18" s="119">
        <f>'GNA CCAA'!F18</f>
        <v>26.630880000000005</v>
      </c>
      <c r="H18" s="119">
        <f>'GNA CCAA'!G18</f>
        <v>1.5456499999999997</v>
      </c>
      <c r="I18" s="119">
        <f>'GO CCAA'!G18</f>
        <v>163.25545000000005</v>
      </c>
      <c r="J18" s="552">
        <f t="shared" si="0"/>
        <v>191.43198000000007</v>
      </c>
      <c r="K18" s="82"/>
    </row>
    <row r="19" spans="1:16" s="114" customFormat="1" x14ac:dyDescent="0.2">
      <c r="A19" s="590" t="s">
        <v>175</v>
      </c>
      <c r="B19" s="119">
        <f>'GNA CCAA'!B19</f>
        <v>45.04925999999999</v>
      </c>
      <c r="C19" s="119">
        <f>'GNA CCAA'!C19</f>
        <v>2.4272499999999995</v>
      </c>
      <c r="D19" s="119">
        <f>'GO CCAA'!B19</f>
        <v>191.74280999999999</v>
      </c>
      <c r="E19" s="552">
        <f t="shared" si="1"/>
        <v>239.21931999999998</v>
      </c>
      <c r="F19" s="119"/>
      <c r="G19" s="119">
        <f>'GNA CCAA'!F19</f>
        <v>513.83963000000006</v>
      </c>
      <c r="H19" s="119">
        <f>'GNA CCAA'!G19</f>
        <v>26.306230000000006</v>
      </c>
      <c r="I19" s="119">
        <f>'GO CCAA'!G19</f>
        <v>2117.26802</v>
      </c>
      <c r="J19" s="552">
        <f t="shared" si="0"/>
        <v>2657.4138800000001</v>
      </c>
      <c r="K19" s="82"/>
    </row>
    <row r="20" spans="1:16" s="114" customFormat="1" x14ac:dyDescent="0.2">
      <c r="A20" s="590" t="s">
        <v>176</v>
      </c>
      <c r="B20" s="119">
        <f>'GNA CCAA'!B20</f>
        <v>0.52780999999999989</v>
      </c>
      <c r="C20" s="119">
        <f>'GNA CCAA'!C20</f>
        <v>0</v>
      </c>
      <c r="D20" s="119">
        <f>'GO CCAA'!B20</f>
        <v>1.1943500000000002</v>
      </c>
      <c r="E20" s="552">
        <f t="shared" si="1"/>
        <v>1.7221600000000001</v>
      </c>
      <c r="F20" s="119"/>
      <c r="G20" s="119">
        <f>'GNA CCAA'!F20</f>
        <v>6.1773699999999989</v>
      </c>
      <c r="H20" s="119">
        <f>'GNA CCAA'!G20</f>
        <v>0</v>
      </c>
      <c r="I20" s="119">
        <f>'GO CCAA'!G20</f>
        <v>12.614120000000002</v>
      </c>
      <c r="J20" s="552">
        <f t="shared" si="0"/>
        <v>18.79149</v>
      </c>
      <c r="K20" s="82"/>
    </row>
    <row r="21" spans="1:16" s="114" customFormat="1" x14ac:dyDescent="0.2">
      <c r="A21" s="590" t="s">
        <v>177</v>
      </c>
      <c r="B21" s="119">
        <f>'GNA CCAA'!B21</f>
        <v>11.022639999999999</v>
      </c>
      <c r="C21" s="119">
        <f>'GNA CCAA'!C21</f>
        <v>0.54705000000000004</v>
      </c>
      <c r="D21" s="119">
        <f>'GO CCAA'!B21</f>
        <v>75.197770000000006</v>
      </c>
      <c r="E21" s="552">
        <f t="shared" si="1"/>
        <v>86.76746</v>
      </c>
      <c r="F21" s="119"/>
      <c r="G21" s="119">
        <f>'GNA CCAA'!F21</f>
        <v>112.49256999999997</v>
      </c>
      <c r="H21" s="119">
        <f>'GNA CCAA'!G21</f>
        <v>5.2980200000000011</v>
      </c>
      <c r="I21" s="119">
        <f>'GO CCAA'!G21</f>
        <v>810.93623000000014</v>
      </c>
      <c r="J21" s="552">
        <f t="shared" si="0"/>
        <v>928.72682000000009</v>
      </c>
      <c r="K21" s="82"/>
    </row>
    <row r="22" spans="1:16" s="114" customFormat="1" x14ac:dyDescent="0.2">
      <c r="A22" s="590" t="s">
        <v>178</v>
      </c>
      <c r="B22" s="119">
        <f>'GNA CCAA'!B22</f>
        <v>5.4636399999999989</v>
      </c>
      <c r="C22" s="119">
        <f>'GNA CCAA'!C22</f>
        <v>0.21176000000000003</v>
      </c>
      <c r="D22" s="119">
        <f>'GO CCAA'!B22</f>
        <v>52.082860000000004</v>
      </c>
      <c r="E22" s="552">
        <f t="shared" si="1"/>
        <v>57.75826</v>
      </c>
      <c r="F22" s="119"/>
      <c r="G22" s="119">
        <f>'GNA CCAA'!F22</f>
        <v>62.430030000000038</v>
      </c>
      <c r="H22" s="119">
        <f>'GNA CCAA'!G22</f>
        <v>2.3429999999999995</v>
      </c>
      <c r="I22" s="119">
        <f>'GO CCAA'!G22</f>
        <v>574.27567999999974</v>
      </c>
      <c r="J22" s="552">
        <f t="shared" si="0"/>
        <v>639.0487099999998</v>
      </c>
      <c r="K22" s="82"/>
    </row>
    <row r="23" spans="1:16" x14ac:dyDescent="0.2">
      <c r="A23" s="591" t="s">
        <v>179</v>
      </c>
      <c r="B23" s="119">
        <f>'GNA CCAA'!B23</f>
        <v>15.657480000000003</v>
      </c>
      <c r="C23" s="119">
        <f>'GNA CCAA'!C23</f>
        <v>1.13534</v>
      </c>
      <c r="D23" s="119">
        <f>'GO CCAA'!B23</f>
        <v>135.61142000000004</v>
      </c>
      <c r="E23" s="552">
        <f t="shared" si="1"/>
        <v>152.40424000000004</v>
      </c>
      <c r="F23" s="119"/>
      <c r="G23" s="119">
        <f>'GNA CCAA'!F23</f>
        <v>169.2579299999999</v>
      </c>
      <c r="H23" s="119">
        <f>'GNA CCAA'!G23</f>
        <v>10.995420000000001</v>
      </c>
      <c r="I23" s="119">
        <f>'GO CCAA'!G23</f>
        <v>1532.0499000000007</v>
      </c>
      <c r="J23" s="552">
        <f t="shared" si="0"/>
        <v>1712.3032500000006</v>
      </c>
      <c r="K23" s="494"/>
      <c r="P23" s="114"/>
    </row>
    <row r="24" spans="1:16" x14ac:dyDescent="0.2">
      <c r="A24" s="592" t="s">
        <v>530</v>
      </c>
      <c r="B24" s="123">
        <f>'GNA CCAA'!B24</f>
        <v>407.95706000000018</v>
      </c>
      <c r="C24" s="123">
        <f>'GNA CCAA'!C24</f>
        <v>30.04948000000002</v>
      </c>
      <c r="D24" s="123">
        <f>'GO CCAA'!B24</f>
        <v>1931.7848200000001</v>
      </c>
      <c r="E24" s="123">
        <f t="shared" si="1"/>
        <v>2369.7913600000002</v>
      </c>
      <c r="F24" s="123"/>
      <c r="G24" s="123">
        <f>'GNA CCAA'!F24</f>
        <v>4317.9947699999993</v>
      </c>
      <c r="H24" s="593">
        <f>'GNA CCAA'!G24</f>
        <v>314.89739999999995</v>
      </c>
      <c r="I24" s="123">
        <f>'GO CCAA'!G24</f>
        <v>20734.144789999955</v>
      </c>
      <c r="J24" s="123">
        <f t="shared" si="0"/>
        <v>25367.036959999954</v>
      </c>
      <c r="K24" s="494"/>
    </row>
    <row r="25" spans="1:16" x14ac:dyDescent="0.2">
      <c r="I25" s="8"/>
      <c r="J25" s="93" t="s">
        <v>246</v>
      </c>
    </row>
    <row r="26" spans="1:16" x14ac:dyDescent="0.2">
      <c r="A26" s="555" t="s">
        <v>537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45"/>
      <c r="F28" s="845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55" priority="5" operator="between">
      <formula>0</formula>
      <formula>0.5</formula>
    </cfRule>
    <cfRule type="cellIs" dxfId="54" priority="6" operator="between">
      <formula>0</formula>
      <formula>0.49</formula>
    </cfRule>
  </conditionalFormatting>
  <conditionalFormatting sqref="E6:E23">
    <cfRule type="cellIs" dxfId="53" priority="3" operator="between">
      <formula>0</formula>
      <formula>0.5</formula>
    </cfRule>
    <cfRule type="cellIs" dxfId="52" priority="4" operator="between">
      <formula>0</formula>
      <formula>0.49</formula>
    </cfRule>
  </conditionalFormatting>
  <conditionalFormatting sqref="J6:J23">
    <cfRule type="cellIs" dxfId="51" priority="1" operator="between">
      <formula>0</formula>
      <formula>0.5</formula>
    </cfRule>
    <cfRule type="cellIs" dxfId="5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3" customWidth="1"/>
    <col min="2" max="2" width="10.5" style="173" customWidth="1"/>
    <col min="3" max="3" width="9.375" style="173" customWidth="1"/>
    <col min="4" max="4" width="10" style="173" customWidth="1"/>
    <col min="5" max="5" width="9.375" style="173" customWidth="1"/>
    <col min="6" max="6" width="9.5" style="173" customWidth="1"/>
    <col min="7" max="7" width="8.5" style="173" customWidth="1"/>
    <col min="8" max="8" width="12.5" style="173" customWidth="1"/>
    <col min="9" max="12" width="11.5" style="173" customWidth="1"/>
    <col min="13" max="66" width="11" style="173"/>
    <col min="67" max="256" width="10" style="173"/>
    <col min="257" max="257" width="8.375" style="173" customWidth="1"/>
    <col min="258" max="258" width="9.25" style="173" customWidth="1"/>
    <col min="259" max="259" width="8.25" style="173" bestFit="1" customWidth="1"/>
    <col min="260" max="260" width="8.875" style="173" bestFit="1" customWidth="1"/>
    <col min="261" max="261" width="8.25" style="173" bestFit="1" customWidth="1"/>
    <col min="262" max="262" width="8.375" style="173" bestFit="1" customWidth="1"/>
    <col min="263" max="263" width="7.5" style="173" bestFit="1" customWidth="1"/>
    <col min="264" max="264" width="11" style="173" bestFit="1" customWidth="1"/>
    <col min="265" max="268" width="10.125" style="173" bestFit="1" customWidth="1"/>
    <col min="269" max="512" width="10" style="173"/>
    <col min="513" max="513" width="8.375" style="173" customWidth="1"/>
    <col min="514" max="514" width="9.25" style="173" customWidth="1"/>
    <col min="515" max="515" width="8.25" style="173" bestFit="1" customWidth="1"/>
    <col min="516" max="516" width="8.875" style="173" bestFit="1" customWidth="1"/>
    <col min="517" max="517" width="8.25" style="173" bestFit="1" customWidth="1"/>
    <col min="518" max="518" width="8.375" style="173" bestFit="1" customWidth="1"/>
    <col min="519" max="519" width="7.5" style="173" bestFit="1" customWidth="1"/>
    <col min="520" max="520" width="11" style="173" bestFit="1" customWidth="1"/>
    <col min="521" max="524" width="10.125" style="173" bestFit="1" customWidth="1"/>
    <col min="525" max="768" width="10" style="173"/>
    <col min="769" max="769" width="8.375" style="173" customWidth="1"/>
    <col min="770" max="770" width="9.25" style="173" customWidth="1"/>
    <col min="771" max="771" width="8.25" style="173" bestFit="1" customWidth="1"/>
    <col min="772" max="772" width="8.875" style="173" bestFit="1" customWidth="1"/>
    <col min="773" max="773" width="8.25" style="173" bestFit="1" customWidth="1"/>
    <col min="774" max="774" width="8.375" style="173" bestFit="1" customWidth="1"/>
    <col min="775" max="775" width="7.5" style="173" bestFit="1" customWidth="1"/>
    <col min="776" max="776" width="11" style="173" bestFit="1" customWidth="1"/>
    <col min="777" max="780" width="10.125" style="173" bestFit="1" customWidth="1"/>
    <col min="781" max="1024" width="11" style="173"/>
    <col min="1025" max="1025" width="8.375" style="173" customWidth="1"/>
    <col min="1026" max="1026" width="9.25" style="173" customWidth="1"/>
    <col min="1027" max="1027" width="8.25" style="173" bestFit="1" customWidth="1"/>
    <col min="1028" max="1028" width="8.875" style="173" bestFit="1" customWidth="1"/>
    <col min="1029" max="1029" width="8.25" style="173" bestFit="1" customWidth="1"/>
    <col min="1030" max="1030" width="8.375" style="173" bestFit="1" customWidth="1"/>
    <col min="1031" max="1031" width="7.5" style="173" bestFit="1" customWidth="1"/>
    <col min="1032" max="1032" width="11" style="173" bestFit="1" customWidth="1"/>
    <col min="1033" max="1036" width="10.125" style="173" bestFit="1" customWidth="1"/>
    <col min="1037" max="1280" width="10" style="173"/>
    <col min="1281" max="1281" width="8.375" style="173" customWidth="1"/>
    <col min="1282" max="1282" width="9.25" style="173" customWidth="1"/>
    <col min="1283" max="1283" width="8.25" style="173" bestFit="1" customWidth="1"/>
    <col min="1284" max="1284" width="8.875" style="173" bestFit="1" customWidth="1"/>
    <col min="1285" max="1285" width="8.25" style="173" bestFit="1" customWidth="1"/>
    <col min="1286" max="1286" width="8.375" style="173" bestFit="1" customWidth="1"/>
    <col min="1287" max="1287" width="7.5" style="173" bestFit="1" customWidth="1"/>
    <col min="1288" max="1288" width="11" style="173" bestFit="1" customWidth="1"/>
    <col min="1289" max="1292" width="10.125" style="173" bestFit="1" customWidth="1"/>
    <col min="1293" max="1536" width="10" style="173"/>
    <col min="1537" max="1537" width="8.375" style="173" customWidth="1"/>
    <col min="1538" max="1538" width="9.25" style="173" customWidth="1"/>
    <col min="1539" max="1539" width="8.25" style="173" bestFit="1" customWidth="1"/>
    <col min="1540" max="1540" width="8.875" style="173" bestFit="1" customWidth="1"/>
    <col min="1541" max="1541" width="8.25" style="173" bestFit="1" customWidth="1"/>
    <col min="1542" max="1542" width="8.375" style="173" bestFit="1" customWidth="1"/>
    <col min="1543" max="1543" width="7.5" style="173" bestFit="1" customWidth="1"/>
    <col min="1544" max="1544" width="11" style="173" bestFit="1" customWidth="1"/>
    <col min="1545" max="1548" width="10.125" style="173" bestFit="1" customWidth="1"/>
    <col min="1549" max="1792" width="10" style="173"/>
    <col min="1793" max="1793" width="8.375" style="173" customWidth="1"/>
    <col min="1794" max="1794" width="9.25" style="173" customWidth="1"/>
    <col min="1795" max="1795" width="8.25" style="173" bestFit="1" customWidth="1"/>
    <col min="1796" max="1796" width="8.875" style="173" bestFit="1" customWidth="1"/>
    <col min="1797" max="1797" width="8.25" style="173" bestFit="1" customWidth="1"/>
    <col min="1798" max="1798" width="8.375" style="173" bestFit="1" customWidth="1"/>
    <col min="1799" max="1799" width="7.5" style="173" bestFit="1" customWidth="1"/>
    <col min="1800" max="1800" width="11" style="173" bestFit="1" customWidth="1"/>
    <col min="1801" max="1804" width="10.125" style="173" bestFit="1" customWidth="1"/>
    <col min="1805" max="2048" width="11" style="173"/>
    <col min="2049" max="2049" width="8.375" style="173" customWidth="1"/>
    <col min="2050" max="2050" width="9.25" style="173" customWidth="1"/>
    <col min="2051" max="2051" width="8.25" style="173" bestFit="1" customWidth="1"/>
    <col min="2052" max="2052" width="8.875" style="173" bestFit="1" customWidth="1"/>
    <col min="2053" max="2053" width="8.25" style="173" bestFit="1" customWidth="1"/>
    <col min="2054" max="2054" width="8.375" style="173" bestFit="1" customWidth="1"/>
    <col min="2055" max="2055" width="7.5" style="173" bestFit="1" customWidth="1"/>
    <col min="2056" max="2056" width="11" style="173" bestFit="1" customWidth="1"/>
    <col min="2057" max="2060" width="10.125" style="173" bestFit="1" customWidth="1"/>
    <col min="2061" max="2304" width="10" style="173"/>
    <col min="2305" max="2305" width="8.375" style="173" customWidth="1"/>
    <col min="2306" max="2306" width="9.25" style="173" customWidth="1"/>
    <col min="2307" max="2307" width="8.25" style="173" bestFit="1" customWidth="1"/>
    <col min="2308" max="2308" width="8.875" style="173" bestFit="1" customWidth="1"/>
    <col min="2309" max="2309" width="8.25" style="173" bestFit="1" customWidth="1"/>
    <col min="2310" max="2310" width="8.375" style="173" bestFit="1" customWidth="1"/>
    <col min="2311" max="2311" width="7.5" style="173" bestFit="1" customWidth="1"/>
    <col min="2312" max="2312" width="11" style="173" bestFit="1" customWidth="1"/>
    <col min="2313" max="2316" width="10.125" style="173" bestFit="1" customWidth="1"/>
    <col min="2317" max="2560" width="10" style="173"/>
    <col min="2561" max="2561" width="8.375" style="173" customWidth="1"/>
    <col min="2562" max="2562" width="9.25" style="173" customWidth="1"/>
    <col min="2563" max="2563" width="8.25" style="173" bestFit="1" customWidth="1"/>
    <col min="2564" max="2564" width="8.875" style="173" bestFit="1" customWidth="1"/>
    <col min="2565" max="2565" width="8.25" style="173" bestFit="1" customWidth="1"/>
    <col min="2566" max="2566" width="8.375" style="173" bestFit="1" customWidth="1"/>
    <col min="2567" max="2567" width="7.5" style="173" bestFit="1" customWidth="1"/>
    <col min="2568" max="2568" width="11" style="173" bestFit="1" customWidth="1"/>
    <col min="2569" max="2572" width="10.125" style="173" bestFit="1" customWidth="1"/>
    <col min="2573" max="2816" width="10" style="173"/>
    <col min="2817" max="2817" width="8.375" style="173" customWidth="1"/>
    <col min="2818" max="2818" width="9.25" style="173" customWidth="1"/>
    <col min="2819" max="2819" width="8.25" style="173" bestFit="1" customWidth="1"/>
    <col min="2820" max="2820" width="8.875" style="173" bestFit="1" customWidth="1"/>
    <col min="2821" max="2821" width="8.25" style="173" bestFit="1" customWidth="1"/>
    <col min="2822" max="2822" width="8.375" style="173" bestFit="1" customWidth="1"/>
    <col min="2823" max="2823" width="7.5" style="173" bestFit="1" customWidth="1"/>
    <col min="2824" max="2824" width="11" style="173" bestFit="1" customWidth="1"/>
    <col min="2825" max="2828" width="10.125" style="173" bestFit="1" customWidth="1"/>
    <col min="2829" max="3072" width="11" style="173"/>
    <col min="3073" max="3073" width="8.375" style="173" customWidth="1"/>
    <col min="3074" max="3074" width="9.25" style="173" customWidth="1"/>
    <col min="3075" max="3075" width="8.25" style="173" bestFit="1" customWidth="1"/>
    <col min="3076" max="3076" width="8.875" style="173" bestFit="1" customWidth="1"/>
    <col min="3077" max="3077" width="8.25" style="173" bestFit="1" customWidth="1"/>
    <col min="3078" max="3078" width="8.375" style="173" bestFit="1" customWidth="1"/>
    <col min="3079" max="3079" width="7.5" style="173" bestFit="1" customWidth="1"/>
    <col min="3080" max="3080" width="11" style="173" bestFit="1" customWidth="1"/>
    <col min="3081" max="3084" width="10.125" style="173" bestFit="1" customWidth="1"/>
    <col min="3085" max="3328" width="10" style="173"/>
    <col min="3329" max="3329" width="8.375" style="173" customWidth="1"/>
    <col min="3330" max="3330" width="9.25" style="173" customWidth="1"/>
    <col min="3331" max="3331" width="8.25" style="173" bestFit="1" customWidth="1"/>
    <col min="3332" max="3332" width="8.875" style="173" bestFit="1" customWidth="1"/>
    <col min="3333" max="3333" width="8.25" style="173" bestFit="1" customWidth="1"/>
    <col min="3334" max="3334" width="8.375" style="173" bestFit="1" customWidth="1"/>
    <col min="3335" max="3335" width="7.5" style="173" bestFit="1" customWidth="1"/>
    <col min="3336" max="3336" width="11" style="173" bestFit="1" customWidth="1"/>
    <col min="3337" max="3340" width="10.125" style="173" bestFit="1" customWidth="1"/>
    <col min="3341" max="3584" width="10" style="173"/>
    <col min="3585" max="3585" width="8.375" style="173" customWidth="1"/>
    <col min="3586" max="3586" width="9.25" style="173" customWidth="1"/>
    <col min="3587" max="3587" width="8.25" style="173" bestFit="1" customWidth="1"/>
    <col min="3588" max="3588" width="8.875" style="173" bestFit="1" customWidth="1"/>
    <col min="3589" max="3589" width="8.25" style="173" bestFit="1" customWidth="1"/>
    <col min="3590" max="3590" width="8.375" style="173" bestFit="1" customWidth="1"/>
    <col min="3591" max="3591" width="7.5" style="173" bestFit="1" customWidth="1"/>
    <col min="3592" max="3592" width="11" style="173" bestFit="1" customWidth="1"/>
    <col min="3593" max="3596" width="10.125" style="173" bestFit="1" customWidth="1"/>
    <col min="3597" max="3840" width="10" style="173"/>
    <col min="3841" max="3841" width="8.375" style="173" customWidth="1"/>
    <col min="3842" max="3842" width="9.25" style="173" customWidth="1"/>
    <col min="3843" max="3843" width="8.25" style="173" bestFit="1" customWidth="1"/>
    <col min="3844" max="3844" width="8.875" style="173" bestFit="1" customWidth="1"/>
    <col min="3845" max="3845" width="8.25" style="173" bestFit="1" customWidth="1"/>
    <col min="3846" max="3846" width="8.375" style="173" bestFit="1" customWidth="1"/>
    <col min="3847" max="3847" width="7.5" style="173" bestFit="1" customWidth="1"/>
    <col min="3848" max="3848" width="11" style="173" bestFit="1" customWidth="1"/>
    <col min="3849" max="3852" width="10.125" style="173" bestFit="1" customWidth="1"/>
    <col min="3853" max="4096" width="11" style="173"/>
    <col min="4097" max="4097" width="8.375" style="173" customWidth="1"/>
    <col min="4098" max="4098" width="9.25" style="173" customWidth="1"/>
    <col min="4099" max="4099" width="8.25" style="173" bestFit="1" customWidth="1"/>
    <col min="4100" max="4100" width="8.875" style="173" bestFit="1" customWidth="1"/>
    <col min="4101" max="4101" width="8.25" style="173" bestFit="1" customWidth="1"/>
    <col min="4102" max="4102" width="8.375" style="173" bestFit="1" customWidth="1"/>
    <col min="4103" max="4103" width="7.5" style="173" bestFit="1" customWidth="1"/>
    <col min="4104" max="4104" width="11" style="173" bestFit="1" customWidth="1"/>
    <col min="4105" max="4108" width="10.125" style="173" bestFit="1" customWidth="1"/>
    <col min="4109" max="4352" width="10" style="173"/>
    <col min="4353" max="4353" width="8.375" style="173" customWidth="1"/>
    <col min="4354" max="4354" width="9.25" style="173" customWidth="1"/>
    <col min="4355" max="4355" width="8.25" style="173" bestFit="1" customWidth="1"/>
    <col min="4356" max="4356" width="8.875" style="173" bestFit="1" customWidth="1"/>
    <col min="4357" max="4357" width="8.25" style="173" bestFit="1" customWidth="1"/>
    <col min="4358" max="4358" width="8.375" style="173" bestFit="1" customWidth="1"/>
    <col min="4359" max="4359" width="7.5" style="173" bestFit="1" customWidth="1"/>
    <col min="4360" max="4360" width="11" style="173" bestFit="1" customWidth="1"/>
    <col min="4361" max="4364" width="10.125" style="173" bestFit="1" customWidth="1"/>
    <col min="4365" max="4608" width="10" style="173"/>
    <col min="4609" max="4609" width="8.375" style="173" customWidth="1"/>
    <col min="4610" max="4610" width="9.25" style="173" customWidth="1"/>
    <col min="4611" max="4611" width="8.25" style="173" bestFit="1" customWidth="1"/>
    <col min="4612" max="4612" width="8.875" style="173" bestFit="1" customWidth="1"/>
    <col min="4613" max="4613" width="8.25" style="173" bestFit="1" customWidth="1"/>
    <col min="4614" max="4614" width="8.375" style="173" bestFit="1" customWidth="1"/>
    <col min="4615" max="4615" width="7.5" style="173" bestFit="1" customWidth="1"/>
    <col min="4616" max="4616" width="11" style="173" bestFit="1" customWidth="1"/>
    <col min="4617" max="4620" width="10.125" style="173" bestFit="1" customWidth="1"/>
    <col min="4621" max="4864" width="10" style="173"/>
    <col min="4865" max="4865" width="8.375" style="173" customWidth="1"/>
    <col min="4866" max="4866" width="9.25" style="173" customWidth="1"/>
    <col min="4867" max="4867" width="8.25" style="173" bestFit="1" customWidth="1"/>
    <col min="4868" max="4868" width="8.875" style="173" bestFit="1" customWidth="1"/>
    <col min="4869" max="4869" width="8.25" style="173" bestFit="1" customWidth="1"/>
    <col min="4870" max="4870" width="8.375" style="173" bestFit="1" customWidth="1"/>
    <col min="4871" max="4871" width="7.5" style="173" bestFit="1" customWidth="1"/>
    <col min="4872" max="4872" width="11" style="173" bestFit="1" customWidth="1"/>
    <col min="4873" max="4876" width="10.125" style="173" bestFit="1" customWidth="1"/>
    <col min="4877" max="5120" width="11" style="173"/>
    <col min="5121" max="5121" width="8.375" style="173" customWidth="1"/>
    <col min="5122" max="5122" width="9.25" style="173" customWidth="1"/>
    <col min="5123" max="5123" width="8.25" style="173" bestFit="1" customWidth="1"/>
    <col min="5124" max="5124" width="8.875" style="173" bestFit="1" customWidth="1"/>
    <col min="5125" max="5125" width="8.25" style="173" bestFit="1" customWidth="1"/>
    <col min="5126" max="5126" width="8.375" style="173" bestFit="1" customWidth="1"/>
    <col min="5127" max="5127" width="7.5" style="173" bestFit="1" customWidth="1"/>
    <col min="5128" max="5128" width="11" style="173" bestFit="1" customWidth="1"/>
    <col min="5129" max="5132" width="10.125" style="173" bestFit="1" customWidth="1"/>
    <col min="5133" max="5376" width="10" style="173"/>
    <col min="5377" max="5377" width="8.375" style="173" customWidth="1"/>
    <col min="5378" max="5378" width="9.25" style="173" customWidth="1"/>
    <col min="5379" max="5379" width="8.25" style="173" bestFit="1" customWidth="1"/>
    <col min="5380" max="5380" width="8.875" style="173" bestFit="1" customWidth="1"/>
    <col min="5381" max="5381" width="8.25" style="173" bestFit="1" customWidth="1"/>
    <col min="5382" max="5382" width="8.375" style="173" bestFit="1" customWidth="1"/>
    <col min="5383" max="5383" width="7.5" style="173" bestFit="1" customWidth="1"/>
    <col min="5384" max="5384" width="11" style="173" bestFit="1" customWidth="1"/>
    <col min="5385" max="5388" width="10.125" style="173" bestFit="1" customWidth="1"/>
    <col min="5389" max="5632" width="10" style="173"/>
    <col min="5633" max="5633" width="8.375" style="173" customWidth="1"/>
    <col min="5634" max="5634" width="9.25" style="173" customWidth="1"/>
    <col min="5635" max="5635" width="8.25" style="173" bestFit="1" customWidth="1"/>
    <col min="5636" max="5636" width="8.875" style="173" bestFit="1" customWidth="1"/>
    <col min="5637" max="5637" width="8.25" style="173" bestFit="1" customWidth="1"/>
    <col min="5638" max="5638" width="8.375" style="173" bestFit="1" customWidth="1"/>
    <col min="5639" max="5639" width="7.5" style="173" bestFit="1" customWidth="1"/>
    <col min="5640" max="5640" width="11" style="173" bestFit="1" customWidth="1"/>
    <col min="5641" max="5644" width="10.125" style="173" bestFit="1" customWidth="1"/>
    <col min="5645" max="5888" width="10" style="173"/>
    <col min="5889" max="5889" width="8.375" style="173" customWidth="1"/>
    <col min="5890" max="5890" width="9.25" style="173" customWidth="1"/>
    <col min="5891" max="5891" width="8.25" style="173" bestFit="1" customWidth="1"/>
    <col min="5892" max="5892" width="8.875" style="173" bestFit="1" customWidth="1"/>
    <col min="5893" max="5893" width="8.25" style="173" bestFit="1" customWidth="1"/>
    <col min="5894" max="5894" width="8.375" style="173" bestFit="1" customWidth="1"/>
    <col min="5895" max="5895" width="7.5" style="173" bestFit="1" customWidth="1"/>
    <col min="5896" max="5896" width="11" style="173" bestFit="1" customWidth="1"/>
    <col min="5897" max="5900" width="10.125" style="173" bestFit="1" customWidth="1"/>
    <col min="5901" max="6144" width="11" style="173"/>
    <col min="6145" max="6145" width="8.375" style="173" customWidth="1"/>
    <col min="6146" max="6146" width="9.25" style="173" customWidth="1"/>
    <col min="6147" max="6147" width="8.25" style="173" bestFit="1" customWidth="1"/>
    <col min="6148" max="6148" width="8.875" style="173" bestFit="1" customWidth="1"/>
    <col min="6149" max="6149" width="8.25" style="173" bestFit="1" customWidth="1"/>
    <col min="6150" max="6150" width="8.375" style="173" bestFit="1" customWidth="1"/>
    <col min="6151" max="6151" width="7.5" style="173" bestFit="1" customWidth="1"/>
    <col min="6152" max="6152" width="11" style="173" bestFit="1" customWidth="1"/>
    <col min="6153" max="6156" width="10.125" style="173" bestFit="1" customWidth="1"/>
    <col min="6157" max="6400" width="10" style="173"/>
    <col min="6401" max="6401" width="8.375" style="173" customWidth="1"/>
    <col min="6402" max="6402" width="9.25" style="173" customWidth="1"/>
    <col min="6403" max="6403" width="8.25" style="173" bestFit="1" customWidth="1"/>
    <col min="6404" max="6404" width="8.875" style="173" bestFit="1" customWidth="1"/>
    <col min="6405" max="6405" width="8.25" style="173" bestFit="1" customWidth="1"/>
    <col min="6406" max="6406" width="8.375" style="173" bestFit="1" customWidth="1"/>
    <col min="6407" max="6407" width="7.5" style="173" bestFit="1" customWidth="1"/>
    <col min="6408" max="6408" width="11" style="173" bestFit="1" customWidth="1"/>
    <col min="6409" max="6412" width="10.125" style="173" bestFit="1" customWidth="1"/>
    <col min="6413" max="6656" width="10" style="173"/>
    <col min="6657" max="6657" width="8.375" style="173" customWidth="1"/>
    <col min="6658" max="6658" width="9.25" style="173" customWidth="1"/>
    <col min="6659" max="6659" width="8.25" style="173" bestFit="1" customWidth="1"/>
    <col min="6660" max="6660" width="8.875" style="173" bestFit="1" customWidth="1"/>
    <col min="6661" max="6661" width="8.25" style="173" bestFit="1" customWidth="1"/>
    <col min="6662" max="6662" width="8.375" style="173" bestFit="1" customWidth="1"/>
    <col min="6663" max="6663" width="7.5" style="173" bestFit="1" customWidth="1"/>
    <col min="6664" max="6664" width="11" style="173" bestFit="1" customWidth="1"/>
    <col min="6665" max="6668" width="10.125" style="173" bestFit="1" customWidth="1"/>
    <col min="6669" max="6912" width="10" style="173"/>
    <col min="6913" max="6913" width="8.375" style="173" customWidth="1"/>
    <col min="6914" max="6914" width="9.25" style="173" customWidth="1"/>
    <col min="6915" max="6915" width="8.25" style="173" bestFit="1" customWidth="1"/>
    <col min="6916" max="6916" width="8.875" style="173" bestFit="1" customWidth="1"/>
    <col min="6917" max="6917" width="8.25" style="173" bestFit="1" customWidth="1"/>
    <col min="6918" max="6918" width="8.375" style="173" bestFit="1" customWidth="1"/>
    <col min="6919" max="6919" width="7.5" style="173" bestFit="1" customWidth="1"/>
    <col min="6920" max="6920" width="11" style="173" bestFit="1" customWidth="1"/>
    <col min="6921" max="6924" width="10.125" style="173" bestFit="1" customWidth="1"/>
    <col min="6925" max="7168" width="11" style="173"/>
    <col min="7169" max="7169" width="8.375" style="173" customWidth="1"/>
    <col min="7170" max="7170" width="9.25" style="173" customWidth="1"/>
    <col min="7171" max="7171" width="8.25" style="173" bestFit="1" customWidth="1"/>
    <col min="7172" max="7172" width="8.875" style="173" bestFit="1" customWidth="1"/>
    <col min="7173" max="7173" width="8.25" style="173" bestFit="1" customWidth="1"/>
    <col min="7174" max="7174" width="8.375" style="173" bestFit="1" customWidth="1"/>
    <col min="7175" max="7175" width="7.5" style="173" bestFit="1" customWidth="1"/>
    <col min="7176" max="7176" width="11" style="173" bestFit="1" customWidth="1"/>
    <col min="7177" max="7180" width="10.125" style="173" bestFit="1" customWidth="1"/>
    <col min="7181" max="7424" width="10" style="173"/>
    <col min="7425" max="7425" width="8.375" style="173" customWidth="1"/>
    <col min="7426" max="7426" width="9.25" style="173" customWidth="1"/>
    <col min="7427" max="7427" width="8.25" style="173" bestFit="1" customWidth="1"/>
    <col min="7428" max="7428" width="8.875" style="173" bestFit="1" customWidth="1"/>
    <col min="7429" max="7429" width="8.25" style="173" bestFit="1" customWidth="1"/>
    <col min="7430" max="7430" width="8.375" style="173" bestFit="1" customWidth="1"/>
    <col min="7431" max="7431" width="7.5" style="173" bestFit="1" customWidth="1"/>
    <col min="7432" max="7432" width="11" style="173" bestFit="1" customWidth="1"/>
    <col min="7433" max="7436" width="10.125" style="173" bestFit="1" customWidth="1"/>
    <col min="7437" max="7680" width="10" style="173"/>
    <col min="7681" max="7681" width="8.375" style="173" customWidth="1"/>
    <col min="7682" max="7682" width="9.25" style="173" customWidth="1"/>
    <col min="7683" max="7683" width="8.25" style="173" bestFit="1" customWidth="1"/>
    <col min="7684" max="7684" width="8.875" style="173" bestFit="1" customWidth="1"/>
    <col min="7685" max="7685" width="8.25" style="173" bestFit="1" customWidth="1"/>
    <col min="7686" max="7686" width="8.375" style="173" bestFit="1" customWidth="1"/>
    <col min="7687" max="7687" width="7.5" style="173" bestFit="1" customWidth="1"/>
    <col min="7688" max="7688" width="11" style="173" bestFit="1" customWidth="1"/>
    <col min="7689" max="7692" width="10.125" style="173" bestFit="1" customWidth="1"/>
    <col min="7693" max="7936" width="10" style="173"/>
    <col min="7937" max="7937" width="8.375" style="173" customWidth="1"/>
    <col min="7938" max="7938" width="9.25" style="173" customWidth="1"/>
    <col min="7939" max="7939" width="8.25" style="173" bestFit="1" customWidth="1"/>
    <col min="7940" max="7940" width="8.875" style="173" bestFit="1" customWidth="1"/>
    <col min="7941" max="7941" width="8.25" style="173" bestFit="1" customWidth="1"/>
    <col min="7942" max="7942" width="8.375" style="173" bestFit="1" customWidth="1"/>
    <col min="7943" max="7943" width="7.5" style="173" bestFit="1" customWidth="1"/>
    <col min="7944" max="7944" width="11" style="173" bestFit="1" customWidth="1"/>
    <col min="7945" max="7948" width="10.125" style="173" bestFit="1" customWidth="1"/>
    <col min="7949" max="8192" width="11" style="173"/>
    <col min="8193" max="8193" width="8.375" style="173" customWidth="1"/>
    <col min="8194" max="8194" width="9.25" style="173" customWidth="1"/>
    <col min="8195" max="8195" width="8.25" style="173" bestFit="1" customWidth="1"/>
    <col min="8196" max="8196" width="8.875" style="173" bestFit="1" customWidth="1"/>
    <col min="8197" max="8197" width="8.25" style="173" bestFit="1" customWidth="1"/>
    <col min="8198" max="8198" width="8.375" style="173" bestFit="1" customWidth="1"/>
    <col min="8199" max="8199" width="7.5" style="173" bestFit="1" customWidth="1"/>
    <col min="8200" max="8200" width="11" style="173" bestFit="1" customWidth="1"/>
    <col min="8201" max="8204" width="10.125" style="173" bestFit="1" customWidth="1"/>
    <col min="8205" max="8448" width="10" style="173"/>
    <col min="8449" max="8449" width="8.375" style="173" customWidth="1"/>
    <col min="8450" max="8450" width="9.25" style="173" customWidth="1"/>
    <col min="8451" max="8451" width="8.25" style="173" bestFit="1" customWidth="1"/>
    <col min="8452" max="8452" width="8.875" style="173" bestFit="1" customWidth="1"/>
    <col min="8453" max="8453" width="8.25" style="173" bestFit="1" customWidth="1"/>
    <col min="8454" max="8454" width="8.375" style="173" bestFit="1" customWidth="1"/>
    <col min="8455" max="8455" width="7.5" style="173" bestFit="1" customWidth="1"/>
    <col min="8456" max="8456" width="11" style="173" bestFit="1" customWidth="1"/>
    <col min="8457" max="8460" width="10.125" style="173" bestFit="1" customWidth="1"/>
    <col min="8461" max="8704" width="10" style="173"/>
    <col min="8705" max="8705" width="8.375" style="173" customWidth="1"/>
    <col min="8706" max="8706" width="9.25" style="173" customWidth="1"/>
    <col min="8707" max="8707" width="8.25" style="173" bestFit="1" customWidth="1"/>
    <col min="8708" max="8708" width="8.875" style="173" bestFit="1" customWidth="1"/>
    <col min="8709" max="8709" width="8.25" style="173" bestFit="1" customWidth="1"/>
    <col min="8710" max="8710" width="8.375" style="173" bestFit="1" customWidth="1"/>
    <col min="8711" max="8711" width="7.5" style="173" bestFit="1" customWidth="1"/>
    <col min="8712" max="8712" width="11" style="173" bestFit="1" customWidth="1"/>
    <col min="8713" max="8716" width="10.125" style="173" bestFit="1" customWidth="1"/>
    <col min="8717" max="8960" width="10" style="173"/>
    <col min="8961" max="8961" width="8.375" style="173" customWidth="1"/>
    <col min="8962" max="8962" width="9.25" style="173" customWidth="1"/>
    <col min="8963" max="8963" width="8.25" style="173" bestFit="1" customWidth="1"/>
    <col min="8964" max="8964" width="8.875" style="173" bestFit="1" customWidth="1"/>
    <col min="8965" max="8965" width="8.25" style="173" bestFit="1" customWidth="1"/>
    <col min="8966" max="8966" width="8.375" style="173" bestFit="1" customWidth="1"/>
    <col min="8967" max="8967" width="7.5" style="173" bestFit="1" customWidth="1"/>
    <col min="8968" max="8968" width="11" style="173" bestFit="1" customWidth="1"/>
    <col min="8969" max="8972" width="10.125" style="173" bestFit="1" customWidth="1"/>
    <col min="8973" max="9216" width="11" style="173"/>
    <col min="9217" max="9217" width="8.375" style="173" customWidth="1"/>
    <col min="9218" max="9218" width="9.25" style="173" customWidth="1"/>
    <col min="9219" max="9219" width="8.25" style="173" bestFit="1" customWidth="1"/>
    <col min="9220" max="9220" width="8.875" style="173" bestFit="1" customWidth="1"/>
    <col min="9221" max="9221" width="8.25" style="173" bestFit="1" customWidth="1"/>
    <col min="9222" max="9222" width="8.375" style="173" bestFit="1" customWidth="1"/>
    <col min="9223" max="9223" width="7.5" style="173" bestFit="1" customWidth="1"/>
    <col min="9224" max="9224" width="11" style="173" bestFit="1" customWidth="1"/>
    <col min="9225" max="9228" width="10.125" style="173" bestFit="1" customWidth="1"/>
    <col min="9229" max="9472" width="10" style="173"/>
    <col min="9473" max="9473" width="8.375" style="173" customWidth="1"/>
    <col min="9474" max="9474" width="9.25" style="173" customWidth="1"/>
    <col min="9475" max="9475" width="8.25" style="173" bestFit="1" customWidth="1"/>
    <col min="9476" max="9476" width="8.875" style="173" bestFit="1" customWidth="1"/>
    <col min="9477" max="9477" width="8.25" style="173" bestFit="1" customWidth="1"/>
    <col min="9478" max="9478" width="8.375" style="173" bestFit="1" customWidth="1"/>
    <col min="9479" max="9479" width="7.5" style="173" bestFit="1" customWidth="1"/>
    <col min="9480" max="9480" width="11" style="173" bestFit="1" customWidth="1"/>
    <col min="9481" max="9484" width="10.125" style="173" bestFit="1" customWidth="1"/>
    <col min="9485" max="9728" width="10" style="173"/>
    <col min="9729" max="9729" width="8.375" style="173" customWidth="1"/>
    <col min="9730" max="9730" width="9.25" style="173" customWidth="1"/>
    <col min="9731" max="9731" width="8.25" style="173" bestFit="1" customWidth="1"/>
    <col min="9732" max="9732" width="8.875" style="173" bestFit="1" customWidth="1"/>
    <col min="9733" max="9733" width="8.25" style="173" bestFit="1" customWidth="1"/>
    <col min="9734" max="9734" width="8.375" style="173" bestFit="1" customWidth="1"/>
    <col min="9735" max="9735" width="7.5" style="173" bestFit="1" customWidth="1"/>
    <col min="9736" max="9736" width="11" style="173" bestFit="1" customWidth="1"/>
    <col min="9737" max="9740" width="10.125" style="173" bestFit="1" customWidth="1"/>
    <col min="9741" max="9984" width="10" style="173"/>
    <col min="9985" max="9985" width="8.375" style="173" customWidth="1"/>
    <col min="9986" max="9986" width="9.25" style="173" customWidth="1"/>
    <col min="9987" max="9987" width="8.25" style="173" bestFit="1" customWidth="1"/>
    <col min="9988" max="9988" width="8.875" style="173" bestFit="1" customWidth="1"/>
    <col min="9989" max="9989" width="8.25" style="173" bestFit="1" customWidth="1"/>
    <col min="9990" max="9990" width="8.375" style="173" bestFit="1" customWidth="1"/>
    <col min="9991" max="9991" width="7.5" style="173" bestFit="1" customWidth="1"/>
    <col min="9992" max="9992" width="11" style="173" bestFit="1" customWidth="1"/>
    <col min="9993" max="9996" width="10.125" style="173" bestFit="1" customWidth="1"/>
    <col min="9997" max="10240" width="11" style="173"/>
    <col min="10241" max="10241" width="8.375" style="173" customWidth="1"/>
    <col min="10242" max="10242" width="9.25" style="173" customWidth="1"/>
    <col min="10243" max="10243" width="8.25" style="173" bestFit="1" customWidth="1"/>
    <col min="10244" max="10244" width="8.875" style="173" bestFit="1" customWidth="1"/>
    <col min="10245" max="10245" width="8.25" style="173" bestFit="1" customWidth="1"/>
    <col min="10246" max="10246" width="8.375" style="173" bestFit="1" customWidth="1"/>
    <col min="10247" max="10247" width="7.5" style="173" bestFit="1" customWidth="1"/>
    <col min="10248" max="10248" width="11" style="173" bestFit="1" customWidth="1"/>
    <col min="10249" max="10252" width="10.125" style="173" bestFit="1" customWidth="1"/>
    <col min="10253" max="10496" width="10" style="173"/>
    <col min="10497" max="10497" width="8.375" style="173" customWidth="1"/>
    <col min="10498" max="10498" width="9.25" style="173" customWidth="1"/>
    <col min="10499" max="10499" width="8.25" style="173" bestFit="1" customWidth="1"/>
    <col min="10500" max="10500" width="8.875" style="173" bestFit="1" customWidth="1"/>
    <col min="10501" max="10501" width="8.25" style="173" bestFit="1" customWidth="1"/>
    <col min="10502" max="10502" width="8.375" style="173" bestFit="1" customWidth="1"/>
    <col min="10503" max="10503" width="7.5" style="173" bestFit="1" customWidth="1"/>
    <col min="10504" max="10504" width="11" style="173" bestFit="1" customWidth="1"/>
    <col min="10505" max="10508" width="10.125" style="173" bestFit="1" customWidth="1"/>
    <col min="10509" max="10752" width="10" style="173"/>
    <col min="10753" max="10753" width="8.375" style="173" customWidth="1"/>
    <col min="10754" max="10754" width="9.25" style="173" customWidth="1"/>
    <col min="10755" max="10755" width="8.25" style="173" bestFit="1" customWidth="1"/>
    <col min="10756" max="10756" width="8.875" style="173" bestFit="1" customWidth="1"/>
    <col min="10757" max="10757" width="8.25" style="173" bestFit="1" customWidth="1"/>
    <col min="10758" max="10758" width="8.375" style="173" bestFit="1" customWidth="1"/>
    <col min="10759" max="10759" width="7.5" style="173" bestFit="1" customWidth="1"/>
    <col min="10760" max="10760" width="11" style="173" bestFit="1" customWidth="1"/>
    <col min="10761" max="10764" width="10.125" style="173" bestFit="1" customWidth="1"/>
    <col min="10765" max="11008" width="10" style="173"/>
    <col min="11009" max="11009" width="8.375" style="173" customWidth="1"/>
    <col min="11010" max="11010" width="9.25" style="173" customWidth="1"/>
    <col min="11011" max="11011" width="8.25" style="173" bestFit="1" customWidth="1"/>
    <col min="11012" max="11012" width="8.875" style="173" bestFit="1" customWidth="1"/>
    <col min="11013" max="11013" width="8.25" style="173" bestFit="1" customWidth="1"/>
    <col min="11014" max="11014" width="8.375" style="173" bestFit="1" customWidth="1"/>
    <col min="11015" max="11015" width="7.5" style="173" bestFit="1" customWidth="1"/>
    <col min="11016" max="11016" width="11" style="173" bestFit="1" customWidth="1"/>
    <col min="11017" max="11020" width="10.125" style="173" bestFit="1" customWidth="1"/>
    <col min="11021" max="11264" width="11" style="173"/>
    <col min="11265" max="11265" width="8.375" style="173" customWidth="1"/>
    <col min="11266" max="11266" width="9.25" style="173" customWidth="1"/>
    <col min="11267" max="11267" width="8.25" style="173" bestFit="1" customWidth="1"/>
    <col min="11268" max="11268" width="8.875" style="173" bestFit="1" customWidth="1"/>
    <col min="11269" max="11269" width="8.25" style="173" bestFit="1" customWidth="1"/>
    <col min="11270" max="11270" width="8.375" style="173" bestFit="1" customWidth="1"/>
    <col min="11271" max="11271" width="7.5" style="173" bestFit="1" customWidth="1"/>
    <col min="11272" max="11272" width="11" style="173" bestFit="1" customWidth="1"/>
    <col min="11273" max="11276" width="10.125" style="173" bestFit="1" customWidth="1"/>
    <col min="11277" max="11520" width="10" style="173"/>
    <col min="11521" max="11521" width="8.375" style="173" customWidth="1"/>
    <col min="11522" max="11522" width="9.25" style="173" customWidth="1"/>
    <col min="11523" max="11523" width="8.25" style="173" bestFit="1" customWidth="1"/>
    <col min="11524" max="11524" width="8.875" style="173" bestFit="1" customWidth="1"/>
    <col min="11525" max="11525" width="8.25" style="173" bestFit="1" customWidth="1"/>
    <col min="11526" max="11526" width="8.375" style="173" bestFit="1" customWidth="1"/>
    <col min="11527" max="11527" width="7.5" style="173" bestFit="1" customWidth="1"/>
    <col min="11528" max="11528" width="11" style="173" bestFit="1" customWidth="1"/>
    <col min="11529" max="11532" width="10.125" style="173" bestFit="1" customWidth="1"/>
    <col min="11533" max="11776" width="10" style="173"/>
    <col min="11777" max="11777" width="8.375" style="173" customWidth="1"/>
    <col min="11778" max="11778" width="9.25" style="173" customWidth="1"/>
    <col min="11779" max="11779" width="8.25" style="173" bestFit="1" customWidth="1"/>
    <col min="11780" max="11780" width="8.875" style="173" bestFit="1" customWidth="1"/>
    <col min="11781" max="11781" width="8.25" style="173" bestFit="1" customWidth="1"/>
    <col min="11782" max="11782" width="8.375" style="173" bestFit="1" customWidth="1"/>
    <col min="11783" max="11783" width="7.5" style="173" bestFit="1" customWidth="1"/>
    <col min="11784" max="11784" width="11" style="173" bestFit="1" customWidth="1"/>
    <col min="11785" max="11788" width="10.125" style="173" bestFit="1" customWidth="1"/>
    <col min="11789" max="12032" width="10" style="173"/>
    <col min="12033" max="12033" width="8.375" style="173" customWidth="1"/>
    <col min="12034" max="12034" width="9.25" style="173" customWidth="1"/>
    <col min="12035" max="12035" width="8.25" style="173" bestFit="1" customWidth="1"/>
    <col min="12036" max="12036" width="8.875" style="173" bestFit="1" customWidth="1"/>
    <col min="12037" max="12037" width="8.25" style="173" bestFit="1" customWidth="1"/>
    <col min="12038" max="12038" width="8.375" style="173" bestFit="1" customWidth="1"/>
    <col min="12039" max="12039" width="7.5" style="173" bestFit="1" customWidth="1"/>
    <col min="12040" max="12040" width="11" style="173" bestFit="1" customWidth="1"/>
    <col min="12041" max="12044" width="10.125" style="173" bestFit="1" customWidth="1"/>
    <col min="12045" max="12288" width="11" style="173"/>
    <col min="12289" max="12289" width="8.375" style="173" customWidth="1"/>
    <col min="12290" max="12290" width="9.25" style="173" customWidth="1"/>
    <col min="12291" max="12291" width="8.25" style="173" bestFit="1" customWidth="1"/>
    <col min="12292" max="12292" width="8.875" style="173" bestFit="1" customWidth="1"/>
    <col min="12293" max="12293" width="8.25" style="173" bestFit="1" customWidth="1"/>
    <col min="12294" max="12294" width="8.375" style="173" bestFit="1" customWidth="1"/>
    <col min="12295" max="12295" width="7.5" style="173" bestFit="1" customWidth="1"/>
    <col min="12296" max="12296" width="11" style="173" bestFit="1" customWidth="1"/>
    <col min="12297" max="12300" width="10.125" style="173" bestFit="1" customWidth="1"/>
    <col min="12301" max="12544" width="10" style="173"/>
    <col min="12545" max="12545" width="8.375" style="173" customWidth="1"/>
    <col min="12546" max="12546" width="9.25" style="173" customWidth="1"/>
    <col min="12547" max="12547" width="8.25" style="173" bestFit="1" customWidth="1"/>
    <col min="12548" max="12548" width="8.875" style="173" bestFit="1" customWidth="1"/>
    <col min="12549" max="12549" width="8.25" style="173" bestFit="1" customWidth="1"/>
    <col min="12550" max="12550" width="8.375" style="173" bestFit="1" customWidth="1"/>
    <col min="12551" max="12551" width="7.5" style="173" bestFit="1" customWidth="1"/>
    <col min="12552" max="12552" width="11" style="173" bestFit="1" customWidth="1"/>
    <col min="12553" max="12556" width="10.125" style="173" bestFit="1" customWidth="1"/>
    <col min="12557" max="12800" width="10" style="173"/>
    <col min="12801" max="12801" width="8.375" style="173" customWidth="1"/>
    <col min="12802" max="12802" width="9.25" style="173" customWidth="1"/>
    <col min="12803" max="12803" width="8.25" style="173" bestFit="1" customWidth="1"/>
    <col min="12804" max="12804" width="8.875" style="173" bestFit="1" customWidth="1"/>
    <col min="12805" max="12805" width="8.25" style="173" bestFit="1" customWidth="1"/>
    <col min="12806" max="12806" width="8.375" style="173" bestFit="1" customWidth="1"/>
    <col min="12807" max="12807" width="7.5" style="173" bestFit="1" customWidth="1"/>
    <col min="12808" max="12808" width="11" style="173" bestFit="1" customWidth="1"/>
    <col min="12809" max="12812" width="10.125" style="173" bestFit="1" customWidth="1"/>
    <col min="12813" max="13056" width="10" style="173"/>
    <col min="13057" max="13057" width="8.375" style="173" customWidth="1"/>
    <col min="13058" max="13058" width="9.25" style="173" customWidth="1"/>
    <col min="13059" max="13059" width="8.25" style="173" bestFit="1" customWidth="1"/>
    <col min="13060" max="13060" width="8.875" style="173" bestFit="1" customWidth="1"/>
    <col min="13061" max="13061" width="8.25" style="173" bestFit="1" customWidth="1"/>
    <col min="13062" max="13062" width="8.375" style="173" bestFit="1" customWidth="1"/>
    <col min="13063" max="13063" width="7.5" style="173" bestFit="1" customWidth="1"/>
    <col min="13064" max="13064" width="11" style="173" bestFit="1" customWidth="1"/>
    <col min="13065" max="13068" width="10.125" style="173" bestFit="1" customWidth="1"/>
    <col min="13069" max="13312" width="11" style="173"/>
    <col min="13313" max="13313" width="8.375" style="173" customWidth="1"/>
    <col min="13314" max="13314" width="9.25" style="173" customWidth="1"/>
    <col min="13315" max="13315" width="8.25" style="173" bestFit="1" customWidth="1"/>
    <col min="13316" max="13316" width="8.875" style="173" bestFit="1" customWidth="1"/>
    <col min="13317" max="13317" width="8.25" style="173" bestFit="1" customWidth="1"/>
    <col min="13318" max="13318" width="8.375" style="173" bestFit="1" customWidth="1"/>
    <col min="13319" max="13319" width="7.5" style="173" bestFit="1" customWidth="1"/>
    <col min="13320" max="13320" width="11" style="173" bestFit="1" customWidth="1"/>
    <col min="13321" max="13324" width="10.125" style="173" bestFit="1" customWidth="1"/>
    <col min="13325" max="13568" width="10" style="173"/>
    <col min="13569" max="13569" width="8.375" style="173" customWidth="1"/>
    <col min="13570" max="13570" width="9.25" style="173" customWidth="1"/>
    <col min="13571" max="13571" width="8.25" style="173" bestFit="1" customWidth="1"/>
    <col min="13572" max="13572" width="8.875" style="173" bestFit="1" customWidth="1"/>
    <col min="13573" max="13573" width="8.25" style="173" bestFit="1" customWidth="1"/>
    <col min="13574" max="13574" width="8.375" style="173" bestFit="1" customWidth="1"/>
    <col min="13575" max="13575" width="7.5" style="173" bestFit="1" customWidth="1"/>
    <col min="13576" max="13576" width="11" style="173" bestFit="1" customWidth="1"/>
    <col min="13577" max="13580" width="10.125" style="173" bestFit="1" customWidth="1"/>
    <col min="13581" max="13824" width="10" style="173"/>
    <col min="13825" max="13825" width="8.375" style="173" customWidth="1"/>
    <col min="13826" max="13826" width="9.25" style="173" customWidth="1"/>
    <col min="13827" max="13827" width="8.25" style="173" bestFit="1" customWidth="1"/>
    <col min="13828" max="13828" width="8.875" style="173" bestFit="1" customWidth="1"/>
    <col min="13829" max="13829" width="8.25" style="173" bestFit="1" customWidth="1"/>
    <col min="13830" max="13830" width="8.375" style="173" bestFit="1" customWidth="1"/>
    <col min="13831" max="13831" width="7.5" style="173" bestFit="1" customWidth="1"/>
    <col min="13832" max="13832" width="11" style="173" bestFit="1" customWidth="1"/>
    <col min="13833" max="13836" width="10.125" style="173" bestFit="1" customWidth="1"/>
    <col min="13837" max="14080" width="10" style="173"/>
    <col min="14081" max="14081" width="8.375" style="173" customWidth="1"/>
    <col min="14082" max="14082" width="9.25" style="173" customWidth="1"/>
    <col min="14083" max="14083" width="8.25" style="173" bestFit="1" customWidth="1"/>
    <col min="14084" max="14084" width="8.875" style="173" bestFit="1" customWidth="1"/>
    <col min="14085" max="14085" width="8.25" style="173" bestFit="1" customWidth="1"/>
    <col min="14086" max="14086" width="8.375" style="173" bestFit="1" customWidth="1"/>
    <col min="14087" max="14087" width="7.5" style="173" bestFit="1" customWidth="1"/>
    <col min="14088" max="14088" width="11" style="173" bestFit="1" customWidth="1"/>
    <col min="14089" max="14092" width="10.125" style="173" bestFit="1" customWidth="1"/>
    <col min="14093" max="14336" width="11" style="173"/>
    <col min="14337" max="14337" width="8.375" style="173" customWidth="1"/>
    <col min="14338" max="14338" width="9.25" style="173" customWidth="1"/>
    <col min="14339" max="14339" width="8.25" style="173" bestFit="1" customWidth="1"/>
    <col min="14340" max="14340" width="8.875" style="173" bestFit="1" customWidth="1"/>
    <col min="14341" max="14341" width="8.25" style="173" bestFit="1" customWidth="1"/>
    <col min="14342" max="14342" width="8.375" style="173" bestFit="1" customWidth="1"/>
    <col min="14343" max="14343" width="7.5" style="173" bestFit="1" customWidth="1"/>
    <col min="14344" max="14344" width="11" style="173" bestFit="1" customWidth="1"/>
    <col min="14345" max="14348" width="10.125" style="173" bestFit="1" customWidth="1"/>
    <col min="14349" max="14592" width="10" style="173"/>
    <col min="14593" max="14593" width="8.375" style="173" customWidth="1"/>
    <col min="14594" max="14594" width="9.25" style="173" customWidth="1"/>
    <col min="14595" max="14595" width="8.25" style="173" bestFit="1" customWidth="1"/>
    <col min="14596" max="14596" width="8.875" style="173" bestFit="1" customWidth="1"/>
    <col min="14597" max="14597" width="8.25" style="173" bestFit="1" customWidth="1"/>
    <col min="14598" max="14598" width="8.375" style="173" bestFit="1" customWidth="1"/>
    <col min="14599" max="14599" width="7.5" style="173" bestFit="1" customWidth="1"/>
    <col min="14600" max="14600" width="11" style="173" bestFit="1" customWidth="1"/>
    <col min="14601" max="14604" width="10.125" style="173" bestFit="1" customWidth="1"/>
    <col min="14605" max="14848" width="10" style="173"/>
    <col min="14849" max="14849" width="8.375" style="173" customWidth="1"/>
    <col min="14850" max="14850" width="9.25" style="173" customWidth="1"/>
    <col min="14851" max="14851" width="8.25" style="173" bestFit="1" customWidth="1"/>
    <col min="14852" max="14852" width="8.875" style="173" bestFit="1" customWidth="1"/>
    <col min="14853" max="14853" width="8.25" style="173" bestFit="1" customWidth="1"/>
    <col min="14854" max="14854" width="8.375" style="173" bestFit="1" customWidth="1"/>
    <col min="14855" max="14855" width="7.5" style="173" bestFit="1" customWidth="1"/>
    <col min="14856" max="14856" width="11" style="173" bestFit="1" customWidth="1"/>
    <col min="14857" max="14860" width="10.125" style="173" bestFit="1" customWidth="1"/>
    <col min="14861" max="15104" width="10" style="173"/>
    <col min="15105" max="15105" width="8.375" style="173" customWidth="1"/>
    <col min="15106" max="15106" width="9.25" style="173" customWidth="1"/>
    <col min="15107" max="15107" width="8.25" style="173" bestFit="1" customWidth="1"/>
    <col min="15108" max="15108" width="8.875" style="173" bestFit="1" customWidth="1"/>
    <col min="15109" max="15109" width="8.25" style="173" bestFit="1" customWidth="1"/>
    <col min="15110" max="15110" width="8.375" style="173" bestFit="1" customWidth="1"/>
    <col min="15111" max="15111" width="7.5" style="173" bestFit="1" customWidth="1"/>
    <col min="15112" max="15112" width="11" style="173" bestFit="1" customWidth="1"/>
    <col min="15113" max="15116" width="10.125" style="173" bestFit="1" customWidth="1"/>
    <col min="15117" max="15360" width="11" style="173"/>
    <col min="15361" max="15361" width="8.375" style="173" customWidth="1"/>
    <col min="15362" max="15362" width="9.25" style="173" customWidth="1"/>
    <col min="15363" max="15363" width="8.25" style="173" bestFit="1" customWidth="1"/>
    <col min="15364" max="15364" width="8.875" style="173" bestFit="1" customWidth="1"/>
    <col min="15365" max="15365" width="8.25" style="173" bestFit="1" customWidth="1"/>
    <col min="15366" max="15366" width="8.375" style="173" bestFit="1" customWidth="1"/>
    <col min="15367" max="15367" width="7.5" style="173" bestFit="1" customWidth="1"/>
    <col min="15368" max="15368" width="11" style="173" bestFit="1" customWidth="1"/>
    <col min="15369" max="15372" width="10.125" style="173" bestFit="1" customWidth="1"/>
    <col min="15373" max="15616" width="10" style="173"/>
    <col min="15617" max="15617" width="8.375" style="173" customWidth="1"/>
    <col min="15618" max="15618" width="9.25" style="173" customWidth="1"/>
    <col min="15619" max="15619" width="8.25" style="173" bestFit="1" customWidth="1"/>
    <col min="15620" max="15620" width="8.875" style="173" bestFit="1" customWidth="1"/>
    <col min="15621" max="15621" width="8.25" style="173" bestFit="1" customWidth="1"/>
    <col min="15622" max="15622" width="8.375" style="173" bestFit="1" customWidth="1"/>
    <col min="15623" max="15623" width="7.5" style="173" bestFit="1" customWidth="1"/>
    <col min="15624" max="15624" width="11" style="173" bestFit="1" customWidth="1"/>
    <col min="15625" max="15628" width="10.125" style="173" bestFit="1" customWidth="1"/>
    <col min="15629" max="15872" width="10" style="173"/>
    <col min="15873" max="15873" width="8.375" style="173" customWidth="1"/>
    <col min="15874" max="15874" width="9.25" style="173" customWidth="1"/>
    <col min="15875" max="15875" width="8.25" style="173" bestFit="1" customWidth="1"/>
    <col min="15876" max="15876" width="8.875" style="173" bestFit="1" customWidth="1"/>
    <col min="15877" max="15877" width="8.25" style="173" bestFit="1" customWidth="1"/>
    <col min="15878" max="15878" width="8.375" style="173" bestFit="1" customWidth="1"/>
    <col min="15879" max="15879" width="7.5" style="173" bestFit="1" customWidth="1"/>
    <col min="15880" max="15880" width="11" style="173" bestFit="1" customWidth="1"/>
    <col min="15881" max="15884" width="10.125" style="173" bestFit="1" customWidth="1"/>
    <col min="15885" max="16128" width="10" style="173"/>
    <col min="16129" max="16129" width="8.375" style="173" customWidth="1"/>
    <col min="16130" max="16130" width="9.25" style="173" customWidth="1"/>
    <col min="16131" max="16131" width="8.25" style="173" bestFit="1" customWidth="1"/>
    <col min="16132" max="16132" width="8.875" style="173" bestFit="1" customWidth="1"/>
    <col min="16133" max="16133" width="8.25" style="173" bestFit="1" customWidth="1"/>
    <col min="16134" max="16134" width="8.375" style="173" bestFit="1" customWidth="1"/>
    <col min="16135" max="16135" width="7.5" style="173" bestFit="1" customWidth="1"/>
    <col min="16136" max="16136" width="11" style="173" bestFit="1" customWidth="1"/>
    <col min="16137" max="16140" width="10.125" style="173" bestFit="1" customWidth="1"/>
    <col min="16141" max="16384" width="11" style="173"/>
  </cols>
  <sheetData>
    <row r="1" spans="1:65" x14ac:dyDescent="0.2">
      <c r="A1" s="172" t="s">
        <v>6</v>
      </c>
    </row>
    <row r="2" spans="1:65" ht="15.75" x14ac:dyDescent="0.25">
      <c r="A2" s="174"/>
      <c r="B2" s="175"/>
      <c r="H2" s="110" t="s">
        <v>160</v>
      </c>
    </row>
    <row r="3" spans="1:65" s="102" customFormat="1" x14ac:dyDescent="0.2">
      <c r="A3" s="79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7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562.48859000000004</v>
      </c>
      <c r="C5" s="101">
        <v>7.5820900512299723</v>
      </c>
      <c r="D5" s="100">
        <v>2959.3688200000006</v>
      </c>
      <c r="E5" s="101">
        <v>2.7990523990916762</v>
      </c>
      <c r="F5" s="100">
        <v>5210.2959600000013</v>
      </c>
      <c r="G5" s="101">
        <v>2.1821636416760644</v>
      </c>
      <c r="H5" s="176">
        <v>99.99458831624348</v>
      </c>
    </row>
    <row r="6" spans="1:65" s="99" customFormat="1" x14ac:dyDescent="0.2">
      <c r="A6" s="99" t="s">
        <v>150</v>
      </c>
      <c r="B6" s="119">
        <v>2.01E-2</v>
      </c>
      <c r="C6" s="556">
        <v>79.464285714285708</v>
      </c>
      <c r="D6" s="119">
        <v>0.15353999999999998</v>
      </c>
      <c r="E6" s="556">
        <v>14.411326378539496</v>
      </c>
      <c r="F6" s="119">
        <v>0.28198000000000001</v>
      </c>
      <c r="G6" s="556">
        <v>3.6958040672231864</v>
      </c>
      <c r="H6" s="119">
        <v>5.4116837565239446E-3</v>
      </c>
    </row>
    <row r="7" spans="1:65" s="99" customFormat="1" x14ac:dyDescent="0.2">
      <c r="A7" s="68" t="s">
        <v>120</v>
      </c>
      <c r="B7" s="69">
        <v>562.50869000000012</v>
      </c>
      <c r="C7" s="103">
        <v>7.5836298228613259</v>
      </c>
      <c r="D7" s="69">
        <v>2959.5223600000008</v>
      </c>
      <c r="E7" s="103">
        <v>2.7995937010053744</v>
      </c>
      <c r="F7" s="69">
        <v>5210.577940000001</v>
      </c>
      <c r="G7" s="103">
        <v>2.1822443594882093</v>
      </c>
      <c r="H7" s="103">
        <v>100</v>
      </c>
    </row>
    <row r="8" spans="1:65" s="99" customFormat="1" x14ac:dyDescent="0.2">
      <c r="H8" s="93" t="s">
        <v>246</v>
      </c>
    </row>
    <row r="9" spans="1:65" s="99" customFormat="1" x14ac:dyDescent="0.2">
      <c r="A9" s="94" t="s">
        <v>590</v>
      </c>
    </row>
    <row r="10" spans="1:65" x14ac:dyDescent="0.2">
      <c r="A10" s="94" t="s">
        <v>247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49" priority="7" operator="between">
      <formula>0</formula>
      <formula>0.5</formula>
    </cfRule>
    <cfRule type="cellIs" dxfId="48" priority="8" operator="between">
      <formula>0</formula>
      <formula>0.49</formula>
    </cfRule>
  </conditionalFormatting>
  <conditionalFormatting sqref="D6">
    <cfRule type="cellIs" dxfId="47" priority="5" operator="between">
      <formula>0</formula>
      <formula>0.5</formula>
    </cfRule>
    <cfRule type="cellIs" dxfId="46" priority="6" operator="between">
      <formula>0</formula>
      <formula>0.49</formula>
    </cfRule>
  </conditionalFormatting>
  <conditionalFormatting sqref="F6">
    <cfRule type="cellIs" dxfId="45" priority="3" operator="between">
      <formula>0</formula>
      <formula>0.5</formula>
    </cfRule>
    <cfRule type="cellIs" dxfId="44" priority="4" operator="between">
      <formula>0</formula>
      <formula>0.49</formula>
    </cfRule>
  </conditionalFormatting>
  <conditionalFormatting sqref="H6">
    <cfRule type="cellIs" dxfId="43" priority="1" operator="between">
      <formula>0</formula>
      <formula>0.5</formula>
    </cfRule>
    <cfRule type="cellIs" dxfId="42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8" customWidth="1"/>
    <col min="2" max="2" width="9.375" style="178" customWidth="1"/>
    <col min="3" max="3" width="12.875" style="178" customWidth="1"/>
    <col min="4" max="4" width="10.375" style="178" customWidth="1"/>
    <col min="5" max="5" width="11.625" style="178" customWidth="1"/>
    <col min="6" max="6" width="10.375" style="178" customWidth="1"/>
    <col min="7" max="7" width="11" style="178" customWidth="1"/>
    <col min="8" max="8" width="16.375" style="178" customWidth="1"/>
    <col min="9" max="11" width="11" style="178"/>
    <col min="12" max="12" width="11.5" style="178" customWidth="1"/>
    <col min="13" max="66" width="11" style="178"/>
    <col min="67" max="256" width="10" style="178"/>
    <col min="257" max="257" width="19.75" style="178" customWidth="1"/>
    <col min="258" max="259" width="8.25" style="178" bestFit="1" customWidth="1"/>
    <col min="260" max="260" width="9.125" style="178" bestFit="1" customWidth="1"/>
    <col min="261" max="261" width="7.5" style="178" bestFit="1" customWidth="1"/>
    <col min="262" max="262" width="9.125" style="178" bestFit="1" customWidth="1"/>
    <col min="263" max="263" width="7.5" style="178" bestFit="1" customWidth="1"/>
    <col min="264" max="264" width="11" style="178" bestFit="1" customWidth="1"/>
    <col min="265" max="267" width="10" style="178"/>
    <col min="268" max="268" width="10.125" style="178" bestFit="1" customWidth="1"/>
    <col min="269" max="512" width="10" style="178"/>
    <col min="513" max="513" width="19.75" style="178" customWidth="1"/>
    <col min="514" max="515" width="8.25" style="178" bestFit="1" customWidth="1"/>
    <col min="516" max="516" width="9.125" style="178" bestFit="1" customWidth="1"/>
    <col min="517" max="517" width="7.5" style="178" bestFit="1" customWidth="1"/>
    <col min="518" max="518" width="9.125" style="178" bestFit="1" customWidth="1"/>
    <col min="519" max="519" width="7.5" style="178" bestFit="1" customWidth="1"/>
    <col min="520" max="520" width="11" style="178" bestFit="1" customWidth="1"/>
    <col min="521" max="523" width="10" style="178"/>
    <col min="524" max="524" width="10.125" style="178" bestFit="1" customWidth="1"/>
    <col min="525" max="768" width="10" style="178"/>
    <col min="769" max="769" width="19.75" style="178" customWidth="1"/>
    <col min="770" max="771" width="8.25" style="178" bestFit="1" customWidth="1"/>
    <col min="772" max="772" width="9.125" style="178" bestFit="1" customWidth="1"/>
    <col min="773" max="773" width="7.5" style="178" bestFit="1" customWidth="1"/>
    <col min="774" max="774" width="9.125" style="178" bestFit="1" customWidth="1"/>
    <col min="775" max="775" width="7.5" style="178" bestFit="1" customWidth="1"/>
    <col min="776" max="776" width="11" style="178" bestFit="1" customWidth="1"/>
    <col min="777" max="779" width="10" style="178"/>
    <col min="780" max="780" width="10.125" style="178" bestFit="1" customWidth="1"/>
    <col min="781" max="1024" width="11" style="178"/>
    <col min="1025" max="1025" width="19.75" style="178" customWidth="1"/>
    <col min="1026" max="1027" width="8.25" style="178" bestFit="1" customWidth="1"/>
    <col min="1028" max="1028" width="9.125" style="178" bestFit="1" customWidth="1"/>
    <col min="1029" max="1029" width="7.5" style="178" bestFit="1" customWidth="1"/>
    <col min="1030" max="1030" width="9.125" style="178" bestFit="1" customWidth="1"/>
    <col min="1031" max="1031" width="7.5" style="178" bestFit="1" customWidth="1"/>
    <col min="1032" max="1032" width="11" style="178" bestFit="1" customWidth="1"/>
    <col min="1033" max="1035" width="10" style="178"/>
    <col min="1036" max="1036" width="10.125" style="178" bestFit="1" customWidth="1"/>
    <col min="1037" max="1280" width="10" style="178"/>
    <col min="1281" max="1281" width="19.75" style="178" customWidth="1"/>
    <col min="1282" max="1283" width="8.25" style="178" bestFit="1" customWidth="1"/>
    <col min="1284" max="1284" width="9.125" style="178" bestFit="1" customWidth="1"/>
    <col min="1285" max="1285" width="7.5" style="178" bestFit="1" customWidth="1"/>
    <col min="1286" max="1286" width="9.125" style="178" bestFit="1" customWidth="1"/>
    <col min="1287" max="1287" width="7.5" style="178" bestFit="1" customWidth="1"/>
    <col min="1288" max="1288" width="11" style="178" bestFit="1" customWidth="1"/>
    <col min="1289" max="1291" width="10" style="178"/>
    <col min="1292" max="1292" width="10.125" style="178" bestFit="1" customWidth="1"/>
    <col min="1293" max="1536" width="10" style="178"/>
    <col min="1537" max="1537" width="19.75" style="178" customWidth="1"/>
    <col min="1538" max="1539" width="8.25" style="178" bestFit="1" customWidth="1"/>
    <col min="1540" max="1540" width="9.125" style="178" bestFit="1" customWidth="1"/>
    <col min="1541" max="1541" width="7.5" style="178" bestFit="1" customWidth="1"/>
    <col min="1542" max="1542" width="9.125" style="178" bestFit="1" customWidth="1"/>
    <col min="1543" max="1543" width="7.5" style="178" bestFit="1" customWidth="1"/>
    <col min="1544" max="1544" width="11" style="178" bestFit="1" customWidth="1"/>
    <col min="1545" max="1547" width="10" style="178"/>
    <col min="1548" max="1548" width="10.125" style="178" bestFit="1" customWidth="1"/>
    <col min="1549" max="1792" width="10" style="178"/>
    <col min="1793" max="1793" width="19.75" style="178" customWidth="1"/>
    <col min="1794" max="1795" width="8.25" style="178" bestFit="1" customWidth="1"/>
    <col min="1796" max="1796" width="9.125" style="178" bestFit="1" customWidth="1"/>
    <col min="1797" max="1797" width="7.5" style="178" bestFit="1" customWidth="1"/>
    <col min="1798" max="1798" width="9.125" style="178" bestFit="1" customWidth="1"/>
    <col min="1799" max="1799" width="7.5" style="178" bestFit="1" customWidth="1"/>
    <col min="1800" max="1800" width="11" style="178" bestFit="1" customWidth="1"/>
    <col min="1801" max="1803" width="10" style="178"/>
    <col min="1804" max="1804" width="10.125" style="178" bestFit="1" customWidth="1"/>
    <col min="1805" max="2048" width="11" style="178"/>
    <col min="2049" max="2049" width="19.75" style="178" customWidth="1"/>
    <col min="2050" max="2051" width="8.25" style="178" bestFit="1" customWidth="1"/>
    <col min="2052" max="2052" width="9.125" style="178" bestFit="1" customWidth="1"/>
    <col min="2053" max="2053" width="7.5" style="178" bestFit="1" customWidth="1"/>
    <col min="2054" max="2054" width="9.125" style="178" bestFit="1" customWidth="1"/>
    <col min="2055" max="2055" width="7.5" style="178" bestFit="1" customWidth="1"/>
    <col min="2056" max="2056" width="11" style="178" bestFit="1" customWidth="1"/>
    <col min="2057" max="2059" width="10" style="178"/>
    <col min="2060" max="2060" width="10.125" style="178" bestFit="1" customWidth="1"/>
    <col min="2061" max="2304" width="10" style="178"/>
    <col min="2305" max="2305" width="19.75" style="178" customWidth="1"/>
    <col min="2306" max="2307" width="8.25" style="178" bestFit="1" customWidth="1"/>
    <col min="2308" max="2308" width="9.125" style="178" bestFit="1" customWidth="1"/>
    <col min="2309" max="2309" width="7.5" style="178" bestFit="1" customWidth="1"/>
    <col min="2310" max="2310" width="9.125" style="178" bestFit="1" customWidth="1"/>
    <col min="2311" max="2311" width="7.5" style="178" bestFit="1" customWidth="1"/>
    <col min="2312" max="2312" width="11" style="178" bestFit="1" customWidth="1"/>
    <col min="2313" max="2315" width="10" style="178"/>
    <col min="2316" max="2316" width="10.125" style="178" bestFit="1" customWidth="1"/>
    <col min="2317" max="2560" width="10" style="178"/>
    <col min="2561" max="2561" width="19.75" style="178" customWidth="1"/>
    <col min="2562" max="2563" width="8.25" style="178" bestFit="1" customWidth="1"/>
    <col min="2564" max="2564" width="9.125" style="178" bestFit="1" customWidth="1"/>
    <col min="2565" max="2565" width="7.5" style="178" bestFit="1" customWidth="1"/>
    <col min="2566" max="2566" width="9.125" style="178" bestFit="1" customWidth="1"/>
    <col min="2567" max="2567" width="7.5" style="178" bestFit="1" customWidth="1"/>
    <col min="2568" max="2568" width="11" style="178" bestFit="1" customWidth="1"/>
    <col min="2569" max="2571" width="10" style="178"/>
    <col min="2572" max="2572" width="10.125" style="178" bestFit="1" customWidth="1"/>
    <col min="2573" max="2816" width="10" style="178"/>
    <col min="2817" max="2817" width="19.75" style="178" customWidth="1"/>
    <col min="2818" max="2819" width="8.25" style="178" bestFit="1" customWidth="1"/>
    <col min="2820" max="2820" width="9.125" style="178" bestFit="1" customWidth="1"/>
    <col min="2821" max="2821" width="7.5" style="178" bestFit="1" customWidth="1"/>
    <col min="2822" max="2822" width="9.125" style="178" bestFit="1" customWidth="1"/>
    <col min="2823" max="2823" width="7.5" style="178" bestFit="1" customWidth="1"/>
    <col min="2824" max="2824" width="11" style="178" bestFit="1" customWidth="1"/>
    <col min="2825" max="2827" width="10" style="178"/>
    <col min="2828" max="2828" width="10.125" style="178" bestFit="1" customWidth="1"/>
    <col min="2829" max="3072" width="11" style="178"/>
    <col min="3073" max="3073" width="19.75" style="178" customWidth="1"/>
    <col min="3074" max="3075" width="8.25" style="178" bestFit="1" customWidth="1"/>
    <col min="3076" max="3076" width="9.125" style="178" bestFit="1" customWidth="1"/>
    <col min="3077" max="3077" width="7.5" style="178" bestFit="1" customWidth="1"/>
    <col min="3078" max="3078" width="9.125" style="178" bestFit="1" customWidth="1"/>
    <col min="3079" max="3079" width="7.5" style="178" bestFit="1" customWidth="1"/>
    <col min="3080" max="3080" width="11" style="178" bestFit="1" customWidth="1"/>
    <col min="3081" max="3083" width="10" style="178"/>
    <col min="3084" max="3084" width="10.125" style="178" bestFit="1" customWidth="1"/>
    <col min="3085" max="3328" width="10" style="178"/>
    <col min="3329" max="3329" width="19.75" style="178" customWidth="1"/>
    <col min="3330" max="3331" width="8.25" style="178" bestFit="1" customWidth="1"/>
    <col min="3332" max="3332" width="9.125" style="178" bestFit="1" customWidth="1"/>
    <col min="3333" max="3333" width="7.5" style="178" bestFit="1" customWidth="1"/>
    <col min="3334" max="3334" width="9.125" style="178" bestFit="1" customWidth="1"/>
    <col min="3335" max="3335" width="7.5" style="178" bestFit="1" customWidth="1"/>
    <col min="3336" max="3336" width="11" style="178" bestFit="1" customWidth="1"/>
    <col min="3337" max="3339" width="10" style="178"/>
    <col min="3340" max="3340" width="10.125" style="178" bestFit="1" customWidth="1"/>
    <col min="3341" max="3584" width="10" style="178"/>
    <col min="3585" max="3585" width="19.75" style="178" customWidth="1"/>
    <col min="3586" max="3587" width="8.25" style="178" bestFit="1" customWidth="1"/>
    <col min="3588" max="3588" width="9.125" style="178" bestFit="1" customWidth="1"/>
    <col min="3589" max="3589" width="7.5" style="178" bestFit="1" customWidth="1"/>
    <col min="3590" max="3590" width="9.125" style="178" bestFit="1" customWidth="1"/>
    <col min="3591" max="3591" width="7.5" style="178" bestFit="1" customWidth="1"/>
    <col min="3592" max="3592" width="11" style="178" bestFit="1" customWidth="1"/>
    <col min="3593" max="3595" width="10" style="178"/>
    <col min="3596" max="3596" width="10.125" style="178" bestFit="1" customWidth="1"/>
    <col min="3597" max="3840" width="10" style="178"/>
    <col min="3841" max="3841" width="19.75" style="178" customWidth="1"/>
    <col min="3842" max="3843" width="8.25" style="178" bestFit="1" customWidth="1"/>
    <col min="3844" max="3844" width="9.125" style="178" bestFit="1" customWidth="1"/>
    <col min="3845" max="3845" width="7.5" style="178" bestFit="1" customWidth="1"/>
    <col min="3846" max="3846" width="9.125" style="178" bestFit="1" customWidth="1"/>
    <col min="3847" max="3847" width="7.5" style="178" bestFit="1" customWidth="1"/>
    <col min="3848" max="3848" width="11" style="178" bestFit="1" customWidth="1"/>
    <col min="3849" max="3851" width="10" style="178"/>
    <col min="3852" max="3852" width="10.125" style="178" bestFit="1" customWidth="1"/>
    <col min="3853" max="4096" width="11" style="178"/>
    <col min="4097" max="4097" width="19.75" style="178" customWidth="1"/>
    <col min="4098" max="4099" width="8.25" style="178" bestFit="1" customWidth="1"/>
    <col min="4100" max="4100" width="9.125" style="178" bestFit="1" customWidth="1"/>
    <col min="4101" max="4101" width="7.5" style="178" bestFit="1" customWidth="1"/>
    <col min="4102" max="4102" width="9.125" style="178" bestFit="1" customWidth="1"/>
    <col min="4103" max="4103" width="7.5" style="178" bestFit="1" customWidth="1"/>
    <col min="4104" max="4104" width="11" style="178" bestFit="1" customWidth="1"/>
    <col min="4105" max="4107" width="10" style="178"/>
    <col min="4108" max="4108" width="10.125" style="178" bestFit="1" customWidth="1"/>
    <col min="4109" max="4352" width="10" style="178"/>
    <col min="4353" max="4353" width="19.75" style="178" customWidth="1"/>
    <col min="4354" max="4355" width="8.25" style="178" bestFit="1" customWidth="1"/>
    <col min="4356" max="4356" width="9.125" style="178" bestFit="1" customWidth="1"/>
    <col min="4357" max="4357" width="7.5" style="178" bestFit="1" customWidth="1"/>
    <col min="4358" max="4358" width="9.125" style="178" bestFit="1" customWidth="1"/>
    <col min="4359" max="4359" width="7.5" style="178" bestFit="1" customWidth="1"/>
    <col min="4360" max="4360" width="11" style="178" bestFit="1" customWidth="1"/>
    <col min="4361" max="4363" width="10" style="178"/>
    <col min="4364" max="4364" width="10.125" style="178" bestFit="1" customWidth="1"/>
    <col min="4365" max="4608" width="10" style="178"/>
    <col min="4609" max="4609" width="19.75" style="178" customWidth="1"/>
    <col min="4610" max="4611" width="8.25" style="178" bestFit="1" customWidth="1"/>
    <col min="4612" max="4612" width="9.125" style="178" bestFit="1" customWidth="1"/>
    <col min="4613" max="4613" width="7.5" style="178" bestFit="1" customWidth="1"/>
    <col min="4614" max="4614" width="9.125" style="178" bestFit="1" customWidth="1"/>
    <col min="4615" max="4615" width="7.5" style="178" bestFit="1" customWidth="1"/>
    <col min="4616" max="4616" width="11" style="178" bestFit="1" customWidth="1"/>
    <col min="4617" max="4619" width="10" style="178"/>
    <col min="4620" max="4620" width="10.125" style="178" bestFit="1" customWidth="1"/>
    <col min="4621" max="4864" width="10" style="178"/>
    <col min="4865" max="4865" width="19.75" style="178" customWidth="1"/>
    <col min="4866" max="4867" width="8.25" style="178" bestFit="1" customWidth="1"/>
    <col min="4868" max="4868" width="9.125" style="178" bestFit="1" customWidth="1"/>
    <col min="4869" max="4869" width="7.5" style="178" bestFit="1" customWidth="1"/>
    <col min="4870" max="4870" width="9.125" style="178" bestFit="1" customWidth="1"/>
    <col min="4871" max="4871" width="7.5" style="178" bestFit="1" customWidth="1"/>
    <col min="4872" max="4872" width="11" style="178" bestFit="1" customWidth="1"/>
    <col min="4873" max="4875" width="10" style="178"/>
    <col min="4876" max="4876" width="10.125" style="178" bestFit="1" customWidth="1"/>
    <col min="4877" max="5120" width="11" style="178"/>
    <col min="5121" max="5121" width="19.75" style="178" customWidth="1"/>
    <col min="5122" max="5123" width="8.25" style="178" bestFit="1" customWidth="1"/>
    <col min="5124" max="5124" width="9.125" style="178" bestFit="1" customWidth="1"/>
    <col min="5125" max="5125" width="7.5" style="178" bestFit="1" customWidth="1"/>
    <col min="5126" max="5126" width="9.125" style="178" bestFit="1" customWidth="1"/>
    <col min="5127" max="5127" width="7.5" style="178" bestFit="1" customWidth="1"/>
    <col min="5128" max="5128" width="11" style="178" bestFit="1" customWidth="1"/>
    <col min="5129" max="5131" width="10" style="178"/>
    <col min="5132" max="5132" width="10.125" style="178" bestFit="1" customWidth="1"/>
    <col min="5133" max="5376" width="10" style="178"/>
    <col min="5377" max="5377" width="19.75" style="178" customWidth="1"/>
    <col min="5378" max="5379" width="8.25" style="178" bestFit="1" customWidth="1"/>
    <col min="5380" max="5380" width="9.125" style="178" bestFit="1" customWidth="1"/>
    <col min="5381" max="5381" width="7.5" style="178" bestFit="1" customWidth="1"/>
    <col min="5382" max="5382" width="9.125" style="178" bestFit="1" customWidth="1"/>
    <col min="5383" max="5383" width="7.5" style="178" bestFit="1" customWidth="1"/>
    <col min="5384" max="5384" width="11" style="178" bestFit="1" customWidth="1"/>
    <col min="5385" max="5387" width="10" style="178"/>
    <col min="5388" max="5388" width="10.125" style="178" bestFit="1" customWidth="1"/>
    <col min="5389" max="5632" width="10" style="178"/>
    <col min="5633" max="5633" width="19.75" style="178" customWidth="1"/>
    <col min="5634" max="5635" width="8.25" style="178" bestFit="1" customWidth="1"/>
    <col min="5636" max="5636" width="9.125" style="178" bestFit="1" customWidth="1"/>
    <col min="5637" max="5637" width="7.5" style="178" bestFit="1" customWidth="1"/>
    <col min="5638" max="5638" width="9.125" style="178" bestFit="1" customWidth="1"/>
    <col min="5639" max="5639" width="7.5" style="178" bestFit="1" customWidth="1"/>
    <col min="5640" max="5640" width="11" style="178" bestFit="1" customWidth="1"/>
    <col min="5641" max="5643" width="10" style="178"/>
    <col min="5644" max="5644" width="10.125" style="178" bestFit="1" customWidth="1"/>
    <col min="5645" max="5888" width="10" style="178"/>
    <col min="5889" max="5889" width="19.75" style="178" customWidth="1"/>
    <col min="5890" max="5891" width="8.25" style="178" bestFit="1" customWidth="1"/>
    <col min="5892" max="5892" width="9.125" style="178" bestFit="1" customWidth="1"/>
    <col min="5893" max="5893" width="7.5" style="178" bestFit="1" customWidth="1"/>
    <col min="5894" max="5894" width="9.125" style="178" bestFit="1" customWidth="1"/>
    <col min="5895" max="5895" width="7.5" style="178" bestFit="1" customWidth="1"/>
    <col min="5896" max="5896" width="11" style="178" bestFit="1" customWidth="1"/>
    <col min="5897" max="5899" width="10" style="178"/>
    <col min="5900" max="5900" width="10.125" style="178" bestFit="1" customWidth="1"/>
    <col min="5901" max="6144" width="11" style="178"/>
    <col min="6145" max="6145" width="19.75" style="178" customWidth="1"/>
    <col min="6146" max="6147" width="8.25" style="178" bestFit="1" customWidth="1"/>
    <col min="6148" max="6148" width="9.125" style="178" bestFit="1" customWidth="1"/>
    <col min="6149" max="6149" width="7.5" style="178" bestFit="1" customWidth="1"/>
    <col min="6150" max="6150" width="9.125" style="178" bestFit="1" customWidth="1"/>
    <col min="6151" max="6151" width="7.5" style="178" bestFit="1" customWidth="1"/>
    <col min="6152" max="6152" width="11" style="178" bestFit="1" customWidth="1"/>
    <col min="6153" max="6155" width="10" style="178"/>
    <col min="6156" max="6156" width="10.125" style="178" bestFit="1" customWidth="1"/>
    <col min="6157" max="6400" width="10" style="178"/>
    <col min="6401" max="6401" width="19.75" style="178" customWidth="1"/>
    <col min="6402" max="6403" width="8.25" style="178" bestFit="1" customWidth="1"/>
    <col min="6404" max="6404" width="9.125" style="178" bestFit="1" customWidth="1"/>
    <col min="6405" max="6405" width="7.5" style="178" bestFit="1" customWidth="1"/>
    <col min="6406" max="6406" width="9.125" style="178" bestFit="1" customWidth="1"/>
    <col min="6407" max="6407" width="7.5" style="178" bestFit="1" customWidth="1"/>
    <col min="6408" max="6408" width="11" style="178" bestFit="1" customWidth="1"/>
    <col min="6409" max="6411" width="10" style="178"/>
    <col min="6412" max="6412" width="10.125" style="178" bestFit="1" customWidth="1"/>
    <col min="6413" max="6656" width="10" style="178"/>
    <col min="6657" max="6657" width="19.75" style="178" customWidth="1"/>
    <col min="6658" max="6659" width="8.25" style="178" bestFit="1" customWidth="1"/>
    <col min="6660" max="6660" width="9.125" style="178" bestFit="1" customWidth="1"/>
    <col min="6661" max="6661" width="7.5" style="178" bestFit="1" customWidth="1"/>
    <col min="6662" max="6662" width="9.125" style="178" bestFit="1" customWidth="1"/>
    <col min="6663" max="6663" width="7.5" style="178" bestFit="1" customWidth="1"/>
    <col min="6664" max="6664" width="11" style="178" bestFit="1" customWidth="1"/>
    <col min="6665" max="6667" width="10" style="178"/>
    <col min="6668" max="6668" width="10.125" style="178" bestFit="1" customWidth="1"/>
    <col min="6669" max="6912" width="10" style="178"/>
    <col min="6913" max="6913" width="19.75" style="178" customWidth="1"/>
    <col min="6914" max="6915" width="8.25" style="178" bestFit="1" customWidth="1"/>
    <col min="6916" max="6916" width="9.125" style="178" bestFit="1" customWidth="1"/>
    <col min="6917" max="6917" width="7.5" style="178" bestFit="1" customWidth="1"/>
    <col min="6918" max="6918" width="9.125" style="178" bestFit="1" customWidth="1"/>
    <col min="6919" max="6919" width="7.5" style="178" bestFit="1" customWidth="1"/>
    <col min="6920" max="6920" width="11" style="178" bestFit="1" customWidth="1"/>
    <col min="6921" max="6923" width="10" style="178"/>
    <col min="6924" max="6924" width="10.125" style="178" bestFit="1" customWidth="1"/>
    <col min="6925" max="7168" width="11" style="178"/>
    <col min="7169" max="7169" width="19.75" style="178" customWidth="1"/>
    <col min="7170" max="7171" width="8.25" style="178" bestFit="1" customWidth="1"/>
    <col min="7172" max="7172" width="9.125" style="178" bestFit="1" customWidth="1"/>
    <col min="7173" max="7173" width="7.5" style="178" bestFit="1" customWidth="1"/>
    <col min="7174" max="7174" width="9.125" style="178" bestFit="1" customWidth="1"/>
    <col min="7175" max="7175" width="7.5" style="178" bestFit="1" customWidth="1"/>
    <col min="7176" max="7176" width="11" style="178" bestFit="1" customWidth="1"/>
    <col min="7177" max="7179" width="10" style="178"/>
    <col min="7180" max="7180" width="10.125" style="178" bestFit="1" customWidth="1"/>
    <col min="7181" max="7424" width="10" style="178"/>
    <col min="7425" max="7425" width="19.75" style="178" customWidth="1"/>
    <col min="7426" max="7427" width="8.25" style="178" bestFit="1" customWidth="1"/>
    <col min="7428" max="7428" width="9.125" style="178" bestFit="1" customWidth="1"/>
    <col min="7429" max="7429" width="7.5" style="178" bestFit="1" customWidth="1"/>
    <col min="7430" max="7430" width="9.125" style="178" bestFit="1" customWidth="1"/>
    <col min="7431" max="7431" width="7.5" style="178" bestFit="1" customWidth="1"/>
    <col min="7432" max="7432" width="11" style="178" bestFit="1" customWidth="1"/>
    <col min="7433" max="7435" width="10" style="178"/>
    <col min="7436" max="7436" width="10.125" style="178" bestFit="1" customWidth="1"/>
    <col min="7437" max="7680" width="10" style="178"/>
    <col min="7681" max="7681" width="19.75" style="178" customWidth="1"/>
    <col min="7682" max="7683" width="8.25" style="178" bestFit="1" customWidth="1"/>
    <col min="7684" max="7684" width="9.125" style="178" bestFit="1" customWidth="1"/>
    <col min="7685" max="7685" width="7.5" style="178" bestFit="1" customWidth="1"/>
    <col min="7686" max="7686" width="9.125" style="178" bestFit="1" customWidth="1"/>
    <col min="7687" max="7687" width="7.5" style="178" bestFit="1" customWidth="1"/>
    <col min="7688" max="7688" width="11" style="178" bestFit="1" customWidth="1"/>
    <col min="7689" max="7691" width="10" style="178"/>
    <col min="7692" max="7692" width="10.125" style="178" bestFit="1" customWidth="1"/>
    <col min="7693" max="7936" width="10" style="178"/>
    <col min="7937" max="7937" width="19.75" style="178" customWidth="1"/>
    <col min="7938" max="7939" width="8.25" style="178" bestFit="1" customWidth="1"/>
    <col min="7940" max="7940" width="9.125" style="178" bestFit="1" customWidth="1"/>
    <col min="7941" max="7941" width="7.5" style="178" bestFit="1" customWidth="1"/>
    <col min="7942" max="7942" width="9.125" style="178" bestFit="1" customWidth="1"/>
    <col min="7943" max="7943" width="7.5" style="178" bestFit="1" customWidth="1"/>
    <col min="7944" max="7944" width="11" style="178" bestFit="1" customWidth="1"/>
    <col min="7945" max="7947" width="10" style="178"/>
    <col min="7948" max="7948" width="10.125" style="178" bestFit="1" customWidth="1"/>
    <col min="7949" max="8192" width="11" style="178"/>
    <col min="8193" max="8193" width="19.75" style="178" customWidth="1"/>
    <col min="8194" max="8195" width="8.25" style="178" bestFit="1" customWidth="1"/>
    <col min="8196" max="8196" width="9.125" style="178" bestFit="1" customWidth="1"/>
    <col min="8197" max="8197" width="7.5" style="178" bestFit="1" customWidth="1"/>
    <col min="8198" max="8198" width="9.125" style="178" bestFit="1" customWidth="1"/>
    <col min="8199" max="8199" width="7.5" style="178" bestFit="1" customWidth="1"/>
    <col min="8200" max="8200" width="11" style="178" bestFit="1" customWidth="1"/>
    <col min="8201" max="8203" width="10" style="178"/>
    <col min="8204" max="8204" width="10.125" style="178" bestFit="1" customWidth="1"/>
    <col min="8205" max="8448" width="10" style="178"/>
    <col min="8449" max="8449" width="19.75" style="178" customWidth="1"/>
    <col min="8450" max="8451" width="8.25" style="178" bestFit="1" customWidth="1"/>
    <col min="8452" max="8452" width="9.125" style="178" bestFit="1" customWidth="1"/>
    <col min="8453" max="8453" width="7.5" style="178" bestFit="1" customWidth="1"/>
    <col min="8454" max="8454" width="9.125" style="178" bestFit="1" customWidth="1"/>
    <col min="8455" max="8455" width="7.5" style="178" bestFit="1" customWidth="1"/>
    <col min="8456" max="8456" width="11" style="178" bestFit="1" customWidth="1"/>
    <col min="8457" max="8459" width="10" style="178"/>
    <col min="8460" max="8460" width="10.125" style="178" bestFit="1" customWidth="1"/>
    <col min="8461" max="8704" width="10" style="178"/>
    <col min="8705" max="8705" width="19.75" style="178" customWidth="1"/>
    <col min="8706" max="8707" width="8.25" style="178" bestFit="1" customWidth="1"/>
    <col min="8708" max="8708" width="9.125" style="178" bestFit="1" customWidth="1"/>
    <col min="8709" max="8709" width="7.5" style="178" bestFit="1" customWidth="1"/>
    <col min="8710" max="8710" width="9.125" style="178" bestFit="1" customWidth="1"/>
    <col min="8711" max="8711" width="7.5" style="178" bestFit="1" customWidth="1"/>
    <col min="8712" max="8712" width="11" style="178" bestFit="1" customWidth="1"/>
    <col min="8713" max="8715" width="10" style="178"/>
    <col min="8716" max="8716" width="10.125" style="178" bestFit="1" customWidth="1"/>
    <col min="8717" max="8960" width="10" style="178"/>
    <col min="8961" max="8961" width="19.75" style="178" customWidth="1"/>
    <col min="8962" max="8963" width="8.25" style="178" bestFit="1" customWidth="1"/>
    <col min="8964" max="8964" width="9.125" style="178" bestFit="1" customWidth="1"/>
    <col min="8965" max="8965" width="7.5" style="178" bestFit="1" customWidth="1"/>
    <col min="8966" max="8966" width="9.125" style="178" bestFit="1" customWidth="1"/>
    <col min="8967" max="8967" width="7.5" style="178" bestFit="1" customWidth="1"/>
    <col min="8968" max="8968" width="11" style="178" bestFit="1" customWidth="1"/>
    <col min="8969" max="8971" width="10" style="178"/>
    <col min="8972" max="8972" width="10.125" style="178" bestFit="1" customWidth="1"/>
    <col min="8973" max="9216" width="11" style="178"/>
    <col min="9217" max="9217" width="19.75" style="178" customWidth="1"/>
    <col min="9218" max="9219" width="8.25" style="178" bestFit="1" customWidth="1"/>
    <col min="9220" max="9220" width="9.125" style="178" bestFit="1" customWidth="1"/>
    <col min="9221" max="9221" width="7.5" style="178" bestFit="1" customWidth="1"/>
    <col min="9222" max="9222" width="9.125" style="178" bestFit="1" customWidth="1"/>
    <col min="9223" max="9223" width="7.5" style="178" bestFit="1" customWidth="1"/>
    <col min="9224" max="9224" width="11" style="178" bestFit="1" customWidth="1"/>
    <col min="9225" max="9227" width="10" style="178"/>
    <col min="9228" max="9228" width="10.125" style="178" bestFit="1" customWidth="1"/>
    <col min="9229" max="9472" width="10" style="178"/>
    <col min="9473" max="9473" width="19.75" style="178" customWidth="1"/>
    <col min="9474" max="9475" width="8.25" style="178" bestFit="1" customWidth="1"/>
    <col min="9476" max="9476" width="9.125" style="178" bestFit="1" customWidth="1"/>
    <col min="9477" max="9477" width="7.5" style="178" bestFit="1" customWidth="1"/>
    <col min="9478" max="9478" width="9.125" style="178" bestFit="1" customWidth="1"/>
    <col min="9479" max="9479" width="7.5" style="178" bestFit="1" customWidth="1"/>
    <col min="9480" max="9480" width="11" style="178" bestFit="1" customWidth="1"/>
    <col min="9481" max="9483" width="10" style="178"/>
    <col min="9484" max="9484" width="10.125" style="178" bestFit="1" customWidth="1"/>
    <col min="9485" max="9728" width="10" style="178"/>
    <col min="9729" max="9729" width="19.75" style="178" customWidth="1"/>
    <col min="9730" max="9731" width="8.25" style="178" bestFit="1" customWidth="1"/>
    <col min="9732" max="9732" width="9.125" style="178" bestFit="1" customWidth="1"/>
    <col min="9733" max="9733" width="7.5" style="178" bestFit="1" customWidth="1"/>
    <col min="9734" max="9734" width="9.125" style="178" bestFit="1" customWidth="1"/>
    <col min="9735" max="9735" width="7.5" style="178" bestFit="1" customWidth="1"/>
    <col min="9736" max="9736" width="11" style="178" bestFit="1" customWidth="1"/>
    <col min="9737" max="9739" width="10" style="178"/>
    <col min="9740" max="9740" width="10.125" style="178" bestFit="1" customWidth="1"/>
    <col min="9741" max="9984" width="10" style="178"/>
    <col min="9985" max="9985" width="19.75" style="178" customWidth="1"/>
    <col min="9986" max="9987" width="8.25" style="178" bestFit="1" customWidth="1"/>
    <col min="9988" max="9988" width="9.125" style="178" bestFit="1" customWidth="1"/>
    <col min="9989" max="9989" width="7.5" style="178" bestFit="1" customWidth="1"/>
    <col min="9990" max="9990" width="9.125" style="178" bestFit="1" customWidth="1"/>
    <col min="9991" max="9991" width="7.5" style="178" bestFit="1" customWidth="1"/>
    <col min="9992" max="9992" width="11" style="178" bestFit="1" customWidth="1"/>
    <col min="9993" max="9995" width="10" style="178"/>
    <col min="9996" max="9996" width="10.125" style="178" bestFit="1" customWidth="1"/>
    <col min="9997" max="10240" width="11" style="178"/>
    <col min="10241" max="10241" width="19.75" style="178" customWidth="1"/>
    <col min="10242" max="10243" width="8.25" style="178" bestFit="1" customWidth="1"/>
    <col min="10244" max="10244" width="9.125" style="178" bestFit="1" customWidth="1"/>
    <col min="10245" max="10245" width="7.5" style="178" bestFit="1" customWidth="1"/>
    <col min="10246" max="10246" width="9.125" style="178" bestFit="1" customWidth="1"/>
    <col min="10247" max="10247" width="7.5" style="178" bestFit="1" customWidth="1"/>
    <col min="10248" max="10248" width="11" style="178" bestFit="1" customWidth="1"/>
    <col min="10249" max="10251" width="10" style="178"/>
    <col min="10252" max="10252" width="10.125" style="178" bestFit="1" customWidth="1"/>
    <col min="10253" max="10496" width="10" style="178"/>
    <col min="10497" max="10497" width="19.75" style="178" customWidth="1"/>
    <col min="10498" max="10499" width="8.25" style="178" bestFit="1" customWidth="1"/>
    <col min="10500" max="10500" width="9.125" style="178" bestFit="1" customWidth="1"/>
    <col min="10501" max="10501" width="7.5" style="178" bestFit="1" customWidth="1"/>
    <col min="10502" max="10502" width="9.125" style="178" bestFit="1" customWidth="1"/>
    <col min="10503" max="10503" width="7.5" style="178" bestFit="1" customWidth="1"/>
    <col min="10504" max="10504" width="11" style="178" bestFit="1" customWidth="1"/>
    <col min="10505" max="10507" width="10" style="178"/>
    <col min="10508" max="10508" width="10.125" style="178" bestFit="1" customWidth="1"/>
    <col min="10509" max="10752" width="10" style="178"/>
    <col min="10753" max="10753" width="19.75" style="178" customWidth="1"/>
    <col min="10754" max="10755" width="8.25" style="178" bestFit="1" customWidth="1"/>
    <col min="10756" max="10756" width="9.125" style="178" bestFit="1" customWidth="1"/>
    <col min="10757" max="10757" width="7.5" style="178" bestFit="1" customWidth="1"/>
    <col min="10758" max="10758" width="9.125" style="178" bestFit="1" customWidth="1"/>
    <col min="10759" max="10759" width="7.5" style="178" bestFit="1" customWidth="1"/>
    <col min="10760" max="10760" width="11" style="178" bestFit="1" customWidth="1"/>
    <col min="10761" max="10763" width="10" style="178"/>
    <col min="10764" max="10764" width="10.125" style="178" bestFit="1" customWidth="1"/>
    <col min="10765" max="11008" width="10" style="178"/>
    <col min="11009" max="11009" width="19.75" style="178" customWidth="1"/>
    <col min="11010" max="11011" width="8.25" style="178" bestFit="1" customWidth="1"/>
    <col min="11012" max="11012" width="9.125" style="178" bestFit="1" customWidth="1"/>
    <col min="11013" max="11013" width="7.5" style="178" bestFit="1" customWidth="1"/>
    <col min="11014" max="11014" width="9.125" style="178" bestFit="1" customWidth="1"/>
    <col min="11015" max="11015" width="7.5" style="178" bestFit="1" customWidth="1"/>
    <col min="11016" max="11016" width="11" style="178" bestFit="1" customWidth="1"/>
    <col min="11017" max="11019" width="10" style="178"/>
    <col min="11020" max="11020" width="10.125" style="178" bestFit="1" customWidth="1"/>
    <col min="11021" max="11264" width="11" style="178"/>
    <col min="11265" max="11265" width="19.75" style="178" customWidth="1"/>
    <col min="11266" max="11267" width="8.25" style="178" bestFit="1" customWidth="1"/>
    <col min="11268" max="11268" width="9.125" style="178" bestFit="1" customWidth="1"/>
    <col min="11269" max="11269" width="7.5" style="178" bestFit="1" customWidth="1"/>
    <col min="11270" max="11270" width="9.125" style="178" bestFit="1" customWidth="1"/>
    <col min="11271" max="11271" width="7.5" style="178" bestFit="1" customWidth="1"/>
    <col min="11272" max="11272" width="11" style="178" bestFit="1" customWidth="1"/>
    <col min="11273" max="11275" width="10" style="178"/>
    <col min="11276" max="11276" width="10.125" style="178" bestFit="1" customWidth="1"/>
    <col min="11277" max="11520" width="10" style="178"/>
    <col min="11521" max="11521" width="19.75" style="178" customWidth="1"/>
    <col min="11522" max="11523" width="8.25" style="178" bestFit="1" customWidth="1"/>
    <col min="11524" max="11524" width="9.125" style="178" bestFit="1" customWidth="1"/>
    <col min="11525" max="11525" width="7.5" style="178" bestFit="1" customWidth="1"/>
    <col min="11526" max="11526" width="9.125" style="178" bestFit="1" customWidth="1"/>
    <col min="11527" max="11527" width="7.5" style="178" bestFit="1" customWidth="1"/>
    <col min="11528" max="11528" width="11" style="178" bestFit="1" customWidth="1"/>
    <col min="11529" max="11531" width="10" style="178"/>
    <col min="11532" max="11532" width="10.125" style="178" bestFit="1" customWidth="1"/>
    <col min="11533" max="11776" width="10" style="178"/>
    <col min="11777" max="11777" width="19.75" style="178" customWidth="1"/>
    <col min="11778" max="11779" width="8.25" style="178" bestFit="1" customWidth="1"/>
    <col min="11780" max="11780" width="9.125" style="178" bestFit="1" customWidth="1"/>
    <col min="11781" max="11781" width="7.5" style="178" bestFit="1" customWidth="1"/>
    <col min="11782" max="11782" width="9.125" style="178" bestFit="1" customWidth="1"/>
    <col min="11783" max="11783" width="7.5" style="178" bestFit="1" customWidth="1"/>
    <col min="11784" max="11784" width="11" style="178" bestFit="1" customWidth="1"/>
    <col min="11785" max="11787" width="10" style="178"/>
    <col min="11788" max="11788" width="10.125" style="178" bestFit="1" customWidth="1"/>
    <col min="11789" max="12032" width="10" style="178"/>
    <col min="12033" max="12033" width="19.75" style="178" customWidth="1"/>
    <col min="12034" max="12035" width="8.25" style="178" bestFit="1" customWidth="1"/>
    <col min="12036" max="12036" width="9.125" style="178" bestFit="1" customWidth="1"/>
    <col min="12037" max="12037" width="7.5" style="178" bestFit="1" customWidth="1"/>
    <col min="12038" max="12038" width="9.125" style="178" bestFit="1" customWidth="1"/>
    <col min="12039" max="12039" width="7.5" style="178" bestFit="1" customWidth="1"/>
    <col min="12040" max="12040" width="11" style="178" bestFit="1" customWidth="1"/>
    <col min="12041" max="12043" width="10" style="178"/>
    <col min="12044" max="12044" width="10.125" style="178" bestFit="1" customWidth="1"/>
    <col min="12045" max="12288" width="11" style="178"/>
    <col min="12289" max="12289" width="19.75" style="178" customWidth="1"/>
    <col min="12290" max="12291" width="8.25" style="178" bestFit="1" customWidth="1"/>
    <col min="12292" max="12292" width="9.125" style="178" bestFit="1" customWidth="1"/>
    <col min="12293" max="12293" width="7.5" style="178" bestFit="1" customWidth="1"/>
    <col min="12294" max="12294" width="9.125" style="178" bestFit="1" customWidth="1"/>
    <col min="12295" max="12295" width="7.5" style="178" bestFit="1" customWidth="1"/>
    <col min="12296" max="12296" width="11" style="178" bestFit="1" customWidth="1"/>
    <col min="12297" max="12299" width="10" style="178"/>
    <col min="12300" max="12300" width="10.125" style="178" bestFit="1" customWidth="1"/>
    <col min="12301" max="12544" width="10" style="178"/>
    <col min="12545" max="12545" width="19.75" style="178" customWidth="1"/>
    <col min="12546" max="12547" width="8.25" style="178" bestFit="1" customWidth="1"/>
    <col min="12548" max="12548" width="9.125" style="178" bestFit="1" customWidth="1"/>
    <col min="12549" max="12549" width="7.5" style="178" bestFit="1" customWidth="1"/>
    <col min="12550" max="12550" width="9.125" style="178" bestFit="1" customWidth="1"/>
    <col min="12551" max="12551" width="7.5" style="178" bestFit="1" customWidth="1"/>
    <col min="12552" max="12552" width="11" style="178" bestFit="1" customWidth="1"/>
    <col min="12553" max="12555" width="10" style="178"/>
    <col min="12556" max="12556" width="10.125" style="178" bestFit="1" customWidth="1"/>
    <col min="12557" max="12800" width="10" style="178"/>
    <col min="12801" max="12801" width="19.75" style="178" customWidth="1"/>
    <col min="12802" max="12803" width="8.25" style="178" bestFit="1" customWidth="1"/>
    <col min="12804" max="12804" width="9.125" style="178" bestFit="1" customWidth="1"/>
    <col min="12805" max="12805" width="7.5" style="178" bestFit="1" customWidth="1"/>
    <col min="12806" max="12806" width="9.125" style="178" bestFit="1" customWidth="1"/>
    <col min="12807" max="12807" width="7.5" style="178" bestFit="1" customWidth="1"/>
    <col min="12808" max="12808" width="11" style="178" bestFit="1" customWidth="1"/>
    <col min="12809" max="12811" width="10" style="178"/>
    <col min="12812" max="12812" width="10.125" style="178" bestFit="1" customWidth="1"/>
    <col min="12813" max="13056" width="10" style="178"/>
    <col min="13057" max="13057" width="19.75" style="178" customWidth="1"/>
    <col min="13058" max="13059" width="8.25" style="178" bestFit="1" customWidth="1"/>
    <col min="13060" max="13060" width="9.125" style="178" bestFit="1" customWidth="1"/>
    <col min="13061" max="13061" width="7.5" style="178" bestFit="1" customWidth="1"/>
    <col min="13062" max="13062" width="9.125" style="178" bestFit="1" customWidth="1"/>
    <col min="13063" max="13063" width="7.5" style="178" bestFit="1" customWidth="1"/>
    <col min="13064" max="13064" width="11" style="178" bestFit="1" customWidth="1"/>
    <col min="13065" max="13067" width="10" style="178"/>
    <col min="13068" max="13068" width="10.125" style="178" bestFit="1" customWidth="1"/>
    <col min="13069" max="13312" width="11" style="178"/>
    <col min="13313" max="13313" width="19.75" style="178" customWidth="1"/>
    <col min="13314" max="13315" width="8.25" style="178" bestFit="1" customWidth="1"/>
    <col min="13316" max="13316" width="9.125" style="178" bestFit="1" customWidth="1"/>
    <col min="13317" max="13317" width="7.5" style="178" bestFit="1" customWidth="1"/>
    <col min="13318" max="13318" width="9.125" style="178" bestFit="1" customWidth="1"/>
    <col min="13319" max="13319" width="7.5" style="178" bestFit="1" customWidth="1"/>
    <col min="13320" max="13320" width="11" style="178" bestFit="1" customWidth="1"/>
    <col min="13321" max="13323" width="10" style="178"/>
    <col min="13324" max="13324" width="10.125" style="178" bestFit="1" customWidth="1"/>
    <col min="13325" max="13568" width="10" style="178"/>
    <col min="13569" max="13569" width="19.75" style="178" customWidth="1"/>
    <col min="13570" max="13571" width="8.25" style="178" bestFit="1" customWidth="1"/>
    <col min="13572" max="13572" width="9.125" style="178" bestFit="1" customWidth="1"/>
    <col min="13573" max="13573" width="7.5" style="178" bestFit="1" customWidth="1"/>
    <col min="13574" max="13574" width="9.125" style="178" bestFit="1" customWidth="1"/>
    <col min="13575" max="13575" width="7.5" style="178" bestFit="1" customWidth="1"/>
    <col min="13576" max="13576" width="11" style="178" bestFit="1" customWidth="1"/>
    <col min="13577" max="13579" width="10" style="178"/>
    <col min="13580" max="13580" width="10.125" style="178" bestFit="1" customWidth="1"/>
    <col min="13581" max="13824" width="10" style="178"/>
    <col min="13825" max="13825" width="19.75" style="178" customWidth="1"/>
    <col min="13826" max="13827" width="8.25" style="178" bestFit="1" customWidth="1"/>
    <col min="13828" max="13828" width="9.125" style="178" bestFit="1" customWidth="1"/>
    <col min="13829" max="13829" width="7.5" style="178" bestFit="1" customWidth="1"/>
    <col min="13830" max="13830" width="9.125" style="178" bestFit="1" customWidth="1"/>
    <col min="13831" max="13831" width="7.5" style="178" bestFit="1" customWidth="1"/>
    <col min="13832" max="13832" width="11" style="178" bestFit="1" customWidth="1"/>
    <col min="13833" max="13835" width="10" style="178"/>
    <col min="13836" max="13836" width="10.125" style="178" bestFit="1" customWidth="1"/>
    <col min="13837" max="14080" width="10" style="178"/>
    <col min="14081" max="14081" width="19.75" style="178" customWidth="1"/>
    <col min="14082" max="14083" width="8.25" style="178" bestFit="1" customWidth="1"/>
    <col min="14084" max="14084" width="9.125" style="178" bestFit="1" customWidth="1"/>
    <col min="14085" max="14085" width="7.5" style="178" bestFit="1" customWidth="1"/>
    <col min="14086" max="14086" width="9.125" style="178" bestFit="1" customWidth="1"/>
    <col min="14087" max="14087" width="7.5" style="178" bestFit="1" customWidth="1"/>
    <col min="14088" max="14088" width="11" style="178" bestFit="1" customWidth="1"/>
    <col min="14089" max="14091" width="10" style="178"/>
    <col min="14092" max="14092" width="10.125" style="178" bestFit="1" customWidth="1"/>
    <col min="14093" max="14336" width="11" style="178"/>
    <col min="14337" max="14337" width="19.75" style="178" customWidth="1"/>
    <col min="14338" max="14339" width="8.25" style="178" bestFit="1" customWidth="1"/>
    <col min="14340" max="14340" width="9.125" style="178" bestFit="1" customWidth="1"/>
    <col min="14341" max="14341" width="7.5" style="178" bestFit="1" customWidth="1"/>
    <col min="14342" max="14342" width="9.125" style="178" bestFit="1" customWidth="1"/>
    <col min="14343" max="14343" width="7.5" style="178" bestFit="1" customWidth="1"/>
    <col min="14344" max="14344" width="11" style="178" bestFit="1" customWidth="1"/>
    <col min="14345" max="14347" width="10" style="178"/>
    <col min="14348" max="14348" width="10.125" style="178" bestFit="1" customWidth="1"/>
    <col min="14349" max="14592" width="10" style="178"/>
    <col min="14593" max="14593" width="19.75" style="178" customWidth="1"/>
    <col min="14594" max="14595" width="8.25" style="178" bestFit="1" customWidth="1"/>
    <col min="14596" max="14596" width="9.125" style="178" bestFit="1" customWidth="1"/>
    <col min="14597" max="14597" width="7.5" style="178" bestFit="1" customWidth="1"/>
    <col min="14598" max="14598" width="9.125" style="178" bestFit="1" customWidth="1"/>
    <col min="14599" max="14599" width="7.5" style="178" bestFit="1" customWidth="1"/>
    <col min="14600" max="14600" width="11" style="178" bestFit="1" customWidth="1"/>
    <col min="14601" max="14603" width="10" style="178"/>
    <col min="14604" max="14604" width="10.125" style="178" bestFit="1" customWidth="1"/>
    <col min="14605" max="14848" width="10" style="178"/>
    <col min="14849" max="14849" width="19.75" style="178" customWidth="1"/>
    <col min="14850" max="14851" width="8.25" style="178" bestFit="1" customWidth="1"/>
    <col min="14852" max="14852" width="9.125" style="178" bestFit="1" customWidth="1"/>
    <col min="14853" max="14853" width="7.5" style="178" bestFit="1" customWidth="1"/>
    <col min="14854" max="14854" width="9.125" style="178" bestFit="1" customWidth="1"/>
    <col min="14855" max="14855" width="7.5" style="178" bestFit="1" customWidth="1"/>
    <col min="14856" max="14856" width="11" style="178" bestFit="1" customWidth="1"/>
    <col min="14857" max="14859" width="10" style="178"/>
    <col min="14860" max="14860" width="10.125" style="178" bestFit="1" customWidth="1"/>
    <col min="14861" max="15104" width="10" style="178"/>
    <col min="15105" max="15105" width="19.75" style="178" customWidth="1"/>
    <col min="15106" max="15107" width="8.25" style="178" bestFit="1" customWidth="1"/>
    <col min="15108" max="15108" width="9.125" style="178" bestFit="1" customWidth="1"/>
    <col min="15109" max="15109" width="7.5" style="178" bestFit="1" customWidth="1"/>
    <col min="15110" max="15110" width="9.125" style="178" bestFit="1" customWidth="1"/>
    <col min="15111" max="15111" width="7.5" style="178" bestFit="1" customWidth="1"/>
    <col min="15112" max="15112" width="11" style="178" bestFit="1" customWidth="1"/>
    <col min="15113" max="15115" width="10" style="178"/>
    <col min="15116" max="15116" width="10.125" style="178" bestFit="1" customWidth="1"/>
    <col min="15117" max="15360" width="11" style="178"/>
    <col min="15361" max="15361" width="19.75" style="178" customWidth="1"/>
    <col min="15362" max="15363" width="8.25" style="178" bestFit="1" customWidth="1"/>
    <col min="15364" max="15364" width="9.125" style="178" bestFit="1" customWidth="1"/>
    <col min="15365" max="15365" width="7.5" style="178" bestFit="1" customWidth="1"/>
    <col min="15366" max="15366" width="9.125" style="178" bestFit="1" customWidth="1"/>
    <col min="15367" max="15367" width="7.5" style="178" bestFit="1" customWidth="1"/>
    <col min="15368" max="15368" width="11" style="178" bestFit="1" customWidth="1"/>
    <col min="15369" max="15371" width="10" style="178"/>
    <col min="15372" max="15372" width="10.125" style="178" bestFit="1" customWidth="1"/>
    <col min="15373" max="15616" width="10" style="178"/>
    <col min="15617" max="15617" width="19.75" style="178" customWidth="1"/>
    <col min="15618" max="15619" width="8.25" style="178" bestFit="1" customWidth="1"/>
    <col min="15620" max="15620" width="9.125" style="178" bestFit="1" customWidth="1"/>
    <col min="15621" max="15621" width="7.5" style="178" bestFit="1" customWidth="1"/>
    <col min="15622" max="15622" width="9.125" style="178" bestFit="1" customWidth="1"/>
    <col min="15623" max="15623" width="7.5" style="178" bestFit="1" customWidth="1"/>
    <col min="15624" max="15624" width="11" style="178" bestFit="1" customWidth="1"/>
    <col min="15625" max="15627" width="10" style="178"/>
    <col min="15628" max="15628" width="10.125" style="178" bestFit="1" customWidth="1"/>
    <col min="15629" max="15872" width="10" style="178"/>
    <col min="15873" max="15873" width="19.75" style="178" customWidth="1"/>
    <col min="15874" max="15875" width="8.25" style="178" bestFit="1" customWidth="1"/>
    <col min="15876" max="15876" width="9.125" style="178" bestFit="1" customWidth="1"/>
    <col min="15877" max="15877" width="7.5" style="178" bestFit="1" customWidth="1"/>
    <col min="15878" max="15878" width="9.125" style="178" bestFit="1" customWidth="1"/>
    <col min="15879" max="15879" width="7.5" style="178" bestFit="1" customWidth="1"/>
    <col min="15880" max="15880" width="11" style="178" bestFit="1" customWidth="1"/>
    <col min="15881" max="15883" width="10" style="178"/>
    <col min="15884" max="15884" width="10.125" style="178" bestFit="1" customWidth="1"/>
    <col min="15885" max="16128" width="10" style="178"/>
    <col min="16129" max="16129" width="19.75" style="178" customWidth="1"/>
    <col min="16130" max="16131" width="8.25" style="178" bestFit="1" customWidth="1"/>
    <col min="16132" max="16132" width="9.125" style="178" bestFit="1" customWidth="1"/>
    <col min="16133" max="16133" width="7.5" style="178" bestFit="1" customWidth="1"/>
    <col min="16134" max="16134" width="9.125" style="178" bestFit="1" customWidth="1"/>
    <col min="16135" max="16135" width="7.5" style="178" bestFit="1" customWidth="1"/>
    <col min="16136" max="16136" width="11" style="178" bestFit="1" customWidth="1"/>
    <col min="16137" max="16139" width="10" style="178"/>
    <col min="16140" max="16140" width="10.125" style="178" bestFit="1" customWidth="1"/>
    <col min="16141" max="16384" width="11" style="178"/>
  </cols>
  <sheetData>
    <row r="1" spans="1:65" x14ac:dyDescent="0.2">
      <c r="A1" s="177" t="s">
        <v>29</v>
      </c>
    </row>
    <row r="2" spans="1:65" ht="15.75" x14ac:dyDescent="0.25">
      <c r="A2" s="179"/>
      <c r="B2" s="180"/>
      <c r="H2" s="607" t="s">
        <v>160</v>
      </c>
    </row>
    <row r="3" spans="1:65" s="102" customFormat="1" x14ac:dyDescent="0.2">
      <c r="A3" s="79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8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81" customFormat="1" x14ac:dyDescent="0.2">
      <c r="A5" s="181" t="s">
        <v>206</v>
      </c>
      <c r="B5" s="129">
        <v>203.95059000000009</v>
      </c>
      <c r="C5" s="182">
        <v>-2.4893052903043462</v>
      </c>
      <c r="D5" s="129">
        <v>1204.1736000000003</v>
      </c>
      <c r="E5" s="182">
        <v>-11.050745303175809</v>
      </c>
      <c r="F5" s="129">
        <v>2121.9897200000005</v>
      </c>
      <c r="G5" s="182">
        <v>-10.530408203195396</v>
      </c>
      <c r="H5" s="182">
        <v>23.340963108021157</v>
      </c>
    </row>
    <row r="6" spans="1:65" s="181" customFormat="1" x14ac:dyDescent="0.2">
      <c r="A6" s="181" t="s">
        <v>207</v>
      </c>
      <c r="B6" s="129">
        <v>539.35437000000013</v>
      </c>
      <c r="C6" s="182">
        <v>-1.149513617760652</v>
      </c>
      <c r="D6" s="129">
        <v>4043.9421699999998</v>
      </c>
      <c r="E6" s="182">
        <v>17.866324886743808</v>
      </c>
      <c r="F6" s="129">
        <v>6969.2791799999995</v>
      </c>
      <c r="G6" s="182">
        <v>6.5605355647327581</v>
      </c>
      <c r="H6" s="182">
        <v>76.659036891978857</v>
      </c>
    </row>
    <row r="7" spans="1:65" s="99" customFormat="1" x14ac:dyDescent="0.2">
      <c r="A7" s="68" t="s">
        <v>540</v>
      </c>
      <c r="B7" s="69">
        <v>743.30496000000016</v>
      </c>
      <c r="C7" s="103">
        <v>-1.5207816460551404</v>
      </c>
      <c r="D7" s="69">
        <v>5248.1157699999994</v>
      </c>
      <c r="E7" s="103">
        <v>9.6846270995863488</v>
      </c>
      <c r="F7" s="69">
        <v>9091.2688999999991</v>
      </c>
      <c r="G7" s="103">
        <v>2.0121099974896981</v>
      </c>
      <c r="H7" s="103">
        <v>100</v>
      </c>
    </row>
    <row r="8" spans="1:65" s="99" customFormat="1" x14ac:dyDescent="0.2">
      <c r="A8" s="183" t="s">
        <v>527</v>
      </c>
      <c r="B8" s="184">
        <v>529.87845000000004</v>
      </c>
      <c r="C8" s="185">
        <v>-5.2901119779343662E-2</v>
      </c>
      <c r="D8" s="184">
        <v>3990.29405</v>
      </c>
      <c r="E8" s="185">
        <v>19.985630629589437</v>
      </c>
      <c r="F8" s="184">
        <v>6848.1172399999996</v>
      </c>
      <c r="G8" s="185">
        <v>7.380203976338465</v>
      </c>
      <c r="H8" s="186">
        <v>75.326308300043792</v>
      </c>
    </row>
    <row r="9" spans="1:65" s="181" customFormat="1" x14ac:dyDescent="0.2">
      <c r="H9" s="93" t="s">
        <v>246</v>
      </c>
    </row>
    <row r="10" spans="1:65" s="181" customFormat="1" x14ac:dyDescent="0.2">
      <c r="A10" s="94" t="s">
        <v>590</v>
      </c>
    </row>
    <row r="11" spans="1:65" x14ac:dyDescent="0.2">
      <c r="A11" s="94" t="s">
        <v>541</v>
      </c>
    </row>
    <row r="12" spans="1:65" x14ac:dyDescent="0.2">
      <c r="A12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542</v>
      </c>
    </row>
    <row r="2" spans="1:3" ht="15.75" x14ac:dyDescent="0.25">
      <c r="A2" s="2"/>
      <c r="C2" s="608" t="s">
        <v>160</v>
      </c>
    </row>
    <row r="3" spans="1:3" s="114" customFormat="1" ht="13.35" customHeight="1" x14ac:dyDescent="0.2">
      <c r="A3" s="111"/>
      <c r="B3" s="457">
        <f>INDICE!A3</f>
        <v>41821</v>
      </c>
      <c r="C3" s="113"/>
    </row>
    <row r="4" spans="1:3" s="114" customFormat="1" x14ac:dyDescent="0.2">
      <c r="A4" s="589" t="s">
        <v>162</v>
      </c>
      <c r="B4" s="117">
        <v>14.398929999999996</v>
      </c>
      <c r="C4" s="117">
        <v>120.31583999999994</v>
      </c>
    </row>
    <row r="5" spans="1:3" s="114" customFormat="1" x14ac:dyDescent="0.2">
      <c r="A5" s="590" t="s">
        <v>163</v>
      </c>
      <c r="B5" s="119">
        <v>0.43707999999999997</v>
      </c>
      <c r="C5" s="119">
        <v>5.1906599999999976</v>
      </c>
    </row>
    <row r="6" spans="1:3" s="114" customFormat="1" x14ac:dyDescent="0.2">
      <c r="A6" s="590" t="s">
        <v>164</v>
      </c>
      <c r="B6" s="119">
        <v>7.2534499999999991</v>
      </c>
      <c r="C6" s="119">
        <v>59.904319999999998</v>
      </c>
    </row>
    <row r="7" spans="1:3" s="114" customFormat="1" x14ac:dyDescent="0.2">
      <c r="A7" s="590" t="s">
        <v>165</v>
      </c>
      <c r="B7" s="119">
        <v>9.2516100000000012</v>
      </c>
      <c r="C7" s="119">
        <v>138.76457000000002</v>
      </c>
    </row>
    <row r="8" spans="1:3" s="114" customFormat="1" x14ac:dyDescent="0.2">
      <c r="A8" s="590" t="s">
        <v>166</v>
      </c>
      <c r="B8" s="119">
        <v>104.62142000000001</v>
      </c>
      <c r="C8" s="119">
        <v>1074.8441299999997</v>
      </c>
    </row>
    <row r="9" spans="1:3" s="114" customFormat="1" x14ac:dyDescent="0.2">
      <c r="A9" s="590" t="s">
        <v>167</v>
      </c>
      <c r="B9" s="119">
        <v>0.30253999999999998</v>
      </c>
      <c r="C9" s="119">
        <v>3.6453899999999995</v>
      </c>
    </row>
    <row r="10" spans="1:3" s="114" customFormat="1" x14ac:dyDescent="0.2">
      <c r="A10" s="590" t="s">
        <v>168</v>
      </c>
      <c r="B10" s="119">
        <v>1.9521300000000006</v>
      </c>
      <c r="C10" s="119">
        <v>24.958560000000006</v>
      </c>
    </row>
    <row r="11" spans="1:3" s="114" customFormat="1" x14ac:dyDescent="0.2">
      <c r="A11" s="590" t="s">
        <v>652</v>
      </c>
      <c r="B11" s="119">
        <v>9.7237399999999994</v>
      </c>
      <c r="C11" s="119">
        <v>67.41776999999999</v>
      </c>
    </row>
    <row r="12" spans="1:3" s="114" customFormat="1" x14ac:dyDescent="0.2">
      <c r="A12" s="590" t="s">
        <v>169</v>
      </c>
      <c r="B12" s="119">
        <v>1.3839000000000001</v>
      </c>
      <c r="C12" s="119">
        <v>22.209869999999995</v>
      </c>
    </row>
    <row r="13" spans="1:3" s="114" customFormat="1" x14ac:dyDescent="0.2">
      <c r="A13" s="590" t="s">
        <v>170</v>
      </c>
      <c r="B13" s="119">
        <v>4.89947</v>
      </c>
      <c r="C13" s="119">
        <v>47.487740000000002</v>
      </c>
    </row>
    <row r="14" spans="1:3" s="114" customFormat="1" x14ac:dyDescent="0.2">
      <c r="A14" s="590" t="s">
        <v>171</v>
      </c>
      <c r="B14" s="119">
        <v>1.0102</v>
      </c>
      <c r="C14" s="119">
        <v>12.493069999999999</v>
      </c>
    </row>
    <row r="15" spans="1:3" s="114" customFormat="1" x14ac:dyDescent="0.2">
      <c r="A15" s="590" t="s">
        <v>172</v>
      </c>
      <c r="B15" s="119">
        <v>0.72223000000000004</v>
      </c>
      <c r="C15" s="119">
        <v>6.5103499999999999</v>
      </c>
    </row>
    <row r="16" spans="1:3" s="114" customFormat="1" x14ac:dyDescent="0.2">
      <c r="A16" s="590" t="s">
        <v>173</v>
      </c>
      <c r="B16" s="119">
        <v>41.217980000000004</v>
      </c>
      <c r="C16" s="119">
        <v>464.55300999999992</v>
      </c>
    </row>
    <row r="17" spans="1:9" s="114" customFormat="1" x14ac:dyDescent="0.2">
      <c r="A17" s="590" t="s">
        <v>174</v>
      </c>
      <c r="B17" s="119">
        <v>0.33798</v>
      </c>
      <c r="C17" s="119">
        <v>4.1772999999999998</v>
      </c>
    </row>
    <row r="18" spans="1:9" s="114" customFormat="1" x14ac:dyDescent="0.2">
      <c r="A18" s="590" t="s">
        <v>175</v>
      </c>
      <c r="B18" s="119">
        <v>0.26547000000000004</v>
      </c>
      <c r="C18" s="119">
        <v>5.5165800000000003</v>
      </c>
    </row>
    <row r="19" spans="1:9" s="114" customFormat="1" x14ac:dyDescent="0.2">
      <c r="A19" s="590" t="s">
        <v>176</v>
      </c>
      <c r="B19" s="119">
        <v>4.8931300000000002</v>
      </c>
      <c r="C19" s="119">
        <v>47.84975</v>
      </c>
    </row>
    <row r="20" spans="1:9" s="114" customFormat="1" x14ac:dyDescent="0.2">
      <c r="A20" s="590" t="s">
        <v>177</v>
      </c>
      <c r="B20" s="119">
        <v>0.74302000000000001</v>
      </c>
      <c r="C20" s="119">
        <v>8.1532599999999995</v>
      </c>
    </row>
    <row r="21" spans="1:9" s="114" customFormat="1" x14ac:dyDescent="0.2">
      <c r="A21" s="590" t="s">
        <v>178</v>
      </c>
      <c r="B21" s="119">
        <v>0.18108000000000002</v>
      </c>
      <c r="C21" s="119">
        <v>1.7884900000000001</v>
      </c>
    </row>
    <row r="22" spans="1:9" x14ac:dyDescent="0.2">
      <c r="A22" s="591" t="s">
        <v>179</v>
      </c>
      <c r="B22" s="119">
        <v>0.35523000000000005</v>
      </c>
      <c r="C22" s="119">
        <v>6.20906</v>
      </c>
      <c r="I22" s="114"/>
    </row>
    <row r="23" spans="1:9" x14ac:dyDescent="0.2">
      <c r="A23" s="592" t="s">
        <v>530</v>
      </c>
      <c r="B23" s="123">
        <v>203.95059000000001</v>
      </c>
      <c r="C23" s="123">
        <v>2121.9897200000009</v>
      </c>
    </row>
    <row r="24" spans="1:9" x14ac:dyDescent="0.2">
      <c r="A24" s="154" t="s">
        <v>247</v>
      </c>
      <c r="C24" s="93" t="s">
        <v>246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73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41" priority="3" operator="between">
      <formula>0</formula>
      <formula>0.5</formula>
    </cfRule>
    <cfRule type="cellIs" dxfId="40" priority="4" operator="between">
      <formula>0</formula>
      <formula>0.49</formula>
    </cfRule>
  </conditionalFormatting>
  <conditionalFormatting sqref="C5:C22">
    <cfRule type="cellIs" dxfId="39" priority="1" operator="between">
      <formula>0</formula>
      <formula>0.5</formula>
    </cfRule>
    <cfRule type="cellIs" dxfId="3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6" workbookViewId="0">
      <selection activeCell="A56" sqref="A5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24" t="s">
        <v>0</v>
      </c>
      <c r="B1" s="824"/>
      <c r="C1" s="824"/>
      <c r="D1" s="824"/>
      <c r="E1" s="824"/>
      <c r="F1" s="824"/>
    </row>
    <row r="2" spans="1:6" ht="12.75" x14ac:dyDescent="0.2">
      <c r="A2" s="825"/>
      <c r="B2" s="825"/>
      <c r="C2" s="825"/>
      <c r="D2" s="825"/>
      <c r="E2" s="825"/>
      <c r="F2" s="825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510</v>
      </c>
      <c r="F3" s="772" t="s">
        <v>511</v>
      </c>
    </row>
    <row r="4" spans="1:6" ht="12.75" x14ac:dyDescent="0.2">
      <c r="A4" s="26" t="s">
        <v>45</v>
      </c>
      <c r="B4" s="455"/>
      <c r="C4" s="455"/>
      <c r="D4" s="455"/>
      <c r="E4" s="455"/>
      <c r="F4" s="772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4426.4523845801687</v>
      </c>
      <c r="E5" s="475">
        <v>4835.7375299999994</v>
      </c>
      <c r="F5" s="768" t="s">
        <v>662</v>
      </c>
    </row>
    <row r="6" spans="1:6" ht="12.75" x14ac:dyDescent="0.2">
      <c r="A6" s="22" t="s">
        <v>487</v>
      </c>
      <c r="B6" s="31" t="s">
        <v>47</v>
      </c>
      <c r="C6" s="32" t="s">
        <v>48</v>
      </c>
      <c r="D6" s="33">
        <v>106.87517</v>
      </c>
      <c r="E6" s="476">
        <v>108.56220000000002</v>
      </c>
      <c r="F6" s="768" t="s">
        <v>662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385.97421999999972</v>
      </c>
      <c r="E7" s="476">
        <v>438.33467000000013</v>
      </c>
      <c r="F7" s="768" t="s">
        <v>662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449.43735000000021</v>
      </c>
      <c r="E8" s="476">
        <v>562.50869000000012</v>
      </c>
      <c r="F8" s="768" t="s">
        <v>662</v>
      </c>
    </row>
    <row r="9" spans="1:6" ht="12.75" x14ac:dyDescent="0.2">
      <c r="A9" s="22" t="s">
        <v>632</v>
      </c>
      <c r="B9" s="31" t="s">
        <v>47</v>
      </c>
      <c r="C9" s="32" t="s">
        <v>48</v>
      </c>
      <c r="D9" s="33">
        <v>1742.3097699999987</v>
      </c>
      <c r="E9" s="476">
        <v>1933.7887499999988</v>
      </c>
      <c r="F9" s="768" t="s">
        <v>662</v>
      </c>
    </row>
    <row r="10" spans="1:6" ht="12.75" x14ac:dyDescent="0.2">
      <c r="A10" s="34" t="s">
        <v>51</v>
      </c>
      <c r="B10" s="35" t="s">
        <v>47</v>
      </c>
      <c r="C10" s="36" t="s">
        <v>643</v>
      </c>
      <c r="D10" s="37">
        <v>22250.866000000002</v>
      </c>
      <c r="E10" s="477">
        <v>22565.519</v>
      </c>
      <c r="F10" s="769" t="s">
        <v>662</v>
      </c>
    </row>
    <row r="11" spans="1:6" ht="12.75" x14ac:dyDescent="0.2">
      <c r="A11" s="38" t="s">
        <v>52</v>
      </c>
      <c r="B11" s="39"/>
      <c r="C11" s="40"/>
      <c r="D11" s="41"/>
      <c r="E11" s="41"/>
      <c r="F11" s="770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4727</v>
      </c>
      <c r="E12" s="476">
        <v>4761</v>
      </c>
      <c r="F12" s="771" t="s">
        <v>662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27868</v>
      </c>
      <c r="E13" s="476">
        <v>31004</v>
      </c>
      <c r="F13" s="768" t="s">
        <v>662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79.469923659566192</v>
      </c>
      <c r="E14" s="478">
        <v>78.545524999999998</v>
      </c>
      <c r="F14" s="768" t="s">
        <v>662</v>
      </c>
    </row>
    <row r="15" spans="1:6" ht="12.75" x14ac:dyDescent="0.2">
      <c r="A15" s="22" t="s">
        <v>512</v>
      </c>
      <c r="B15" s="31" t="s">
        <v>47</v>
      </c>
      <c r="C15" s="32" t="s">
        <v>48</v>
      </c>
      <c r="D15" s="33">
        <v>630</v>
      </c>
      <c r="E15" s="476">
        <v>-57</v>
      </c>
      <c r="F15" s="769" t="s">
        <v>662</v>
      </c>
    </row>
    <row r="16" spans="1:6" ht="12.75" x14ac:dyDescent="0.2">
      <c r="A16" s="26" t="s">
        <v>58</v>
      </c>
      <c r="B16" s="28"/>
      <c r="C16" s="29"/>
      <c r="D16" s="43"/>
      <c r="E16" s="43"/>
      <c r="F16" s="770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5267</v>
      </c>
      <c r="E17" s="475">
        <v>5270</v>
      </c>
      <c r="F17" s="771" t="s">
        <v>662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83.223160173160167</v>
      </c>
      <c r="E18" s="478">
        <v>80.584415584415581</v>
      </c>
      <c r="F18" s="768" t="s">
        <v>662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16044</v>
      </c>
      <c r="E19" s="477">
        <v>16007</v>
      </c>
      <c r="F19" s="769" t="s">
        <v>662</v>
      </c>
    </row>
    <row r="20" spans="1:6" ht="12.75" x14ac:dyDescent="0.2">
      <c r="A20" s="26" t="s">
        <v>67</v>
      </c>
      <c r="B20" s="28"/>
      <c r="C20" s="29"/>
      <c r="D20" s="30"/>
      <c r="E20" s="30"/>
      <c r="F20" s="770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111.92238095238095</v>
      </c>
      <c r="E21" s="479">
        <v>106.80217391304349</v>
      </c>
      <c r="F21" s="768" t="s">
        <v>662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1.3592380952380951</v>
      </c>
      <c r="E22" s="480">
        <v>1.3539173913043479</v>
      </c>
      <c r="F22" s="768" t="s">
        <v>662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143.78896666666699</v>
      </c>
      <c r="E23" s="481">
        <v>143.69</v>
      </c>
      <c r="F23" s="768" t="s">
        <v>662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133.057533333333</v>
      </c>
      <c r="E24" s="481">
        <v>132.55000000000001</v>
      </c>
      <c r="F24" s="768" t="s">
        <v>662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81">
        <v>17.5</v>
      </c>
      <c r="F25" s="768" t="s">
        <v>662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2">
        <v>9.3229000000000006</v>
      </c>
      <c r="F26" s="768" t="s">
        <v>662</v>
      </c>
    </row>
    <row r="27" spans="1:6" ht="12.75" x14ac:dyDescent="0.2">
      <c r="A27" s="38" t="s">
        <v>82</v>
      </c>
      <c r="B27" s="39"/>
      <c r="C27" s="40"/>
      <c r="D27" s="41"/>
      <c r="E27" s="41"/>
      <c r="F27" s="770"/>
    </row>
    <row r="28" spans="1:6" ht="12.75" x14ac:dyDescent="0.2">
      <c r="A28" s="22" t="s">
        <v>83</v>
      </c>
      <c r="B28" s="31" t="s">
        <v>84</v>
      </c>
      <c r="C28" s="32" t="s">
        <v>513</v>
      </c>
      <c r="D28" s="50">
        <v>0.5</v>
      </c>
      <c r="E28" s="483">
        <v>1.2</v>
      </c>
      <c r="F28" s="768" t="s">
        <v>666</v>
      </c>
    </row>
    <row r="29" spans="1:6" x14ac:dyDescent="0.2">
      <c r="A29" s="22" t="s">
        <v>85</v>
      </c>
      <c r="B29" s="31" t="s">
        <v>84</v>
      </c>
      <c r="C29" s="32" t="s">
        <v>513</v>
      </c>
      <c r="D29" s="51">
        <v>2.9</v>
      </c>
      <c r="E29" s="484">
        <v>1</v>
      </c>
      <c r="F29" s="768" t="s">
        <v>662</v>
      </c>
    </row>
    <row r="30" spans="1:6" ht="12.75" x14ac:dyDescent="0.2">
      <c r="A30" s="52" t="s">
        <v>86</v>
      </c>
      <c r="B30" s="31" t="s">
        <v>84</v>
      </c>
      <c r="C30" s="32" t="s">
        <v>513</v>
      </c>
      <c r="D30" s="51">
        <v>4.3</v>
      </c>
      <c r="E30" s="484">
        <v>2.2999999999999998</v>
      </c>
      <c r="F30" s="768" t="s">
        <v>662</v>
      </c>
    </row>
    <row r="31" spans="1:6" ht="12.75" x14ac:dyDescent="0.2">
      <c r="A31" s="52" t="s">
        <v>87</v>
      </c>
      <c r="B31" s="31" t="s">
        <v>84</v>
      </c>
      <c r="C31" s="32" t="s">
        <v>513</v>
      </c>
      <c r="D31" s="51">
        <v>-0.5</v>
      </c>
      <c r="E31" s="484">
        <v>-1.1000000000000001</v>
      </c>
      <c r="F31" s="768" t="s">
        <v>662</v>
      </c>
    </row>
    <row r="32" spans="1:6" ht="12.75" x14ac:dyDescent="0.2">
      <c r="A32" s="52" t="s">
        <v>88</v>
      </c>
      <c r="B32" s="31" t="s">
        <v>84</v>
      </c>
      <c r="C32" s="32" t="s">
        <v>513</v>
      </c>
      <c r="D32" s="51">
        <v>4.7</v>
      </c>
      <c r="E32" s="484">
        <v>2.6</v>
      </c>
      <c r="F32" s="768" t="s">
        <v>662</v>
      </c>
    </row>
    <row r="33" spans="1:6" ht="12.75" x14ac:dyDescent="0.2">
      <c r="A33" s="52" t="s">
        <v>89</v>
      </c>
      <c r="B33" s="31" t="s">
        <v>84</v>
      </c>
      <c r="C33" s="32" t="s">
        <v>513</v>
      </c>
      <c r="D33" s="51">
        <v>-0.3</v>
      </c>
      <c r="E33" s="484">
        <v>-1</v>
      </c>
      <c r="F33" s="768" t="s">
        <v>662</v>
      </c>
    </row>
    <row r="34" spans="1:6" ht="12.75" x14ac:dyDescent="0.2">
      <c r="A34" s="52" t="s">
        <v>90</v>
      </c>
      <c r="B34" s="31" t="s">
        <v>84</v>
      </c>
      <c r="C34" s="32" t="s">
        <v>513</v>
      </c>
      <c r="D34" s="51">
        <v>4.5</v>
      </c>
      <c r="E34" s="484">
        <v>4.2</v>
      </c>
      <c r="F34" s="768" t="s">
        <v>662</v>
      </c>
    </row>
    <row r="35" spans="1:6" ht="12.75" x14ac:dyDescent="0.2">
      <c r="A35" s="52" t="s">
        <v>91</v>
      </c>
      <c r="B35" s="31" t="s">
        <v>84</v>
      </c>
      <c r="C35" s="32" t="s">
        <v>513</v>
      </c>
      <c r="D35" s="51">
        <v>1.9</v>
      </c>
      <c r="E35" s="484">
        <v>-3.5</v>
      </c>
      <c r="F35" s="768" t="s">
        <v>662</v>
      </c>
    </row>
    <row r="36" spans="1:6" x14ac:dyDescent="0.2">
      <c r="A36" s="22" t="s">
        <v>92</v>
      </c>
      <c r="B36" s="31" t="s">
        <v>93</v>
      </c>
      <c r="C36" s="32" t="s">
        <v>513</v>
      </c>
      <c r="D36" s="51">
        <v>0.1</v>
      </c>
      <c r="E36" s="484">
        <v>0.1</v>
      </c>
      <c r="F36" s="768" t="s">
        <v>662</v>
      </c>
    </row>
    <row r="37" spans="1:6" x14ac:dyDescent="0.2">
      <c r="A37" s="22" t="s">
        <v>514</v>
      </c>
      <c r="B37" s="31" t="s">
        <v>94</v>
      </c>
      <c r="C37" s="32" t="s">
        <v>513</v>
      </c>
      <c r="D37" s="51">
        <v>-2</v>
      </c>
      <c r="E37" s="484">
        <v>5</v>
      </c>
      <c r="F37" s="768" t="s">
        <v>662</v>
      </c>
    </row>
    <row r="38" spans="1:6" ht="12.75" x14ac:dyDescent="0.2">
      <c r="A38" s="34" t="s">
        <v>95</v>
      </c>
      <c r="B38" s="35" t="s">
        <v>96</v>
      </c>
      <c r="C38" s="36" t="s">
        <v>513</v>
      </c>
      <c r="D38" s="53">
        <v>24.2</v>
      </c>
      <c r="E38" s="485">
        <v>4.2</v>
      </c>
      <c r="F38" s="768" t="s">
        <v>662</v>
      </c>
    </row>
    <row r="39" spans="1:6" ht="12.75" x14ac:dyDescent="0.2">
      <c r="A39" s="38" t="s">
        <v>63</v>
      </c>
      <c r="B39" s="39"/>
      <c r="C39" s="40"/>
      <c r="D39" s="41"/>
      <c r="E39" s="41"/>
      <c r="F39" s="770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28</v>
      </c>
      <c r="E40" s="486">
        <v>28.474</v>
      </c>
      <c r="F40" s="768" t="s">
        <v>662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24.042999999999999</v>
      </c>
      <c r="E41" s="476">
        <v>20.894267662800001</v>
      </c>
      <c r="F41" s="768" t="s">
        <v>662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0.64</v>
      </c>
      <c r="E42" s="481">
        <v>0.57999999999999996</v>
      </c>
      <c r="F42" s="768" t="s">
        <v>662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0.11</v>
      </c>
      <c r="E43" s="481">
        <v>0.09</v>
      </c>
      <c r="F43" s="768" t="s">
        <v>662</v>
      </c>
    </row>
    <row r="44" spans="1:6" x14ac:dyDescent="0.2">
      <c r="A44" s="38" t="s">
        <v>97</v>
      </c>
      <c r="B44" s="39"/>
      <c r="C44" s="40"/>
      <c r="D44" s="41"/>
      <c r="E44" s="41"/>
      <c r="F44" s="770"/>
    </row>
    <row r="45" spans="1:6" ht="12.75" x14ac:dyDescent="0.2">
      <c r="A45" s="54" t="s">
        <v>98</v>
      </c>
      <c r="B45" s="31" t="s">
        <v>84</v>
      </c>
      <c r="C45" s="32" t="s">
        <v>513</v>
      </c>
      <c r="D45" s="51">
        <v>-1.8</v>
      </c>
      <c r="E45" s="484">
        <v>0</v>
      </c>
      <c r="F45" s="768" t="s">
        <v>662</v>
      </c>
    </row>
    <row r="46" spans="1:6" ht="12.75" x14ac:dyDescent="0.2">
      <c r="A46" s="55" t="s">
        <v>99</v>
      </c>
      <c r="B46" s="31" t="s">
        <v>84</v>
      </c>
      <c r="C46" s="32" t="s">
        <v>513</v>
      </c>
      <c r="D46" s="51">
        <v>-0.7</v>
      </c>
      <c r="E46" s="484">
        <v>1.1000000000000001</v>
      </c>
      <c r="F46" s="768" t="s">
        <v>662</v>
      </c>
    </row>
    <row r="47" spans="1:6" ht="12.75" x14ac:dyDescent="0.2">
      <c r="A47" s="55" t="s">
        <v>100</v>
      </c>
      <c r="B47" s="31" t="s">
        <v>84</v>
      </c>
      <c r="C47" s="32" t="s">
        <v>513</v>
      </c>
      <c r="D47" s="51">
        <v>-3.8</v>
      </c>
      <c r="E47" s="484">
        <v>-2.6</v>
      </c>
      <c r="F47" s="768" t="s">
        <v>662</v>
      </c>
    </row>
    <row r="48" spans="1:6" ht="12.75" x14ac:dyDescent="0.2">
      <c r="A48" s="54" t="s">
        <v>101</v>
      </c>
      <c r="B48" s="31" t="s">
        <v>84</v>
      </c>
      <c r="C48" s="32" t="s">
        <v>513</v>
      </c>
      <c r="D48" s="51">
        <v>-3.7</v>
      </c>
      <c r="E48" s="484">
        <v>-2.2000000000000002</v>
      </c>
      <c r="F48" s="768" t="s">
        <v>662</v>
      </c>
    </row>
    <row r="49" spans="1:7" ht="12.75" x14ac:dyDescent="0.2">
      <c r="A49" s="487" t="s">
        <v>102</v>
      </c>
      <c r="B49" s="31" t="s">
        <v>84</v>
      </c>
      <c r="C49" s="32" t="s">
        <v>513</v>
      </c>
      <c r="D49" s="51">
        <v>-4.4000000000000004</v>
      </c>
      <c r="E49" s="484">
        <v>-3.3</v>
      </c>
      <c r="F49" s="768" t="s">
        <v>662</v>
      </c>
    </row>
    <row r="50" spans="1:7" ht="12.75" x14ac:dyDescent="0.2">
      <c r="A50" s="55" t="s">
        <v>103</v>
      </c>
      <c r="B50" s="31" t="s">
        <v>84</v>
      </c>
      <c r="C50" s="32" t="s">
        <v>513</v>
      </c>
      <c r="D50" s="51">
        <v>-4.9000000000000004</v>
      </c>
      <c r="E50" s="484">
        <v>-4.3</v>
      </c>
      <c r="F50" s="768" t="s">
        <v>662</v>
      </c>
    </row>
    <row r="51" spans="1:7" ht="12.75" x14ac:dyDescent="0.2">
      <c r="A51" s="55" t="s">
        <v>104</v>
      </c>
      <c r="B51" s="31" t="s">
        <v>84</v>
      </c>
      <c r="C51" s="32" t="s">
        <v>513</v>
      </c>
      <c r="D51" s="51">
        <v>-6.6</v>
      </c>
      <c r="E51" s="484">
        <v>-5.5</v>
      </c>
      <c r="F51" s="768" t="s">
        <v>662</v>
      </c>
    </row>
    <row r="52" spans="1:7" ht="12.75" x14ac:dyDescent="0.2">
      <c r="A52" s="55" t="s">
        <v>105</v>
      </c>
      <c r="B52" s="31" t="s">
        <v>84</v>
      </c>
      <c r="C52" s="32" t="s">
        <v>513</v>
      </c>
      <c r="D52" s="51">
        <v>7.5</v>
      </c>
      <c r="E52" s="484">
        <v>15.1</v>
      </c>
      <c r="F52" s="768" t="s">
        <v>662</v>
      </c>
    </row>
    <row r="53" spans="1:7" ht="12.75" x14ac:dyDescent="0.2">
      <c r="A53" s="54" t="s">
        <v>106</v>
      </c>
      <c r="B53" s="31" t="s">
        <v>84</v>
      </c>
      <c r="C53" s="32" t="s">
        <v>513</v>
      </c>
      <c r="D53" s="51">
        <v>4.0999999999999996</v>
      </c>
      <c r="E53" s="484">
        <v>3.6</v>
      </c>
      <c r="F53" s="768" t="s">
        <v>662</v>
      </c>
    </row>
    <row r="54" spans="1:7" ht="12.75" x14ac:dyDescent="0.2">
      <c r="A54" s="56" t="s">
        <v>107</v>
      </c>
      <c r="B54" s="35" t="s">
        <v>84</v>
      </c>
      <c r="C54" s="36" t="s">
        <v>513</v>
      </c>
      <c r="D54" s="53">
        <v>0.3</v>
      </c>
      <c r="E54" s="485">
        <v>-13.2</v>
      </c>
      <c r="F54" s="769" t="s">
        <v>662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6"/>
      <c r="B56" s="22"/>
      <c r="C56" s="22"/>
      <c r="D56" s="22"/>
      <c r="E56" s="22"/>
      <c r="F56" s="22"/>
    </row>
    <row r="57" spans="1:7" ht="12.75" x14ac:dyDescent="0.2">
      <c r="A57" s="466" t="s">
        <v>515</v>
      </c>
      <c r="B57" s="472"/>
      <c r="C57" s="472"/>
      <c r="D57" s="473"/>
      <c r="E57" s="22"/>
      <c r="F57" s="22"/>
    </row>
    <row r="58" spans="1:7" ht="12.75" x14ac:dyDescent="0.2">
      <c r="A58" s="466" t="s">
        <v>516</v>
      </c>
      <c r="B58" s="22"/>
      <c r="C58" s="22"/>
      <c r="D58" s="22"/>
      <c r="E58" s="22"/>
      <c r="F58" s="22"/>
    </row>
    <row r="59" spans="1:7" ht="12.75" x14ac:dyDescent="0.2">
      <c r="A59" s="466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7" customWidth="1"/>
    <col min="2" max="2" width="11" style="187" customWidth="1"/>
    <col min="3" max="3" width="11.75" style="187" customWidth="1"/>
    <col min="4" max="4" width="10.375" style="187" customWidth="1"/>
    <col min="5" max="5" width="9.875" style="187" customWidth="1"/>
    <col min="6" max="6" width="10.375" style="187" customWidth="1"/>
    <col min="7" max="7" width="11" style="187" customWidth="1"/>
    <col min="8" max="8" width="15.625" style="187" customWidth="1"/>
    <col min="9" max="11" width="11" style="187"/>
    <col min="12" max="12" width="11.5" style="187" customWidth="1"/>
    <col min="13" max="66" width="11" style="187"/>
    <col min="67" max="256" width="10" style="187"/>
    <col min="257" max="257" width="19.75" style="187" customWidth="1"/>
    <col min="258" max="258" width="10" style="187" customWidth="1"/>
    <col min="259" max="259" width="7.5" style="187" bestFit="1" customWidth="1"/>
    <col min="260" max="260" width="9.125" style="187" bestFit="1" customWidth="1"/>
    <col min="261" max="261" width="7.5" style="187" bestFit="1" customWidth="1"/>
    <col min="262" max="262" width="9.125" style="187" bestFit="1" customWidth="1"/>
    <col min="263" max="263" width="7.5" style="187" bestFit="1" customWidth="1"/>
    <col min="264" max="264" width="11" style="187" bestFit="1" customWidth="1"/>
    <col min="265" max="267" width="10" style="187"/>
    <col min="268" max="268" width="10.125" style="187" bestFit="1" customWidth="1"/>
    <col min="269" max="512" width="10" style="187"/>
    <col min="513" max="513" width="19.75" style="187" customWidth="1"/>
    <col min="514" max="514" width="10" style="187" customWidth="1"/>
    <col min="515" max="515" width="7.5" style="187" bestFit="1" customWidth="1"/>
    <col min="516" max="516" width="9.125" style="187" bestFit="1" customWidth="1"/>
    <col min="517" max="517" width="7.5" style="187" bestFit="1" customWidth="1"/>
    <col min="518" max="518" width="9.125" style="187" bestFit="1" customWidth="1"/>
    <col min="519" max="519" width="7.5" style="187" bestFit="1" customWidth="1"/>
    <col min="520" max="520" width="11" style="187" bestFit="1" customWidth="1"/>
    <col min="521" max="523" width="10" style="187"/>
    <col min="524" max="524" width="10.125" style="187" bestFit="1" customWidth="1"/>
    <col min="525" max="768" width="10" style="187"/>
    <col min="769" max="769" width="19.75" style="187" customWidth="1"/>
    <col min="770" max="770" width="10" style="187" customWidth="1"/>
    <col min="771" max="771" width="7.5" style="187" bestFit="1" customWidth="1"/>
    <col min="772" max="772" width="9.125" style="187" bestFit="1" customWidth="1"/>
    <col min="773" max="773" width="7.5" style="187" bestFit="1" customWidth="1"/>
    <col min="774" max="774" width="9.125" style="187" bestFit="1" customWidth="1"/>
    <col min="775" max="775" width="7.5" style="187" bestFit="1" customWidth="1"/>
    <col min="776" max="776" width="11" style="187" bestFit="1" customWidth="1"/>
    <col min="777" max="779" width="10" style="187"/>
    <col min="780" max="780" width="10.125" style="187" bestFit="1" customWidth="1"/>
    <col min="781" max="1024" width="11" style="187"/>
    <col min="1025" max="1025" width="19.75" style="187" customWidth="1"/>
    <col min="1026" max="1026" width="10" style="187" customWidth="1"/>
    <col min="1027" max="1027" width="7.5" style="187" bestFit="1" customWidth="1"/>
    <col min="1028" max="1028" width="9.125" style="187" bestFit="1" customWidth="1"/>
    <col min="1029" max="1029" width="7.5" style="187" bestFit="1" customWidth="1"/>
    <col min="1030" max="1030" width="9.125" style="187" bestFit="1" customWidth="1"/>
    <col min="1031" max="1031" width="7.5" style="187" bestFit="1" customWidth="1"/>
    <col min="1032" max="1032" width="11" style="187" bestFit="1" customWidth="1"/>
    <col min="1033" max="1035" width="10" style="187"/>
    <col min="1036" max="1036" width="10.125" style="187" bestFit="1" customWidth="1"/>
    <col min="1037" max="1280" width="10" style="187"/>
    <col min="1281" max="1281" width="19.75" style="187" customWidth="1"/>
    <col min="1282" max="1282" width="10" style="187" customWidth="1"/>
    <col min="1283" max="1283" width="7.5" style="187" bestFit="1" customWidth="1"/>
    <col min="1284" max="1284" width="9.125" style="187" bestFit="1" customWidth="1"/>
    <col min="1285" max="1285" width="7.5" style="187" bestFit="1" customWidth="1"/>
    <col min="1286" max="1286" width="9.125" style="187" bestFit="1" customWidth="1"/>
    <col min="1287" max="1287" width="7.5" style="187" bestFit="1" customWidth="1"/>
    <col min="1288" max="1288" width="11" style="187" bestFit="1" customWidth="1"/>
    <col min="1289" max="1291" width="10" style="187"/>
    <col min="1292" max="1292" width="10.125" style="187" bestFit="1" customWidth="1"/>
    <col min="1293" max="1536" width="10" style="187"/>
    <col min="1537" max="1537" width="19.75" style="187" customWidth="1"/>
    <col min="1538" max="1538" width="10" style="187" customWidth="1"/>
    <col min="1539" max="1539" width="7.5" style="187" bestFit="1" customWidth="1"/>
    <col min="1540" max="1540" width="9.125" style="187" bestFit="1" customWidth="1"/>
    <col min="1541" max="1541" width="7.5" style="187" bestFit="1" customWidth="1"/>
    <col min="1542" max="1542" width="9.125" style="187" bestFit="1" customWidth="1"/>
    <col min="1543" max="1543" width="7.5" style="187" bestFit="1" customWidth="1"/>
    <col min="1544" max="1544" width="11" style="187" bestFit="1" customWidth="1"/>
    <col min="1545" max="1547" width="10" style="187"/>
    <col min="1548" max="1548" width="10.125" style="187" bestFit="1" customWidth="1"/>
    <col min="1549" max="1792" width="10" style="187"/>
    <col min="1793" max="1793" width="19.75" style="187" customWidth="1"/>
    <col min="1794" max="1794" width="10" style="187" customWidth="1"/>
    <col min="1795" max="1795" width="7.5" style="187" bestFit="1" customWidth="1"/>
    <col min="1796" max="1796" width="9.125" style="187" bestFit="1" customWidth="1"/>
    <col min="1797" max="1797" width="7.5" style="187" bestFit="1" customWidth="1"/>
    <col min="1798" max="1798" width="9.125" style="187" bestFit="1" customWidth="1"/>
    <col min="1799" max="1799" width="7.5" style="187" bestFit="1" customWidth="1"/>
    <col min="1800" max="1800" width="11" style="187" bestFit="1" customWidth="1"/>
    <col min="1801" max="1803" width="10" style="187"/>
    <col min="1804" max="1804" width="10.125" style="187" bestFit="1" customWidth="1"/>
    <col min="1805" max="2048" width="11" style="187"/>
    <col min="2049" max="2049" width="19.75" style="187" customWidth="1"/>
    <col min="2050" max="2050" width="10" style="187" customWidth="1"/>
    <col min="2051" max="2051" width="7.5" style="187" bestFit="1" customWidth="1"/>
    <col min="2052" max="2052" width="9.125" style="187" bestFit="1" customWidth="1"/>
    <col min="2053" max="2053" width="7.5" style="187" bestFit="1" customWidth="1"/>
    <col min="2054" max="2054" width="9.125" style="187" bestFit="1" customWidth="1"/>
    <col min="2055" max="2055" width="7.5" style="187" bestFit="1" customWidth="1"/>
    <col min="2056" max="2056" width="11" style="187" bestFit="1" customWidth="1"/>
    <col min="2057" max="2059" width="10" style="187"/>
    <col min="2060" max="2060" width="10.125" style="187" bestFit="1" customWidth="1"/>
    <col min="2061" max="2304" width="10" style="187"/>
    <col min="2305" max="2305" width="19.75" style="187" customWidth="1"/>
    <col min="2306" max="2306" width="10" style="187" customWidth="1"/>
    <col min="2307" max="2307" width="7.5" style="187" bestFit="1" customWidth="1"/>
    <col min="2308" max="2308" width="9.125" style="187" bestFit="1" customWidth="1"/>
    <col min="2309" max="2309" width="7.5" style="187" bestFit="1" customWidth="1"/>
    <col min="2310" max="2310" width="9.125" style="187" bestFit="1" customWidth="1"/>
    <col min="2311" max="2311" width="7.5" style="187" bestFit="1" customWidth="1"/>
    <col min="2312" max="2312" width="11" style="187" bestFit="1" customWidth="1"/>
    <col min="2313" max="2315" width="10" style="187"/>
    <col min="2316" max="2316" width="10.125" style="187" bestFit="1" customWidth="1"/>
    <col min="2317" max="2560" width="10" style="187"/>
    <col min="2561" max="2561" width="19.75" style="187" customWidth="1"/>
    <col min="2562" max="2562" width="10" style="187" customWidth="1"/>
    <col min="2563" max="2563" width="7.5" style="187" bestFit="1" customWidth="1"/>
    <col min="2564" max="2564" width="9.125" style="187" bestFit="1" customWidth="1"/>
    <col min="2565" max="2565" width="7.5" style="187" bestFit="1" customWidth="1"/>
    <col min="2566" max="2566" width="9.125" style="187" bestFit="1" customWidth="1"/>
    <col min="2567" max="2567" width="7.5" style="187" bestFit="1" customWidth="1"/>
    <col min="2568" max="2568" width="11" style="187" bestFit="1" customWidth="1"/>
    <col min="2569" max="2571" width="10" style="187"/>
    <col min="2572" max="2572" width="10.125" style="187" bestFit="1" customWidth="1"/>
    <col min="2573" max="2816" width="10" style="187"/>
    <col min="2817" max="2817" width="19.75" style="187" customWidth="1"/>
    <col min="2818" max="2818" width="10" style="187" customWidth="1"/>
    <col min="2819" max="2819" width="7.5" style="187" bestFit="1" customWidth="1"/>
    <col min="2820" max="2820" width="9.125" style="187" bestFit="1" customWidth="1"/>
    <col min="2821" max="2821" width="7.5" style="187" bestFit="1" customWidth="1"/>
    <col min="2822" max="2822" width="9.125" style="187" bestFit="1" customWidth="1"/>
    <col min="2823" max="2823" width="7.5" style="187" bestFit="1" customWidth="1"/>
    <col min="2824" max="2824" width="11" style="187" bestFit="1" customWidth="1"/>
    <col min="2825" max="2827" width="10" style="187"/>
    <col min="2828" max="2828" width="10.125" style="187" bestFit="1" customWidth="1"/>
    <col min="2829" max="3072" width="11" style="187"/>
    <col min="3073" max="3073" width="19.75" style="187" customWidth="1"/>
    <col min="3074" max="3074" width="10" style="187" customWidth="1"/>
    <col min="3075" max="3075" width="7.5" style="187" bestFit="1" customWidth="1"/>
    <col min="3076" max="3076" width="9.125" style="187" bestFit="1" customWidth="1"/>
    <col min="3077" max="3077" width="7.5" style="187" bestFit="1" customWidth="1"/>
    <col min="3078" max="3078" width="9.125" style="187" bestFit="1" customWidth="1"/>
    <col min="3079" max="3079" width="7.5" style="187" bestFit="1" customWidth="1"/>
    <col min="3080" max="3080" width="11" style="187" bestFit="1" customWidth="1"/>
    <col min="3081" max="3083" width="10" style="187"/>
    <col min="3084" max="3084" width="10.125" style="187" bestFit="1" customWidth="1"/>
    <col min="3085" max="3328" width="10" style="187"/>
    <col min="3329" max="3329" width="19.75" style="187" customWidth="1"/>
    <col min="3330" max="3330" width="10" style="187" customWidth="1"/>
    <col min="3331" max="3331" width="7.5" style="187" bestFit="1" customWidth="1"/>
    <col min="3332" max="3332" width="9.125" style="187" bestFit="1" customWidth="1"/>
    <col min="3333" max="3333" width="7.5" style="187" bestFit="1" customWidth="1"/>
    <col min="3334" max="3334" width="9.125" style="187" bestFit="1" customWidth="1"/>
    <col min="3335" max="3335" width="7.5" style="187" bestFit="1" customWidth="1"/>
    <col min="3336" max="3336" width="11" style="187" bestFit="1" customWidth="1"/>
    <col min="3337" max="3339" width="10" style="187"/>
    <col min="3340" max="3340" width="10.125" style="187" bestFit="1" customWidth="1"/>
    <col min="3341" max="3584" width="10" style="187"/>
    <col min="3585" max="3585" width="19.75" style="187" customWidth="1"/>
    <col min="3586" max="3586" width="10" style="187" customWidth="1"/>
    <col min="3587" max="3587" width="7.5" style="187" bestFit="1" customWidth="1"/>
    <col min="3588" max="3588" width="9.125" style="187" bestFit="1" customWidth="1"/>
    <col min="3589" max="3589" width="7.5" style="187" bestFit="1" customWidth="1"/>
    <col min="3590" max="3590" width="9.125" style="187" bestFit="1" customWidth="1"/>
    <col min="3591" max="3591" width="7.5" style="187" bestFit="1" customWidth="1"/>
    <col min="3592" max="3592" width="11" style="187" bestFit="1" customWidth="1"/>
    <col min="3593" max="3595" width="10" style="187"/>
    <col min="3596" max="3596" width="10.125" style="187" bestFit="1" customWidth="1"/>
    <col min="3597" max="3840" width="10" style="187"/>
    <col min="3841" max="3841" width="19.75" style="187" customWidth="1"/>
    <col min="3842" max="3842" width="10" style="187" customWidth="1"/>
    <col min="3843" max="3843" width="7.5" style="187" bestFit="1" customWidth="1"/>
    <col min="3844" max="3844" width="9.125" style="187" bestFit="1" customWidth="1"/>
    <col min="3845" max="3845" width="7.5" style="187" bestFit="1" customWidth="1"/>
    <col min="3846" max="3846" width="9.125" style="187" bestFit="1" customWidth="1"/>
    <col min="3847" max="3847" width="7.5" style="187" bestFit="1" customWidth="1"/>
    <col min="3848" max="3848" width="11" style="187" bestFit="1" customWidth="1"/>
    <col min="3849" max="3851" width="10" style="187"/>
    <col min="3852" max="3852" width="10.125" style="187" bestFit="1" customWidth="1"/>
    <col min="3853" max="4096" width="11" style="187"/>
    <col min="4097" max="4097" width="19.75" style="187" customWidth="1"/>
    <col min="4098" max="4098" width="10" style="187" customWidth="1"/>
    <col min="4099" max="4099" width="7.5" style="187" bestFit="1" customWidth="1"/>
    <col min="4100" max="4100" width="9.125" style="187" bestFit="1" customWidth="1"/>
    <col min="4101" max="4101" width="7.5" style="187" bestFit="1" customWidth="1"/>
    <col min="4102" max="4102" width="9.125" style="187" bestFit="1" customWidth="1"/>
    <col min="4103" max="4103" width="7.5" style="187" bestFit="1" customWidth="1"/>
    <col min="4104" max="4104" width="11" style="187" bestFit="1" customWidth="1"/>
    <col min="4105" max="4107" width="10" style="187"/>
    <col min="4108" max="4108" width="10.125" style="187" bestFit="1" customWidth="1"/>
    <col min="4109" max="4352" width="10" style="187"/>
    <col min="4353" max="4353" width="19.75" style="187" customWidth="1"/>
    <col min="4354" max="4354" width="10" style="187" customWidth="1"/>
    <col min="4355" max="4355" width="7.5" style="187" bestFit="1" customWidth="1"/>
    <col min="4356" max="4356" width="9.125" style="187" bestFit="1" customWidth="1"/>
    <col min="4357" max="4357" width="7.5" style="187" bestFit="1" customWidth="1"/>
    <col min="4358" max="4358" width="9.125" style="187" bestFit="1" customWidth="1"/>
    <col min="4359" max="4359" width="7.5" style="187" bestFit="1" customWidth="1"/>
    <col min="4360" max="4360" width="11" style="187" bestFit="1" customWidth="1"/>
    <col min="4361" max="4363" width="10" style="187"/>
    <col min="4364" max="4364" width="10.125" style="187" bestFit="1" customWidth="1"/>
    <col min="4365" max="4608" width="10" style="187"/>
    <col min="4609" max="4609" width="19.75" style="187" customWidth="1"/>
    <col min="4610" max="4610" width="10" style="187" customWidth="1"/>
    <col min="4611" max="4611" width="7.5" style="187" bestFit="1" customWidth="1"/>
    <col min="4612" max="4612" width="9.125" style="187" bestFit="1" customWidth="1"/>
    <col min="4613" max="4613" width="7.5" style="187" bestFit="1" customWidth="1"/>
    <col min="4614" max="4614" width="9.125" style="187" bestFit="1" customWidth="1"/>
    <col min="4615" max="4615" width="7.5" style="187" bestFit="1" customWidth="1"/>
    <col min="4616" max="4616" width="11" style="187" bestFit="1" customWidth="1"/>
    <col min="4617" max="4619" width="10" style="187"/>
    <col min="4620" max="4620" width="10.125" style="187" bestFit="1" customWidth="1"/>
    <col min="4621" max="4864" width="10" style="187"/>
    <col min="4865" max="4865" width="19.75" style="187" customWidth="1"/>
    <col min="4866" max="4866" width="10" style="187" customWidth="1"/>
    <col min="4867" max="4867" width="7.5" style="187" bestFit="1" customWidth="1"/>
    <col min="4868" max="4868" width="9.125" style="187" bestFit="1" customWidth="1"/>
    <col min="4869" max="4869" width="7.5" style="187" bestFit="1" customWidth="1"/>
    <col min="4870" max="4870" width="9.125" style="187" bestFit="1" customWidth="1"/>
    <col min="4871" max="4871" width="7.5" style="187" bestFit="1" customWidth="1"/>
    <col min="4872" max="4872" width="11" style="187" bestFit="1" customWidth="1"/>
    <col min="4873" max="4875" width="10" style="187"/>
    <col min="4876" max="4876" width="10.125" style="187" bestFit="1" customWidth="1"/>
    <col min="4877" max="5120" width="11" style="187"/>
    <col min="5121" max="5121" width="19.75" style="187" customWidth="1"/>
    <col min="5122" max="5122" width="10" style="187" customWidth="1"/>
    <col min="5123" max="5123" width="7.5" style="187" bestFit="1" customWidth="1"/>
    <col min="5124" max="5124" width="9.125" style="187" bestFit="1" customWidth="1"/>
    <col min="5125" max="5125" width="7.5" style="187" bestFit="1" customWidth="1"/>
    <col min="5126" max="5126" width="9.125" style="187" bestFit="1" customWidth="1"/>
    <col min="5127" max="5127" width="7.5" style="187" bestFit="1" customWidth="1"/>
    <col min="5128" max="5128" width="11" style="187" bestFit="1" customWidth="1"/>
    <col min="5129" max="5131" width="10" style="187"/>
    <col min="5132" max="5132" width="10.125" style="187" bestFit="1" customWidth="1"/>
    <col min="5133" max="5376" width="10" style="187"/>
    <col min="5377" max="5377" width="19.75" style="187" customWidth="1"/>
    <col min="5378" max="5378" width="10" style="187" customWidth="1"/>
    <col min="5379" max="5379" width="7.5" style="187" bestFit="1" customWidth="1"/>
    <col min="5380" max="5380" width="9.125" style="187" bestFit="1" customWidth="1"/>
    <col min="5381" max="5381" width="7.5" style="187" bestFit="1" customWidth="1"/>
    <col min="5382" max="5382" width="9.125" style="187" bestFit="1" customWidth="1"/>
    <col min="5383" max="5383" width="7.5" style="187" bestFit="1" customWidth="1"/>
    <col min="5384" max="5384" width="11" style="187" bestFit="1" customWidth="1"/>
    <col min="5385" max="5387" width="10" style="187"/>
    <col min="5388" max="5388" width="10.125" style="187" bestFit="1" customWidth="1"/>
    <col min="5389" max="5632" width="10" style="187"/>
    <col min="5633" max="5633" width="19.75" style="187" customWidth="1"/>
    <col min="5634" max="5634" width="10" style="187" customWidth="1"/>
    <col min="5635" max="5635" width="7.5" style="187" bestFit="1" customWidth="1"/>
    <col min="5636" max="5636" width="9.125" style="187" bestFit="1" customWidth="1"/>
    <col min="5637" max="5637" width="7.5" style="187" bestFit="1" customWidth="1"/>
    <col min="5638" max="5638" width="9.125" style="187" bestFit="1" customWidth="1"/>
    <col min="5639" max="5639" width="7.5" style="187" bestFit="1" customWidth="1"/>
    <col min="5640" max="5640" width="11" style="187" bestFit="1" customWidth="1"/>
    <col min="5641" max="5643" width="10" style="187"/>
    <col min="5644" max="5644" width="10.125" style="187" bestFit="1" customWidth="1"/>
    <col min="5645" max="5888" width="10" style="187"/>
    <col min="5889" max="5889" width="19.75" style="187" customWidth="1"/>
    <col min="5890" max="5890" width="10" style="187" customWidth="1"/>
    <col min="5891" max="5891" width="7.5" style="187" bestFit="1" customWidth="1"/>
    <col min="5892" max="5892" width="9.125" style="187" bestFit="1" customWidth="1"/>
    <col min="5893" max="5893" width="7.5" style="187" bestFit="1" customWidth="1"/>
    <col min="5894" max="5894" width="9.125" style="187" bestFit="1" customWidth="1"/>
    <col min="5895" max="5895" width="7.5" style="187" bestFit="1" customWidth="1"/>
    <col min="5896" max="5896" width="11" style="187" bestFit="1" customWidth="1"/>
    <col min="5897" max="5899" width="10" style="187"/>
    <col min="5900" max="5900" width="10.125" style="187" bestFit="1" customWidth="1"/>
    <col min="5901" max="6144" width="11" style="187"/>
    <col min="6145" max="6145" width="19.75" style="187" customWidth="1"/>
    <col min="6146" max="6146" width="10" style="187" customWidth="1"/>
    <col min="6147" max="6147" width="7.5" style="187" bestFit="1" customWidth="1"/>
    <col min="6148" max="6148" width="9.125" style="187" bestFit="1" customWidth="1"/>
    <col min="6149" max="6149" width="7.5" style="187" bestFit="1" customWidth="1"/>
    <col min="6150" max="6150" width="9.125" style="187" bestFit="1" customWidth="1"/>
    <col min="6151" max="6151" width="7.5" style="187" bestFit="1" customWidth="1"/>
    <col min="6152" max="6152" width="11" style="187" bestFit="1" customWidth="1"/>
    <col min="6153" max="6155" width="10" style="187"/>
    <col min="6156" max="6156" width="10.125" style="187" bestFit="1" customWidth="1"/>
    <col min="6157" max="6400" width="10" style="187"/>
    <col min="6401" max="6401" width="19.75" style="187" customWidth="1"/>
    <col min="6402" max="6402" width="10" style="187" customWidth="1"/>
    <col min="6403" max="6403" width="7.5" style="187" bestFit="1" customWidth="1"/>
    <col min="6404" max="6404" width="9.125" style="187" bestFit="1" customWidth="1"/>
    <col min="6405" max="6405" width="7.5" style="187" bestFit="1" customWidth="1"/>
    <col min="6406" max="6406" width="9.125" style="187" bestFit="1" customWidth="1"/>
    <col min="6407" max="6407" width="7.5" style="187" bestFit="1" customWidth="1"/>
    <col min="6408" max="6408" width="11" style="187" bestFit="1" customWidth="1"/>
    <col min="6409" max="6411" width="10" style="187"/>
    <col min="6412" max="6412" width="10.125" style="187" bestFit="1" customWidth="1"/>
    <col min="6413" max="6656" width="10" style="187"/>
    <col min="6657" max="6657" width="19.75" style="187" customWidth="1"/>
    <col min="6658" max="6658" width="10" style="187" customWidth="1"/>
    <col min="6659" max="6659" width="7.5" style="187" bestFit="1" customWidth="1"/>
    <col min="6660" max="6660" width="9.125" style="187" bestFit="1" customWidth="1"/>
    <col min="6661" max="6661" width="7.5" style="187" bestFit="1" customWidth="1"/>
    <col min="6662" max="6662" width="9.125" style="187" bestFit="1" customWidth="1"/>
    <col min="6663" max="6663" width="7.5" style="187" bestFit="1" customWidth="1"/>
    <col min="6664" max="6664" width="11" style="187" bestFit="1" customWidth="1"/>
    <col min="6665" max="6667" width="10" style="187"/>
    <col min="6668" max="6668" width="10.125" style="187" bestFit="1" customWidth="1"/>
    <col min="6669" max="6912" width="10" style="187"/>
    <col min="6913" max="6913" width="19.75" style="187" customWidth="1"/>
    <col min="6914" max="6914" width="10" style="187" customWidth="1"/>
    <col min="6915" max="6915" width="7.5" style="187" bestFit="1" customWidth="1"/>
    <col min="6916" max="6916" width="9.125" style="187" bestFit="1" customWidth="1"/>
    <col min="6917" max="6917" width="7.5" style="187" bestFit="1" customWidth="1"/>
    <col min="6918" max="6918" width="9.125" style="187" bestFit="1" customWidth="1"/>
    <col min="6919" max="6919" width="7.5" style="187" bestFit="1" customWidth="1"/>
    <col min="6920" max="6920" width="11" style="187" bestFit="1" customWidth="1"/>
    <col min="6921" max="6923" width="10" style="187"/>
    <col min="6924" max="6924" width="10.125" style="187" bestFit="1" customWidth="1"/>
    <col min="6925" max="7168" width="11" style="187"/>
    <col min="7169" max="7169" width="19.75" style="187" customWidth="1"/>
    <col min="7170" max="7170" width="10" style="187" customWidth="1"/>
    <col min="7171" max="7171" width="7.5" style="187" bestFit="1" customWidth="1"/>
    <col min="7172" max="7172" width="9.125" style="187" bestFit="1" customWidth="1"/>
    <col min="7173" max="7173" width="7.5" style="187" bestFit="1" customWidth="1"/>
    <col min="7174" max="7174" width="9.125" style="187" bestFit="1" customWidth="1"/>
    <col min="7175" max="7175" width="7.5" style="187" bestFit="1" customWidth="1"/>
    <col min="7176" max="7176" width="11" style="187" bestFit="1" customWidth="1"/>
    <col min="7177" max="7179" width="10" style="187"/>
    <col min="7180" max="7180" width="10.125" style="187" bestFit="1" customWidth="1"/>
    <col min="7181" max="7424" width="10" style="187"/>
    <col min="7425" max="7425" width="19.75" style="187" customWidth="1"/>
    <col min="7426" max="7426" width="10" style="187" customWidth="1"/>
    <col min="7427" max="7427" width="7.5" style="187" bestFit="1" customWidth="1"/>
    <col min="7428" max="7428" width="9.125" style="187" bestFit="1" customWidth="1"/>
    <col min="7429" max="7429" width="7.5" style="187" bestFit="1" customWidth="1"/>
    <col min="7430" max="7430" width="9.125" style="187" bestFit="1" customWidth="1"/>
    <col min="7431" max="7431" width="7.5" style="187" bestFit="1" customWidth="1"/>
    <col min="7432" max="7432" width="11" style="187" bestFit="1" customWidth="1"/>
    <col min="7433" max="7435" width="10" style="187"/>
    <col min="7436" max="7436" width="10.125" style="187" bestFit="1" customWidth="1"/>
    <col min="7437" max="7680" width="10" style="187"/>
    <col min="7681" max="7681" width="19.75" style="187" customWidth="1"/>
    <col min="7682" max="7682" width="10" style="187" customWidth="1"/>
    <col min="7683" max="7683" width="7.5" style="187" bestFit="1" customWidth="1"/>
    <col min="7684" max="7684" width="9.125" style="187" bestFit="1" customWidth="1"/>
    <col min="7685" max="7685" width="7.5" style="187" bestFit="1" customWidth="1"/>
    <col min="7686" max="7686" width="9.125" style="187" bestFit="1" customWidth="1"/>
    <col min="7687" max="7687" width="7.5" style="187" bestFit="1" customWidth="1"/>
    <col min="7688" max="7688" width="11" style="187" bestFit="1" customWidth="1"/>
    <col min="7689" max="7691" width="10" style="187"/>
    <col min="7692" max="7692" width="10.125" style="187" bestFit="1" customWidth="1"/>
    <col min="7693" max="7936" width="10" style="187"/>
    <col min="7937" max="7937" width="19.75" style="187" customWidth="1"/>
    <col min="7938" max="7938" width="10" style="187" customWidth="1"/>
    <col min="7939" max="7939" width="7.5" style="187" bestFit="1" customWidth="1"/>
    <col min="7940" max="7940" width="9.125" style="187" bestFit="1" customWidth="1"/>
    <col min="7941" max="7941" width="7.5" style="187" bestFit="1" customWidth="1"/>
    <col min="7942" max="7942" width="9.125" style="187" bestFit="1" customWidth="1"/>
    <col min="7943" max="7943" width="7.5" style="187" bestFit="1" customWidth="1"/>
    <col min="7944" max="7944" width="11" style="187" bestFit="1" customWidth="1"/>
    <col min="7945" max="7947" width="10" style="187"/>
    <col min="7948" max="7948" width="10.125" style="187" bestFit="1" customWidth="1"/>
    <col min="7949" max="8192" width="11" style="187"/>
    <col min="8193" max="8193" width="19.75" style="187" customWidth="1"/>
    <col min="8194" max="8194" width="10" style="187" customWidth="1"/>
    <col min="8195" max="8195" width="7.5" style="187" bestFit="1" customWidth="1"/>
    <col min="8196" max="8196" width="9.125" style="187" bestFit="1" customWidth="1"/>
    <col min="8197" max="8197" width="7.5" style="187" bestFit="1" customWidth="1"/>
    <col min="8198" max="8198" width="9.125" style="187" bestFit="1" customWidth="1"/>
    <col min="8199" max="8199" width="7.5" style="187" bestFit="1" customWidth="1"/>
    <col min="8200" max="8200" width="11" style="187" bestFit="1" customWidth="1"/>
    <col min="8201" max="8203" width="10" style="187"/>
    <col min="8204" max="8204" width="10.125" style="187" bestFit="1" customWidth="1"/>
    <col min="8205" max="8448" width="10" style="187"/>
    <col min="8449" max="8449" width="19.75" style="187" customWidth="1"/>
    <col min="8450" max="8450" width="10" style="187" customWidth="1"/>
    <col min="8451" max="8451" width="7.5" style="187" bestFit="1" customWidth="1"/>
    <col min="8452" max="8452" width="9.125" style="187" bestFit="1" customWidth="1"/>
    <col min="8453" max="8453" width="7.5" style="187" bestFit="1" customWidth="1"/>
    <col min="8454" max="8454" width="9.125" style="187" bestFit="1" customWidth="1"/>
    <col min="8455" max="8455" width="7.5" style="187" bestFit="1" customWidth="1"/>
    <col min="8456" max="8456" width="11" style="187" bestFit="1" customWidth="1"/>
    <col min="8457" max="8459" width="10" style="187"/>
    <col min="8460" max="8460" width="10.125" style="187" bestFit="1" customWidth="1"/>
    <col min="8461" max="8704" width="10" style="187"/>
    <col min="8705" max="8705" width="19.75" style="187" customWidth="1"/>
    <col min="8706" max="8706" width="10" style="187" customWidth="1"/>
    <col min="8707" max="8707" width="7.5" style="187" bestFit="1" customWidth="1"/>
    <col min="8708" max="8708" width="9.125" style="187" bestFit="1" customWidth="1"/>
    <col min="8709" max="8709" width="7.5" style="187" bestFit="1" customWidth="1"/>
    <col min="8710" max="8710" width="9.125" style="187" bestFit="1" customWidth="1"/>
    <col min="8711" max="8711" width="7.5" style="187" bestFit="1" customWidth="1"/>
    <col min="8712" max="8712" width="11" style="187" bestFit="1" customWidth="1"/>
    <col min="8713" max="8715" width="10" style="187"/>
    <col min="8716" max="8716" width="10.125" style="187" bestFit="1" customWidth="1"/>
    <col min="8717" max="8960" width="10" style="187"/>
    <col min="8961" max="8961" width="19.75" style="187" customWidth="1"/>
    <col min="8962" max="8962" width="10" style="187" customWidth="1"/>
    <col min="8963" max="8963" width="7.5" style="187" bestFit="1" customWidth="1"/>
    <col min="8964" max="8964" width="9.125" style="187" bestFit="1" customWidth="1"/>
    <col min="8965" max="8965" width="7.5" style="187" bestFit="1" customWidth="1"/>
    <col min="8966" max="8966" width="9.125" style="187" bestFit="1" customWidth="1"/>
    <col min="8967" max="8967" width="7.5" style="187" bestFit="1" customWidth="1"/>
    <col min="8968" max="8968" width="11" style="187" bestFit="1" customWidth="1"/>
    <col min="8969" max="8971" width="10" style="187"/>
    <col min="8972" max="8972" width="10.125" style="187" bestFit="1" customWidth="1"/>
    <col min="8973" max="9216" width="11" style="187"/>
    <col min="9217" max="9217" width="19.75" style="187" customWidth="1"/>
    <col min="9218" max="9218" width="10" style="187" customWidth="1"/>
    <col min="9219" max="9219" width="7.5" style="187" bestFit="1" customWidth="1"/>
    <col min="9220" max="9220" width="9.125" style="187" bestFit="1" customWidth="1"/>
    <col min="9221" max="9221" width="7.5" style="187" bestFit="1" customWidth="1"/>
    <col min="9222" max="9222" width="9.125" style="187" bestFit="1" customWidth="1"/>
    <col min="9223" max="9223" width="7.5" style="187" bestFit="1" customWidth="1"/>
    <col min="9224" max="9224" width="11" style="187" bestFit="1" customWidth="1"/>
    <col min="9225" max="9227" width="10" style="187"/>
    <col min="9228" max="9228" width="10.125" style="187" bestFit="1" customWidth="1"/>
    <col min="9229" max="9472" width="10" style="187"/>
    <col min="9473" max="9473" width="19.75" style="187" customWidth="1"/>
    <col min="9474" max="9474" width="10" style="187" customWidth="1"/>
    <col min="9475" max="9475" width="7.5" style="187" bestFit="1" customWidth="1"/>
    <col min="9476" max="9476" width="9.125" style="187" bestFit="1" customWidth="1"/>
    <col min="9477" max="9477" width="7.5" style="187" bestFit="1" customWidth="1"/>
    <col min="9478" max="9478" width="9.125" style="187" bestFit="1" customWidth="1"/>
    <col min="9479" max="9479" width="7.5" style="187" bestFit="1" customWidth="1"/>
    <col min="9480" max="9480" width="11" style="187" bestFit="1" customWidth="1"/>
    <col min="9481" max="9483" width="10" style="187"/>
    <col min="9484" max="9484" width="10.125" style="187" bestFit="1" customWidth="1"/>
    <col min="9485" max="9728" width="10" style="187"/>
    <col min="9729" max="9729" width="19.75" style="187" customWidth="1"/>
    <col min="9730" max="9730" width="10" style="187" customWidth="1"/>
    <col min="9731" max="9731" width="7.5" style="187" bestFit="1" customWidth="1"/>
    <col min="9732" max="9732" width="9.125" style="187" bestFit="1" customWidth="1"/>
    <col min="9733" max="9733" width="7.5" style="187" bestFit="1" customWidth="1"/>
    <col min="9734" max="9734" width="9.125" style="187" bestFit="1" customWidth="1"/>
    <col min="9735" max="9735" width="7.5" style="187" bestFit="1" customWidth="1"/>
    <col min="9736" max="9736" width="11" style="187" bestFit="1" customWidth="1"/>
    <col min="9737" max="9739" width="10" style="187"/>
    <col min="9740" max="9740" width="10.125" style="187" bestFit="1" customWidth="1"/>
    <col min="9741" max="9984" width="10" style="187"/>
    <col min="9985" max="9985" width="19.75" style="187" customWidth="1"/>
    <col min="9986" max="9986" width="10" style="187" customWidth="1"/>
    <col min="9987" max="9987" width="7.5" style="187" bestFit="1" customWidth="1"/>
    <col min="9988" max="9988" width="9.125" style="187" bestFit="1" customWidth="1"/>
    <col min="9989" max="9989" width="7.5" style="187" bestFit="1" customWidth="1"/>
    <col min="9990" max="9990" width="9.125" style="187" bestFit="1" customWidth="1"/>
    <col min="9991" max="9991" width="7.5" style="187" bestFit="1" customWidth="1"/>
    <col min="9992" max="9992" width="11" style="187" bestFit="1" customWidth="1"/>
    <col min="9993" max="9995" width="10" style="187"/>
    <col min="9996" max="9996" width="10.125" style="187" bestFit="1" customWidth="1"/>
    <col min="9997" max="10240" width="11" style="187"/>
    <col min="10241" max="10241" width="19.75" style="187" customWidth="1"/>
    <col min="10242" max="10242" width="10" style="187" customWidth="1"/>
    <col min="10243" max="10243" width="7.5" style="187" bestFit="1" customWidth="1"/>
    <col min="10244" max="10244" width="9.125" style="187" bestFit="1" customWidth="1"/>
    <col min="10245" max="10245" width="7.5" style="187" bestFit="1" customWidth="1"/>
    <col min="10246" max="10246" width="9.125" style="187" bestFit="1" customWidth="1"/>
    <col min="10247" max="10247" width="7.5" style="187" bestFit="1" customWidth="1"/>
    <col min="10248" max="10248" width="11" style="187" bestFit="1" customWidth="1"/>
    <col min="10249" max="10251" width="10" style="187"/>
    <col min="10252" max="10252" width="10.125" style="187" bestFit="1" customWidth="1"/>
    <col min="10253" max="10496" width="10" style="187"/>
    <col min="10497" max="10497" width="19.75" style="187" customWidth="1"/>
    <col min="10498" max="10498" width="10" style="187" customWidth="1"/>
    <col min="10499" max="10499" width="7.5" style="187" bestFit="1" customWidth="1"/>
    <col min="10500" max="10500" width="9.125" style="187" bestFit="1" customWidth="1"/>
    <col min="10501" max="10501" width="7.5" style="187" bestFit="1" customWidth="1"/>
    <col min="10502" max="10502" width="9.125" style="187" bestFit="1" customWidth="1"/>
    <col min="10503" max="10503" width="7.5" style="187" bestFit="1" customWidth="1"/>
    <col min="10504" max="10504" width="11" style="187" bestFit="1" customWidth="1"/>
    <col min="10505" max="10507" width="10" style="187"/>
    <col min="10508" max="10508" width="10.125" style="187" bestFit="1" customWidth="1"/>
    <col min="10509" max="10752" width="10" style="187"/>
    <col min="10753" max="10753" width="19.75" style="187" customWidth="1"/>
    <col min="10754" max="10754" width="10" style="187" customWidth="1"/>
    <col min="10755" max="10755" width="7.5" style="187" bestFit="1" customWidth="1"/>
    <col min="10756" max="10756" width="9.125" style="187" bestFit="1" customWidth="1"/>
    <col min="10757" max="10757" width="7.5" style="187" bestFit="1" customWidth="1"/>
    <col min="10758" max="10758" width="9.125" style="187" bestFit="1" customWidth="1"/>
    <col min="10759" max="10759" width="7.5" style="187" bestFit="1" customWidth="1"/>
    <col min="10760" max="10760" width="11" style="187" bestFit="1" customWidth="1"/>
    <col min="10761" max="10763" width="10" style="187"/>
    <col min="10764" max="10764" width="10.125" style="187" bestFit="1" customWidth="1"/>
    <col min="10765" max="11008" width="10" style="187"/>
    <col min="11009" max="11009" width="19.75" style="187" customWidth="1"/>
    <col min="11010" max="11010" width="10" style="187" customWidth="1"/>
    <col min="11011" max="11011" width="7.5" style="187" bestFit="1" customWidth="1"/>
    <col min="11012" max="11012" width="9.125" style="187" bestFit="1" customWidth="1"/>
    <col min="11013" max="11013" width="7.5" style="187" bestFit="1" customWidth="1"/>
    <col min="11014" max="11014" width="9.125" style="187" bestFit="1" customWidth="1"/>
    <col min="11015" max="11015" width="7.5" style="187" bestFit="1" customWidth="1"/>
    <col min="11016" max="11016" width="11" style="187" bestFit="1" customWidth="1"/>
    <col min="11017" max="11019" width="10" style="187"/>
    <col min="11020" max="11020" width="10.125" style="187" bestFit="1" customWidth="1"/>
    <col min="11021" max="11264" width="11" style="187"/>
    <col min="11265" max="11265" width="19.75" style="187" customWidth="1"/>
    <col min="11266" max="11266" width="10" style="187" customWidth="1"/>
    <col min="11267" max="11267" width="7.5" style="187" bestFit="1" customWidth="1"/>
    <col min="11268" max="11268" width="9.125" style="187" bestFit="1" customWidth="1"/>
    <col min="11269" max="11269" width="7.5" style="187" bestFit="1" customWidth="1"/>
    <col min="11270" max="11270" width="9.125" style="187" bestFit="1" customWidth="1"/>
    <col min="11271" max="11271" width="7.5" style="187" bestFit="1" customWidth="1"/>
    <col min="11272" max="11272" width="11" style="187" bestFit="1" customWidth="1"/>
    <col min="11273" max="11275" width="10" style="187"/>
    <col min="11276" max="11276" width="10.125" style="187" bestFit="1" customWidth="1"/>
    <col min="11277" max="11520" width="10" style="187"/>
    <col min="11521" max="11521" width="19.75" style="187" customWidth="1"/>
    <col min="11522" max="11522" width="10" style="187" customWidth="1"/>
    <col min="11523" max="11523" width="7.5" style="187" bestFit="1" customWidth="1"/>
    <col min="11524" max="11524" width="9.125" style="187" bestFit="1" customWidth="1"/>
    <col min="11525" max="11525" width="7.5" style="187" bestFit="1" customWidth="1"/>
    <col min="11526" max="11526" width="9.125" style="187" bestFit="1" customWidth="1"/>
    <col min="11527" max="11527" width="7.5" style="187" bestFit="1" customWidth="1"/>
    <col min="11528" max="11528" width="11" style="187" bestFit="1" customWidth="1"/>
    <col min="11529" max="11531" width="10" style="187"/>
    <col min="11532" max="11532" width="10.125" style="187" bestFit="1" customWidth="1"/>
    <col min="11533" max="11776" width="10" style="187"/>
    <col min="11777" max="11777" width="19.75" style="187" customWidth="1"/>
    <col min="11778" max="11778" width="10" style="187" customWidth="1"/>
    <col min="11779" max="11779" width="7.5" style="187" bestFit="1" customWidth="1"/>
    <col min="11780" max="11780" width="9.125" style="187" bestFit="1" customWidth="1"/>
    <col min="11781" max="11781" width="7.5" style="187" bestFit="1" customWidth="1"/>
    <col min="11782" max="11782" width="9.125" style="187" bestFit="1" customWidth="1"/>
    <col min="11783" max="11783" width="7.5" style="187" bestFit="1" customWidth="1"/>
    <col min="11784" max="11784" width="11" style="187" bestFit="1" customWidth="1"/>
    <col min="11785" max="11787" width="10" style="187"/>
    <col min="11788" max="11788" width="10.125" style="187" bestFit="1" customWidth="1"/>
    <col min="11789" max="12032" width="10" style="187"/>
    <col min="12033" max="12033" width="19.75" style="187" customWidth="1"/>
    <col min="12034" max="12034" width="10" style="187" customWidth="1"/>
    <col min="12035" max="12035" width="7.5" style="187" bestFit="1" customWidth="1"/>
    <col min="12036" max="12036" width="9.125" style="187" bestFit="1" customWidth="1"/>
    <col min="12037" max="12037" width="7.5" style="187" bestFit="1" customWidth="1"/>
    <col min="12038" max="12038" width="9.125" style="187" bestFit="1" customWidth="1"/>
    <col min="12039" max="12039" width="7.5" style="187" bestFit="1" customWidth="1"/>
    <col min="12040" max="12040" width="11" style="187" bestFit="1" customWidth="1"/>
    <col min="12041" max="12043" width="10" style="187"/>
    <col min="12044" max="12044" width="10.125" style="187" bestFit="1" customWidth="1"/>
    <col min="12045" max="12288" width="11" style="187"/>
    <col min="12289" max="12289" width="19.75" style="187" customWidth="1"/>
    <col min="12290" max="12290" width="10" style="187" customWidth="1"/>
    <col min="12291" max="12291" width="7.5" style="187" bestFit="1" customWidth="1"/>
    <col min="12292" max="12292" width="9.125" style="187" bestFit="1" customWidth="1"/>
    <col min="12293" max="12293" width="7.5" style="187" bestFit="1" customWidth="1"/>
    <col min="12294" max="12294" width="9.125" style="187" bestFit="1" customWidth="1"/>
    <col min="12295" max="12295" width="7.5" style="187" bestFit="1" customWidth="1"/>
    <col min="12296" max="12296" width="11" style="187" bestFit="1" customWidth="1"/>
    <col min="12297" max="12299" width="10" style="187"/>
    <col min="12300" max="12300" width="10.125" style="187" bestFit="1" customWidth="1"/>
    <col min="12301" max="12544" width="10" style="187"/>
    <col min="12545" max="12545" width="19.75" style="187" customWidth="1"/>
    <col min="12546" max="12546" width="10" style="187" customWidth="1"/>
    <col min="12547" max="12547" width="7.5" style="187" bestFit="1" customWidth="1"/>
    <col min="12548" max="12548" width="9.125" style="187" bestFit="1" customWidth="1"/>
    <col min="12549" max="12549" width="7.5" style="187" bestFit="1" customWidth="1"/>
    <col min="12550" max="12550" width="9.125" style="187" bestFit="1" customWidth="1"/>
    <col min="12551" max="12551" width="7.5" style="187" bestFit="1" customWidth="1"/>
    <col min="12552" max="12552" width="11" style="187" bestFit="1" customWidth="1"/>
    <col min="12553" max="12555" width="10" style="187"/>
    <col min="12556" max="12556" width="10.125" style="187" bestFit="1" customWidth="1"/>
    <col min="12557" max="12800" width="10" style="187"/>
    <col min="12801" max="12801" width="19.75" style="187" customWidth="1"/>
    <col min="12802" max="12802" width="10" style="187" customWidth="1"/>
    <col min="12803" max="12803" width="7.5" style="187" bestFit="1" customWidth="1"/>
    <col min="12804" max="12804" width="9.125" style="187" bestFit="1" customWidth="1"/>
    <col min="12805" max="12805" width="7.5" style="187" bestFit="1" customWidth="1"/>
    <col min="12806" max="12806" width="9.125" style="187" bestFit="1" customWidth="1"/>
    <col min="12807" max="12807" width="7.5" style="187" bestFit="1" customWidth="1"/>
    <col min="12808" max="12808" width="11" style="187" bestFit="1" customWidth="1"/>
    <col min="12809" max="12811" width="10" style="187"/>
    <col min="12812" max="12812" width="10.125" style="187" bestFit="1" customWidth="1"/>
    <col min="12813" max="13056" width="10" style="187"/>
    <col min="13057" max="13057" width="19.75" style="187" customWidth="1"/>
    <col min="13058" max="13058" width="10" style="187" customWidth="1"/>
    <col min="13059" max="13059" width="7.5" style="187" bestFit="1" customWidth="1"/>
    <col min="13060" max="13060" width="9.125" style="187" bestFit="1" customWidth="1"/>
    <col min="13061" max="13061" width="7.5" style="187" bestFit="1" customWidth="1"/>
    <col min="13062" max="13062" width="9.125" style="187" bestFit="1" customWidth="1"/>
    <col min="13063" max="13063" width="7.5" style="187" bestFit="1" customWidth="1"/>
    <col min="13064" max="13064" width="11" style="187" bestFit="1" customWidth="1"/>
    <col min="13065" max="13067" width="10" style="187"/>
    <col min="13068" max="13068" width="10.125" style="187" bestFit="1" customWidth="1"/>
    <col min="13069" max="13312" width="11" style="187"/>
    <col min="13313" max="13313" width="19.75" style="187" customWidth="1"/>
    <col min="13314" max="13314" width="10" style="187" customWidth="1"/>
    <col min="13315" max="13315" width="7.5" style="187" bestFit="1" customWidth="1"/>
    <col min="13316" max="13316" width="9.125" style="187" bestFit="1" customWidth="1"/>
    <col min="13317" max="13317" width="7.5" style="187" bestFit="1" customWidth="1"/>
    <col min="13318" max="13318" width="9.125" style="187" bestFit="1" customWidth="1"/>
    <col min="13319" max="13319" width="7.5" style="187" bestFit="1" customWidth="1"/>
    <col min="13320" max="13320" width="11" style="187" bestFit="1" customWidth="1"/>
    <col min="13321" max="13323" width="10" style="187"/>
    <col min="13324" max="13324" width="10.125" style="187" bestFit="1" customWidth="1"/>
    <col min="13325" max="13568" width="10" style="187"/>
    <col min="13569" max="13569" width="19.75" style="187" customWidth="1"/>
    <col min="13570" max="13570" width="10" style="187" customWidth="1"/>
    <col min="13571" max="13571" width="7.5" style="187" bestFit="1" customWidth="1"/>
    <col min="13572" max="13572" width="9.125" style="187" bestFit="1" customWidth="1"/>
    <col min="13573" max="13573" width="7.5" style="187" bestFit="1" customWidth="1"/>
    <col min="13574" max="13574" width="9.125" style="187" bestFit="1" customWidth="1"/>
    <col min="13575" max="13575" width="7.5" style="187" bestFit="1" customWidth="1"/>
    <col min="13576" max="13576" width="11" style="187" bestFit="1" customWidth="1"/>
    <col min="13577" max="13579" width="10" style="187"/>
    <col min="13580" max="13580" width="10.125" style="187" bestFit="1" customWidth="1"/>
    <col min="13581" max="13824" width="10" style="187"/>
    <col min="13825" max="13825" width="19.75" style="187" customWidth="1"/>
    <col min="13826" max="13826" width="10" style="187" customWidth="1"/>
    <col min="13827" max="13827" width="7.5" style="187" bestFit="1" customWidth="1"/>
    <col min="13828" max="13828" width="9.125" style="187" bestFit="1" customWidth="1"/>
    <col min="13829" max="13829" width="7.5" style="187" bestFit="1" customWidth="1"/>
    <col min="13830" max="13830" width="9.125" style="187" bestFit="1" customWidth="1"/>
    <col min="13831" max="13831" width="7.5" style="187" bestFit="1" customWidth="1"/>
    <col min="13832" max="13832" width="11" style="187" bestFit="1" customWidth="1"/>
    <col min="13833" max="13835" width="10" style="187"/>
    <col min="13836" max="13836" width="10.125" style="187" bestFit="1" customWidth="1"/>
    <col min="13837" max="14080" width="10" style="187"/>
    <col min="14081" max="14081" width="19.75" style="187" customWidth="1"/>
    <col min="14082" max="14082" width="10" style="187" customWidth="1"/>
    <col min="14083" max="14083" width="7.5" style="187" bestFit="1" customWidth="1"/>
    <col min="14084" max="14084" width="9.125" style="187" bestFit="1" customWidth="1"/>
    <col min="14085" max="14085" width="7.5" style="187" bestFit="1" customWidth="1"/>
    <col min="14086" max="14086" width="9.125" style="187" bestFit="1" customWidth="1"/>
    <col min="14087" max="14087" width="7.5" style="187" bestFit="1" customWidth="1"/>
    <col min="14088" max="14088" width="11" style="187" bestFit="1" customWidth="1"/>
    <col min="14089" max="14091" width="10" style="187"/>
    <col min="14092" max="14092" width="10.125" style="187" bestFit="1" customWidth="1"/>
    <col min="14093" max="14336" width="11" style="187"/>
    <col min="14337" max="14337" width="19.75" style="187" customWidth="1"/>
    <col min="14338" max="14338" width="10" style="187" customWidth="1"/>
    <col min="14339" max="14339" width="7.5" style="187" bestFit="1" customWidth="1"/>
    <col min="14340" max="14340" width="9.125" style="187" bestFit="1" customWidth="1"/>
    <col min="14341" max="14341" width="7.5" style="187" bestFit="1" customWidth="1"/>
    <col min="14342" max="14342" width="9.125" style="187" bestFit="1" customWidth="1"/>
    <col min="14343" max="14343" width="7.5" style="187" bestFit="1" customWidth="1"/>
    <col min="14344" max="14344" width="11" style="187" bestFit="1" customWidth="1"/>
    <col min="14345" max="14347" width="10" style="187"/>
    <col min="14348" max="14348" width="10.125" style="187" bestFit="1" customWidth="1"/>
    <col min="14349" max="14592" width="10" style="187"/>
    <col min="14593" max="14593" width="19.75" style="187" customWidth="1"/>
    <col min="14594" max="14594" width="10" style="187" customWidth="1"/>
    <col min="14595" max="14595" width="7.5" style="187" bestFit="1" customWidth="1"/>
    <col min="14596" max="14596" width="9.125" style="187" bestFit="1" customWidth="1"/>
    <col min="14597" max="14597" width="7.5" style="187" bestFit="1" customWidth="1"/>
    <col min="14598" max="14598" width="9.125" style="187" bestFit="1" customWidth="1"/>
    <col min="14599" max="14599" width="7.5" style="187" bestFit="1" customWidth="1"/>
    <col min="14600" max="14600" width="11" style="187" bestFit="1" customWidth="1"/>
    <col min="14601" max="14603" width="10" style="187"/>
    <col min="14604" max="14604" width="10.125" style="187" bestFit="1" customWidth="1"/>
    <col min="14605" max="14848" width="10" style="187"/>
    <col min="14849" max="14849" width="19.75" style="187" customWidth="1"/>
    <col min="14850" max="14850" width="10" style="187" customWidth="1"/>
    <col min="14851" max="14851" width="7.5" style="187" bestFit="1" customWidth="1"/>
    <col min="14852" max="14852" width="9.125" style="187" bestFit="1" customWidth="1"/>
    <col min="14853" max="14853" width="7.5" style="187" bestFit="1" customWidth="1"/>
    <col min="14854" max="14854" width="9.125" style="187" bestFit="1" customWidth="1"/>
    <col min="14855" max="14855" width="7.5" style="187" bestFit="1" customWidth="1"/>
    <col min="14856" max="14856" width="11" style="187" bestFit="1" customWidth="1"/>
    <col min="14857" max="14859" width="10" style="187"/>
    <col min="14860" max="14860" width="10.125" style="187" bestFit="1" customWidth="1"/>
    <col min="14861" max="15104" width="10" style="187"/>
    <col min="15105" max="15105" width="19.75" style="187" customWidth="1"/>
    <col min="15106" max="15106" width="10" style="187" customWidth="1"/>
    <col min="15107" max="15107" width="7.5" style="187" bestFit="1" customWidth="1"/>
    <col min="15108" max="15108" width="9.125" style="187" bestFit="1" customWidth="1"/>
    <col min="15109" max="15109" width="7.5" style="187" bestFit="1" customWidth="1"/>
    <col min="15110" max="15110" width="9.125" style="187" bestFit="1" customWidth="1"/>
    <col min="15111" max="15111" width="7.5" style="187" bestFit="1" customWidth="1"/>
    <col min="15112" max="15112" width="11" style="187" bestFit="1" customWidth="1"/>
    <col min="15113" max="15115" width="10" style="187"/>
    <col min="15116" max="15116" width="10.125" style="187" bestFit="1" customWidth="1"/>
    <col min="15117" max="15360" width="11" style="187"/>
    <col min="15361" max="15361" width="19.75" style="187" customWidth="1"/>
    <col min="15362" max="15362" width="10" style="187" customWidth="1"/>
    <col min="15363" max="15363" width="7.5" style="187" bestFit="1" customWidth="1"/>
    <col min="15364" max="15364" width="9.125" style="187" bestFit="1" customWidth="1"/>
    <col min="15365" max="15365" width="7.5" style="187" bestFit="1" customWidth="1"/>
    <col min="15366" max="15366" width="9.125" style="187" bestFit="1" customWidth="1"/>
    <col min="15367" max="15367" width="7.5" style="187" bestFit="1" customWidth="1"/>
    <col min="15368" max="15368" width="11" style="187" bestFit="1" customWidth="1"/>
    <col min="15369" max="15371" width="10" style="187"/>
    <col min="15372" max="15372" width="10.125" style="187" bestFit="1" customWidth="1"/>
    <col min="15373" max="15616" width="10" style="187"/>
    <col min="15617" max="15617" width="19.75" style="187" customWidth="1"/>
    <col min="15618" max="15618" width="10" style="187" customWidth="1"/>
    <col min="15619" max="15619" width="7.5" style="187" bestFit="1" customWidth="1"/>
    <col min="15620" max="15620" width="9.125" style="187" bestFit="1" customWidth="1"/>
    <col min="15621" max="15621" width="7.5" style="187" bestFit="1" customWidth="1"/>
    <col min="15622" max="15622" width="9.125" style="187" bestFit="1" customWidth="1"/>
    <col min="15623" max="15623" width="7.5" style="187" bestFit="1" customWidth="1"/>
    <col min="15624" max="15624" width="11" style="187" bestFit="1" customWidth="1"/>
    <col min="15625" max="15627" width="10" style="187"/>
    <col min="15628" max="15628" width="10.125" style="187" bestFit="1" customWidth="1"/>
    <col min="15629" max="15872" width="10" style="187"/>
    <col min="15873" max="15873" width="19.75" style="187" customWidth="1"/>
    <col min="15874" max="15874" width="10" style="187" customWidth="1"/>
    <col min="15875" max="15875" width="7.5" style="187" bestFit="1" customWidth="1"/>
    <col min="15876" max="15876" width="9.125" style="187" bestFit="1" customWidth="1"/>
    <col min="15877" max="15877" width="7.5" style="187" bestFit="1" customWidth="1"/>
    <col min="15878" max="15878" width="9.125" style="187" bestFit="1" customWidth="1"/>
    <col min="15879" max="15879" width="7.5" style="187" bestFit="1" customWidth="1"/>
    <col min="15880" max="15880" width="11" style="187" bestFit="1" customWidth="1"/>
    <col min="15881" max="15883" width="10" style="187"/>
    <col min="15884" max="15884" width="10.125" style="187" bestFit="1" customWidth="1"/>
    <col min="15885" max="16128" width="10" style="187"/>
    <col min="16129" max="16129" width="19.75" style="187" customWidth="1"/>
    <col min="16130" max="16130" width="10" style="187" customWidth="1"/>
    <col min="16131" max="16131" width="7.5" style="187" bestFit="1" customWidth="1"/>
    <col min="16132" max="16132" width="9.125" style="187" bestFit="1" customWidth="1"/>
    <col min="16133" max="16133" width="7.5" style="187" bestFit="1" customWidth="1"/>
    <col min="16134" max="16134" width="9.125" style="187" bestFit="1" customWidth="1"/>
    <col min="16135" max="16135" width="7.5" style="187" bestFit="1" customWidth="1"/>
    <col min="16136" max="16136" width="11" style="187" bestFit="1" customWidth="1"/>
    <col min="16137" max="16139" width="10" style="187"/>
    <col min="16140" max="16140" width="10.125" style="187" bestFit="1" customWidth="1"/>
    <col min="16141" max="16384" width="11" style="187"/>
  </cols>
  <sheetData>
    <row r="1" spans="1:65" s="178" customFormat="1" x14ac:dyDescent="0.2">
      <c r="A1" s="177" t="s">
        <v>7</v>
      </c>
    </row>
    <row r="2" spans="1:65" ht="15.75" x14ac:dyDescent="0.25">
      <c r="A2" s="179"/>
      <c r="B2" s="180"/>
      <c r="H2" s="607" t="s">
        <v>160</v>
      </c>
    </row>
    <row r="3" spans="1:65" s="102" customFormat="1" x14ac:dyDescent="0.2">
      <c r="A3" s="79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8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9">
        <v>35.077488094247201</v>
      </c>
      <c r="C5" s="188">
        <v>2.1922449941651885</v>
      </c>
      <c r="D5" s="100">
        <v>224.45519267441858</v>
      </c>
      <c r="E5" s="101">
        <v>3.3784048795221953</v>
      </c>
      <c r="F5" s="100">
        <v>371.74619267441858</v>
      </c>
      <c r="G5" s="101">
        <v>5.4240237860639109</v>
      </c>
      <c r="H5" s="610">
        <v>6.4934312506275518</v>
      </c>
      <c r="I5" s="99"/>
    </row>
    <row r="6" spans="1:65" s="136" customFormat="1" x14ac:dyDescent="0.2">
      <c r="A6" s="99" t="s">
        <v>209</v>
      </c>
      <c r="B6" s="609">
        <v>150.922</v>
      </c>
      <c r="C6" s="101">
        <v>-23.72514732192494</v>
      </c>
      <c r="D6" s="100">
        <v>751.46500000000003</v>
      </c>
      <c r="E6" s="101">
        <v>-7.9977717650803744</v>
      </c>
      <c r="F6" s="100">
        <v>1352.268</v>
      </c>
      <c r="G6" s="101">
        <v>-11.744354748707265</v>
      </c>
      <c r="H6" s="610">
        <v>23.620576251910773</v>
      </c>
      <c r="I6" s="99"/>
    </row>
    <row r="7" spans="1:65" s="136" customFormat="1" x14ac:dyDescent="0.2">
      <c r="A7" s="99" t="s">
        <v>210</v>
      </c>
      <c r="B7" s="609">
        <v>154</v>
      </c>
      <c r="C7" s="101">
        <v>-18.518518518518519</v>
      </c>
      <c r="D7" s="100">
        <v>1089</v>
      </c>
      <c r="E7" s="101">
        <v>-24.584487534626039</v>
      </c>
      <c r="F7" s="100">
        <v>1777</v>
      </c>
      <c r="G7" s="101">
        <v>-28.891556622649063</v>
      </c>
      <c r="H7" s="610">
        <v>31.039530625323863</v>
      </c>
      <c r="I7" s="99"/>
    </row>
    <row r="8" spans="1:65" s="136" customFormat="1" x14ac:dyDescent="0.2">
      <c r="A8" s="181" t="s">
        <v>544</v>
      </c>
      <c r="B8" s="609">
        <v>199.00051190575283</v>
      </c>
      <c r="C8" s="101">
        <v>-10.201971984101359</v>
      </c>
      <c r="D8" s="100">
        <v>1200.2375119057529</v>
      </c>
      <c r="E8" s="101">
        <v>-18.541868191142175</v>
      </c>
      <c r="F8" s="100">
        <v>2223.943511905753</v>
      </c>
      <c r="G8" s="101">
        <v>-20.06893826980966</v>
      </c>
      <c r="H8" s="610">
        <v>38.84646187213783</v>
      </c>
      <c r="I8" s="99"/>
      <c r="J8" s="100"/>
    </row>
    <row r="9" spans="1:65" s="99" customFormat="1" x14ac:dyDescent="0.2">
      <c r="A9" s="68" t="s">
        <v>211</v>
      </c>
      <c r="B9" s="69">
        <v>539</v>
      </c>
      <c r="C9" s="103">
        <v>-16.148102053515867</v>
      </c>
      <c r="D9" s="69">
        <v>3265.157704580171</v>
      </c>
      <c r="E9" s="103">
        <v>-17.366042536333243</v>
      </c>
      <c r="F9" s="69">
        <v>5724.9577045801707</v>
      </c>
      <c r="G9" s="103">
        <v>-20.111265879762573</v>
      </c>
      <c r="H9" s="103">
        <v>100</v>
      </c>
    </row>
    <row r="10" spans="1:65" s="99" customFormat="1" x14ac:dyDescent="0.2">
      <c r="H10" s="93" t="s">
        <v>246</v>
      </c>
    </row>
    <row r="11" spans="1:65" s="99" customFormat="1" x14ac:dyDescent="0.2">
      <c r="A11" s="94" t="s">
        <v>590</v>
      </c>
    </row>
    <row r="12" spans="1:65" x14ac:dyDescent="0.2">
      <c r="A12" s="94" t="s">
        <v>543</v>
      </c>
    </row>
    <row r="13" spans="1:65" x14ac:dyDescent="0.2">
      <c r="A13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workbookViewId="0">
      <selection activeCell="I15" sqref="I15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7" t="s">
        <v>276</v>
      </c>
      <c r="B1" s="447"/>
      <c r="C1" s="1"/>
      <c r="D1" s="1"/>
      <c r="E1" s="1"/>
      <c r="F1" s="1"/>
      <c r="G1" s="1"/>
      <c r="H1" s="1"/>
      <c r="I1" s="1"/>
    </row>
    <row r="2" spans="1:10" x14ac:dyDescent="0.2">
      <c r="A2" s="611"/>
      <c r="B2" s="611"/>
      <c r="C2" s="611"/>
      <c r="D2" s="611"/>
      <c r="E2" s="611"/>
      <c r="F2" s="1"/>
      <c r="G2" s="1"/>
      <c r="H2" s="612"/>
      <c r="I2" s="617" t="s">
        <v>160</v>
      </c>
    </row>
    <row r="3" spans="1:10" ht="14.45" customHeight="1" x14ac:dyDescent="0.2">
      <c r="A3" s="852" t="s">
        <v>556</v>
      </c>
      <c r="B3" s="852" t="s">
        <v>557</v>
      </c>
      <c r="C3" s="835">
        <f>INDICE!A3</f>
        <v>41821</v>
      </c>
      <c r="D3" s="836"/>
      <c r="E3" s="836" t="s">
        <v>121</v>
      </c>
      <c r="F3" s="836"/>
      <c r="G3" s="836" t="s">
        <v>122</v>
      </c>
      <c r="H3" s="836"/>
      <c r="I3" s="836"/>
    </row>
    <row r="4" spans="1:10" x14ac:dyDescent="0.2">
      <c r="A4" s="853"/>
      <c r="B4" s="853"/>
      <c r="C4" s="97" t="s">
        <v>48</v>
      </c>
      <c r="D4" s="97" t="s">
        <v>554</v>
      </c>
      <c r="E4" s="97" t="s">
        <v>48</v>
      </c>
      <c r="F4" s="97" t="s">
        <v>554</v>
      </c>
      <c r="G4" s="97" t="s">
        <v>48</v>
      </c>
      <c r="H4" s="98" t="s">
        <v>554</v>
      </c>
      <c r="I4" s="98" t="s">
        <v>111</v>
      </c>
    </row>
    <row r="5" spans="1:10" x14ac:dyDescent="0.2">
      <c r="A5" s="619"/>
      <c r="B5" s="629" t="s">
        <v>213</v>
      </c>
      <c r="C5" s="626">
        <v>0</v>
      </c>
      <c r="D5" s="191" t="s">
        <v>151</v>
      </c>
      <c r="E5" s="190">
        <v>78</v>
      </c>
      <c r="F5" s="192" t="s">
        <v>151</v>
      </c>
      <c r="G5" s="624">
        <v>213</v>
      </c>
      <c r="H5" s="192">
        <v>57.777777777777771</v>
      </c>
      <c r="I5" s="631">
        <v>0.37840430634759903</v>
      </c>
      <c r="J5" s="409"/>
    </row>
    <row r="6" spans="1:10" x14ac:dyDescent="0.2">
      <c r="A6" s="619"/>
      <c r="B6" s="630" t="s">
        <v>214</v>
      </c>
      <c r="C6" s="627">
        <v>791</v>
      </c>
      <c r="D6" s="191">
        <v>9.4052558782849243</v>
      </c>
      <c r="E6" s="193">
        <v>5070</v>
      </c>
      <c r="F6" s="191">
        <v>-5.2159282108805378</v>
      </c>
      <c r="G6" s="624">
        <v>8662</v>
      </c>
      <c r="H6" s="194">
        <v>-6.457883369330454</v>
      </c>
      <c r="I6" s="631">
        <v>15.388441791469026</v>
      </c>
      <c r="J6" s="409"/>
    </row>
    <row r="7" spans="1:10" x14ac:dyDescent="0.2">
      <c r="A7" s="620" t="s">
        <v>354</v>
      </c>
      <c r="B7" s="195"/>
      <c r="C7" s="196">
        <v>791</v>
      </c>
      <c r="D7" s="197">
        <v>9.4052558782849243</v>
      </c>
      <c r="E7" s="196">
        <v>5148</v>
      </c>
      <c r="F7" s="198">
        <v>-3.7577117218171621</v>
      </c>
      <c r="G7" s="199">
        <v>8875</v>
      </c>
      <c r="H7" s="198">
        <v>-5.5348589675359232</v>
      </c>
      <c r="I7" s="200">
        <v>15.766846097816625</v>
      </c>
      <c r="J7" s="409"/>
    </row>
    <row r="8" spans="1:10" x14ac:dyDescent="0.2">
      <c r="A8" s="619"/>
      <c r="B8" s="629" t="s">
        <v>215</v>
      </c>
      <c r="C8" s="627">
        <v>93</v>
      </c>
      <c r="D8" s="191" t="s">
        <v>151</v>
      </c>
      <c r="E8" s="193">
        <v>366</v>
      </c>
      <c r="F8" s="201">
        <v>-13.064133016627078</v>
      </c>
      <c r="G8" s="624">
        <v>745</v>
      </c>
      <c r="H8" s="201">
        <v>-11.097852028639618</v>
      </c>
      <c r="I8" s="631">
        <v>1.3235267991970012</v>
      </c>
      <c r="J8" s="409"/>
    </row>
    <row r="9" spans="1:10" x14ac:dyDescent="0.2">
      <c r="A9" s="619"/>
      <c r="B9" s="189" t="s">
        <v>216</v>
      </c>
      <c r="C9" s="627">
        <v>221</v>
      </c>
      <c r="D9" s="191">
        <v>-37.74647887323944</v>
      </c>
      <c r="E9" s="193">
        <v>2108</v>
      </c>
      <c r="F9" s="194">
        <v>70.274636510500812</v>
      </c>
      <c r="G9" s="624">
        <v>3961</v>
      </c>
      <c r="H9" s="194">
        <v>69.708654670094262</v>
      </c>
      <c r="I9" s="631">
        <v>7.0368988612339898</v>
      </c>
      <c r="J9" s="409"/>
    </row>
    <row r="10" spans="1:10" x14ac:dyDescent="0.2">
      <c r="A10" s="619"/>
      <c r="B10" s="189" t="s">
        <v>217</v>
      </c>
      <c r="C10" s="627">
        <v>0</v>
      </c>
      <c r="D10" s="191" t="s">
        <v>151</v>
      </c>
      <c r="E10" s="193">
        <v>50</v>
      </c>
      <c r="F10" s="202" t="s">
        <v>151</v>
      </c>
      <c r="G10" s="624">
        <v>258</v>
      </c>
      <c r="H10" s="202" t="s">
        <v>151</v>
      </c>
      <c r="I10" s="631">
        <v>0.45834887811117619</v>
      </c>
      <c r="J10" s="409"/>
    </row>
    <row r="11" spans="1:10" x14ac:dyDescent="0.2">
      <c r="A11" s="619"/>
      <c r="B11" s="630" t="s">
        <v>218</v>
      </c>
      <c r="C11" s="627">
        <v>183</v>
      </c>
      <c r="D11" s="191">
        <v>-4.6875</v>
      </c>
      <c r="E11" s="193">
        <v>1585</v>
      </c>
      <c r="F11" s="194">
        <v>3.7303664921465964</v>
      </c>
      <c r="G11" s="624">
        <v>2428</v>
      </c>
      <c r="H11" s="194">
        <v>-9.3691675998506909</v>
      </c>
      <c r="I11" s="631">
        <v>4.3134537831547908</v>
      </c>
      <c r="J11" s="409"/>
    </row>
    <row r="12" spans="1:10" x14ac:dyDescent="0.2">
      <c r="A12" s="620" t="s">
        <v>546</v>
      </c>
      <c r="B12" s="195"/>
      <c r="C12" s="196">
        <v>497</v>
      </c>
      <c r="D12" s="197">
        <v>-9.1407678244972583</v>
      </c>
      <c r="E12" s="196">
        <v>4109</v>
      </c>
      <c r="F12" s="198">
        <v>28.930028239723875</v>
      </c>
      <c r="G12" s="199">
        <v>7392</v>
      </c>
      <c r="H12" s="198">
        <v>26.337378225944285</v>
      </c>
      <c r="I12" s="200">
        <v>13.132228321696957</v>
      </c>
      <c r="J12" s="409"/>
    </row>
    <row r="13" spans="1:10" x14ac:dyDescent="0.2">
      <c r="A13" s="621"/>
      <c r="B13" s="634" t="s">
        <v>219</v>
      </c>
      <c r="C13" s="626">
        <v>0</v>
      </c>
      <c r="D13" s="191" t="s">
        <v>151</v>
      </c>
      <c r="E13" s="190">
        <v>535</v>
      </c>
      <c r="F13" s="203">
        <v>487.91208791208794</v>
      </c>
      <c r="G13" s="624">
        <v>618</v>
      </c>
      <c r="H13" s="203">
        <v>259.30232558139539</v>
      </c>
      <c r="I13" s="631">
        <v>1.0979054522197944</v>
      </c>
      <c r="J13" s="409"/>
    </row>
    <row r="14" spans="1:10" x14ac:dyDescent="0.2">
      <c r="A14" s="621"/>
      <c r="B14" s="628" t="s">
        <v>220</v>
      </c>
      <c r="C14" s="626">
        <v>0</v>
      </c>
      <c r="D14" s="191" t="s">
        <v>151</v>
      </c>
      <c r="E14" s="190">
        <v>0</v>
      </c>
      <c r="F14" s="203">
        <v>-100</v>
      </c>
      <c r="G14" s="193">
        <v>0</v>
      </c>
      <c r="H14" s="203">
        <v>-100</v>
      </c>
      <c r="I14" s="626">
        <v>0</v>
      </c>
      <c r="J14" s="409"/>
    </row>
    <row r="15" spans="1:10" x14ac:dyDescent="0.2">
      <c r="A15" s="621"/>
      <c r="B15" s="628" t="s">
        <v>261</v>
      </c>
      <c r="C15" s="627">
        <v>0</v>
      </c>
      <c r="D15" s="191" t="s">
        <v>151</v>
      </c>
      <c r="E15" s="193">
        <v>17</v>
      </c>
      <c r="F15" s="203" t="s">
        <v>151</v>
      </c>
      <c r="G15" s="624">
        <v>17</v>
      </c>
      <c r="H15" s="203" t="s">
        <v>151</v>
      </c>
      <c r="I15" s="631">
        <v>3.0201282666240295E-2</v>
      </c>
      <c r="J15" s="409"/>
    </row>
    <row r="16" spans="1:10" x14ac:dyDescent="0.2">
      <c r="A16" s="621"/>
      <c r="B16" s="628" t="s">
        <v>221</v>
      </c>
      <c r="C16" s="627">
        <v>0</v>
      </c>
      <c r="D16" s="191" t="s">
        <v>151</v>
      </c>
      <c r="E16" s="193">
        <v>26</v>
      </c>
      <c r="F16" s="203">
        <v>-10.344827586206897</v>
      </c>
      <c r="G16" s="624">
        <v>78</v>
      </c>
      <c r="H16" s="203">
        <v>168.9655172413793</v>
      </c>
      <c r="I16" s="631">
        <v>0.13857059105686725</v>
      </c>
      <c r="J16" s="409"/>
    </row>
    <row r="17" spans="1:10" x14ac:dyDescent="0.2">
      <c r="A17" s="621"/>
      <c r="B17" s="628" t="s">
        <v>222</v>
      </c>
      <c r="C17" s="627">
        <v>0</v>
      </c>
      <c r="D17" s="191">
        <v>-100</v>
      </c>
      <c r="E17" s="193">
        <v>161</v>
      </c>
      <c r="F17" s="203">
        <v>-77.762430939226519</v>
      </c>
      <c r="G17" s="624">
        <v>509</v>
      </c>
      <c r="H17" s="203">
        <v>-46.75732217573222</v>
      </c>
      <c r="I17" s="631">
        <v>0.90426193394801824</v>
      </c>
      <c r="J17" s="409"/>
    </row>
    <row r="18" spans="1:10" x14ac:dyDescent="0.2">
      <c r="A18" s="621"/>
      <c r="B18" s="628" t="s">
        <v>223</v>
      </c>
      <c r="C18" s="627">
        <v>0</v>
      </c>
      <c r="D18" s="191">
        <v>-100</v>
      </c>
      <c r="E18" s="193">
        <v>334</v>
      </c>
      <c r="F18" s="203">
        <v>-19.128329297820823</v>
      </c>
      <c r="G18" s="624">
        <v>791</v>
      </c>
      <c r="H18" s="203">
        <v>59.475806451612897</v>
      </c>
      <c r="I18" s="631">
        <v>1.4052479169997691</v>
      </c>
      <c r="J18" s="409"/>
    </row>
    <row r="19" spans="1:10" x14ac:dyDescent="0.2">
      <c r="A19" s="621"/>
      <c r="B19" s="628" t="s">
        <v>224</v>
      </c>
      <c r="C19" s="627">
        <v>160</v>
      </c>
      <c r="D19" s="191">
        <v>0.62893081761006298</v>
      </c>
      <c r="E19" s="193">
        <v>567</v>
      </c>
      <c r="F19" s="203">
        <v>256.60377358490564</v>
      </c>
      <c r="G19" s="624">
        <v>807</v>
      </c>
      <c r="H19" s="203">
        <v>407.54716981132077</v>
      </c>
      <c r="I19" s="631">
        <v>1.4336726536268187</v>
      </c>
      <c r="J19" s="409"/>
    </row>
    <row r="20" spans="1:10" x14ac:dyDescent="0.2">
      <c r="A20" s="622"/>
      <c r="B20" s="204" t="s">
        <v>225</v>
      </c>
      <c r="C20" s="627">
        <v>673</v>
      </c>
      <c r="D20" s="191">
        <v>73.453608247422693</v>
      </c>
      <c r="E20" s="193">
        <v>5445</v>
      </c>
      <c r="F20" s="203">
        <v>11.372468807527101</v>
      </c>
      <c r="G20" s="624">
        <v>8683</v>
      </c>
      <c r="H20" s="203">
        <v>-8.0552359033371698E-2</v>
      </c>
      <c r="I20" s="631">
        <v>15.425749258292029</v>
      </c>
      <c r="J20" s="409"/>
    </row>
    <row r="21" spans="1:10" x14ac:dyDescent="0.2">
      <c r="A21" s="622"/>
      <c r="B21" s="204" t="s">
        <v>657</v>
      </c>
      <c r="C21" s="627">
        <v>20</v>
      </c>
      <c r="D21" s="191">
        <v>-4.7619047619047619</v>
      </c>
      <c r="E21" s="193">
        <v>162</v>
      </c>
      <c r="F21" s="203">
        <v>-47.741935483870968</v>
      </c>
      <c r="G21" s="624">
        <v>269</v>
      </c>
      <c r="H21" s="203">
        <v>-49.436090225563909</v>
      </c>
      <c r="I21" s="631">
        <v>0.47789088454227291</v>
      </c>
      <c r="J21" s="409"/>
    </row>
    <row r="22" spans="1:10" x14ac:dyDescent="0.2">
      <c r="A22" s="620" t="s">
        <v>547</v>
      </c>
      <c r="B22" s="195"/>
      <c r="C22" s="196">
        <v>853</v>
      </c>
      <c r="D22" s="197">
        <v>5.1787916152897653</v>
      </c>
      <c r="E22" s="196">
        <v>7247</v>
      </c>
      <c r="F22" s="198">
        <v>8.9610584874454968</v>
      </c>
      <c r="G22" s="199">
        <v>11772</v>
      </c>
      <c r="H22" s="198">
        <v>5.6827363318071633</v>
      </c>
      <c r="I22" s="200">
        <v>20.913499973351808</v>
      </c>
      <c r="J22" s="409"/>
    </row>
    <row r="23" spans="1:10" x14ac:dyDescent="0.2">
      <c r="A23" s="621"/>
      <c r="B23" s="628" t="s">
        <v>226</v>
      </c>
      <c r="C23" s="627">
        <v>508</v>
      </c>
      <c r="D23" s="191">
        <v>-26.376811594202898</v>
      </c>
      <c r="E23" s="193">
        <v>4164</v>
      </c>
      <c r="F23" s="191">
        <v>-19.364833462432223</v>
      </c>
      <c r="G23" s="625">
        <v>7140</v>
      </c>
      <c r="H23" s="191">
        <v>-16.821994408201306</v>
      </c>
      <c r="I23" s="627">
        <v>12.684538719820923</v>
      </c>
      <c r="J23" s="409"/>
    </row>
    <row r="24" spans="1:10" x14ac:dyDescent="0.2">
      <c r="A24" s="621"/>
      <c r="B24" s="628" t="s">
        <v>227</v>
      </c>
      <c r="C24" s="627">
        <v>142</v>
      </c>
      <c r="D24" s="191">
        <v>-37.444933920704848</v>
      </c>
      <c r="E24" s="193">
        <v>896</v>
      </c>
      <c r="F24" s="191">
        <v>-41.893644617380026</v>
      </c>
      <c r="G24" s="193">
        <v>1362</v>
      </c>
      <c r="H24" s="191">
        <v>-65.378749364514491</v>
      </c>
      <c r="I24" s="632">
        <v>2.4196557053776049</v>
      </c>
      <c r="J24" s="409"/>
    </row>
    <row r="25" spans="1:10" x14ac:dyDescent="0.2">
      <c r="A25" s="621"/>
      <c r="B25" s="628" t="s">
        <v>228</v>
      </c>
      <c r="C25" s="626">
        <v>0</v>
      </c>
      <c r="D25" s="191">
        <v>-100</v>
      </c>
      <c r="E25" s="190">
        <v>0</v>
      </c>
      <c r="F25" s="191">
        <v>-100</v>
      </c>
      <c r="G25" s="193">
        <v>0</v>
      </c>
      <c r="H25" s="191">
        <v>-100</v>
      </c>
      <c r="I25" s="626">
        <v>0</v>
      </c>
      <c r="J25" s="409"/>
    </row>
    <row r="26" spans="1:10" x14ac:dyDescent="0.2">
      <c r="A26" s="620" t="s">
        <v>405</v>
      </c>
      <c r="B26" s="195"/>
      <c r="C26" s="196">
        <v>650</v>
      </c>
      <c r="D26" s="197">
        <v>-38.271604938271601</v>
      </c>
      <c r="E26" s="196">
        <v>5060</v>
      </c>
      <c r="F26" s="198">
        <v>-26.04501607717042</v>
      </c>
      <c r="G26" s="199">
        <v>8502</v>
      </c>
      <c r="H26" s="198">
        <v>-33.260067509223646</v>
      </c>
      <c r="I26" s="200">
        <v>15.104194425198529</v>
      </c>
      <c r="J26" s="409"/>
    </row>
    <row r="27" spans="1:10" x14ac:dyDescent="0.2">
      <c r="A27" s="621"/>
      <c r="B27" s="628" t="s">
        <v>229</v>
      </c>
      <c r="C27" s="627">
        <v>559</v>
      </c>
      <c r="D27" s="191">
        <v>323.4848484848485</v>
      </c>
      <c r="E27" s="193">
        <v>2973</v>
      </c>
      <c r="F27" s="191">
        <v>74.063231850117091</v>
      </c>
      <c r="G27" s="193">
        <v>4860</v>
      </c>
      <c r="H27" s="191">
        <v>65.249914994899697</v>
      </c>
      <c r="I27" s="627">
        <v>8.6340137504663428</v>
      </c>
      <c r="J27" s="409"/>
    </row>
    <row r="28" spans="1:10" x14ac:dyDescent="0.2">
      <c r="A28" s="621"/>
      <c r="B28" s="628" t="s">
        <v>230</v>
      </c>
      <c r="C28" s="627">
        <v>84</v>
      </c>
      <c r="D28" s="191">
        <v>-78.238341968911911</v>
      </c>
      <c r="E28" s="193">
        <v>1467</v>
      </c>
      <c r="F28" s="191">
        <v>-23.910788381742741</v>
      </c>
      <c r="G28" s="624">
        <v>2721</v>
      </c>
      <c r="H28" s="191">
        <v>-9.0574866310160438</v>
      </c>
      <c r="I28" s="633">
        <v>4.833981772637638</v>
      </c>
      <c r="J28" s="409"/>
    </row>
    <row r="29" spans="1:10" x14ac:dyDescent="0.2">
      <c r="A29" s="621"/>
      <c r="B29" s="628" t="s">
        <v>231</v>
      </c>
      <c r="C29" s="627">
        <v>133</v>
      </c>
      <c r="D29" s="205" t="s">
        <v>151</v>
      </c>
      <c r="E29" s="193">
        <v>928</v>
      </c>
      <c r="F29" s="191">
        <v>146.15384615384613</v>
      </c>
      <c r="G29" s="624">
        <v>1193</v>
      </c>
      <c r="H29" s="191">
        <v>144.46721311475409</v>
      </c>
      <c r="I29" s="633">
        <v>2.1194194247543927</v>
      </c>
      <c r="J29" s="409"/>
    </row>
    <row r="30" spans="1:10" x14ac:dyDescent="0.2">
      <c r="A30" s="621"/>
      <c r="B30" s="628" t="s">
        <v>232</v>
      </c>
      <c r="C30" s="626">
        <v>0</v>
      </c>
      <c r="D30" s="205">
        <v>-100</v>
      </c>
      <c r="E30" s="190">
        <v>0</v>
      </c>
      <c r="F30" s="191">
        <v>-100</v>
      </c>
      <c r="G30" s="193">
        <v>0</v>
      </c>
      <c r="H30" s="191">
        <v>-100</v>
      </c>
      <c r="I30" s="626">
        <v>0</v>
      </c>
      <c r="J30" s="409"/>
    </row>
    <row r="31" spans="1:10" x14ac:dyDescent="0.2">
      <c r="A31" s="621"/>
      <c r="B31" s="628" t="s">
        <v>233</v>
      </c>
      <c r="C31" s="627">
        <v>0</v>
      </c>
      <c r="D31" s="191">
        <v>-100</v>
      </c>
      <c r="E31" s="193">
        <v>240</v>
      </c>
      <c r="F31" s="191">
        <v>-40.446650124069478</v>
      </c>
      <c r="G31" s="624">
        <v>478</v>
      </c>
      <c r="H31" s="191">
        <v>-30.116959064327485</v>
      </c>
      <c r="I31" s="633">
        <v>0.84918900673310937</v>
      </c>
      <c r="J31" s="409"/>
    </row>
    <row r="32" spans="1:10" x14ac:dyDescent="0.2">
      <c r="A32" s="621"/>
      <c r="B32" s="628" t="s">
        <v>234</v>
      </c>
      <c r="C32" s="626">
        <v>87</v>
      </c>
      <c r="D32" s="205">
        <v>-75.423728813559322</v>
      </c>
      <c r="E32" s="190">
        <v>170</v>
      </c>
      <c r="F32" s="191">
        <v>-78.48101265822784</v>
      </c>
      <c r="G32" s="624">
        <v>170</v>
      </c>
      <c r="H32" s="191">
        <v>-86.635220125786162</v>
      </c>
      <c r="I32" s="633">
        <v>0.30201282666240298</v>
      </c>
      <c r="J32" s="409"/>
    </row>
    <row r="33" spans="1:10" x14ac:dyDescent="0.2">
      <c r="A33" s="621"/>
      <c r="B33" s="628" t="s">
        <v>235</v>
      </c>
      <c r="C33" s="626">
        <v>131</v>
      </c>
      <c r="D33" s="205" t="s">
        <v>151</v>
      </c>
      <c r="E33" s="190">
        <v>541</v>
      </c>
      <c r="F33" s="191">
        <v>-48.476190476190482</v>
      </c>
      <c r="G33" s="624">
        <v>685</v>
      </c>
      <c r="H33" s="191">
        <v>-53.433038749150242</v>
      </c>
      <c r="I33" s="633">
        <v>1.2169340368455648</v>
      </c>
      <c r="J33" s="409"/>
    </row>
    <row r="34" spans="1:10" x14ac:dyDescent="0.2">
      <c r="A34" s="621"/>
      <c r="B34" s="628" t="s">
        <v>236</v>
      </c>
      <c r="C34" s="627">
        <v>89</v>
      </c>
      <c r="D34" s="191">
        <v>-78.345498783454985</v>
      </c>
      <c r="E34" s="193">
        <v>345</v>
      </c>
      <c r="F34" s="191">
        <v>-85.38754764930114</v>
      </c>
      <c r="G34" s="624">
        <v>833</v>
      </c>
      <c r="H34" s="191">
        <v>-80.668368530981667</v>
      </c>
      <c r="I34" s="633">
        <v>1.4798628506457745</v>
      </c>
      <c r="J34" s="409"/>
    </row>
    <row r="35" spans="1:10" x14ac:dyDescent="0.2">
      <c r="A35" s="621"/>
      <c r="B35" s="628" t="s">
        <v>237</v>
      </c>
      <c r="C35" s="627">
        <v>887</v>
      </c>
      <c r="D35" s="191">
        <v>-1.553829078801332</v>
      </c>
      <c r="E35" s="193">
        <v>5512</v>
      </c>
      <c r="F35" s="191">
        <v>22.816399286987522</v>
      </c>
      <c r="G35" s="624">
        <v>8635</v>
      </c>
      <c r="H35" s="191">
        <v>16.704960129747263</v>
      </c>
      <c r="I35" s="633">
        <v>15.340475048410879</v>
      </c>
      <c r="J35" s="409"/>
    </row>
    <row r="36" spans="1:10" x14ac:dyDescent="0.2">
      <c r="A36" s="621"/>
      <c r="B36" s="628" t="s">
        <v>238</v>
      </c>
      <c r="C36" s="626">
        <v>0</v>
      </c>
      <c r="D36" s="205" t="s">
        <v>151</v>
      </c>
      <c r="E36" s="190">
        <v>85</v>
      </c>
      <c r="F36" s="191">
        <v>-40.972222222222221</v>
      </c>
      <c r="G36" s="624">
        <v>173</v>
      </c>
      <c r="H36" s="191">
        <v>-33.46153846153846</v>
      </c>
      <c r="I36" s="633">
        <v>0.30734246477997479</v>
      </c>
      <c r="J36" s="409"/>
    </row>
    <row r="37" spans="1:10" x14ac:dyDescent="0.2">
      <c r="A37" s="621"/>
      <c r="B37" s="628" t="s">
        <v>239</v>
      </c>
      <c r="C37" s="626">
        <v>0</v>
      </c>
      <c r="D37" s="205" t="s">
        <v>151</v>
      </c>
      <c r="E37" s="190">
        <v>0</v>
      </c>
      <c r="F37" s="206" t="s">
        <v>151</v>
      </c>
      <c r="G37" s="193">
        <v>0</v>
      </c>
      <c r="H37" s="191">
        <v>-100</v>
      </c>
      <c r="I37" s="626">
        <v>0</v>
      </c>
      <c r="J37" s="409"/>
    </row>
    <row r="38" spans="1:10" x14ac:dyDescent="0.2">
      <c r="A38" s="620" t="s">
        <v>548</v>
      </c>
      <c r="B38" s="195"/>
      <c r="C38" s="208">
        <v>1970</v>
      </c>
      <c r="D38" s="197">
        <v>-17.813934084272006</v>
      </c>
      <c r="E38" s="208">
        <v>12261</v>
      </c>
      <c r="F38" s="198">
        <v>-8.3495290775900735</v>
      </c>
      <c r="G38" s="208">
        <v>19748</v>
      </c>
      <c r="H38" s="198">
        <v>-11.570840050152247</v>
      </c>
      <c r="I38" s="200">
        <v>35.083231181936078</v>
      </c>
      <c r="J38" s="409"/>
    </row>
    <row r="39" spans="1:10" x14ac:dyDescent="0.2">
      <c r="A39" s="623" t="s">
        <v>240</v>
      </c>
      <c r="B39" s="209"/>
      <c r="C39" s="210">
        <v>4761</v>
      </c>
      <c r="D39" s="211">
        <v>-13.921533176640752</v>
      </c>
      <c r="E39" s="210">
        <v>33825</v>
      </c>
      <c r="F39" s="212">
        <v>-4.4680430423362605</v>
      </c>
      <c r="G39" s="210">
        <v>56289</v>
      </c>
      <c r="H39" s="212">
        <v>-8.4076412392606095</v>
      </c>
      <c r="I39" s="213">
        <v>100</v>
      </c>
      <c r="J39" s="409"/>
    </row>
    <row r="40" spans="1:10" x14ac:dyDescent="0.2">
      <c r="A40" s="214" t="s">
        <v>241</v>
      </c>
      <c r="B40" s="214"/>
      <c r="C40" s="215">
        <v>2452</v>
      </c>
      <c r="D40" s="216">
        <v>-16.570261993875469</v>
      </c>
      <c r="E40" s="215">
        <v>16992</v>
      </c>
      <c r="F40" s="216">
        <v>-9.225920188044233</v>
      </c>
      <c r="G40" s="215">
        <v>28237</v>
      </c>
      <c r="H40" s="216">
        <v>-14.011206529021255</v>
      </c>
      <c r="I40" s="217">
        <v>50.164330508625135</v>
      </c>
      <c r="J40" s="409"/>
    </row>
    <row r="41" spans="1:10" x14ac:dyDescent="0.2">
      <c r="A41" s="214" t="s">
        <v>242</v>
      </c>
      <c r="B41" s="214"/>
      <c r="C41" s="215">
        <v>2309</v>
      </c>
      <c r="D41" s="216">
        <v>-10.918209876543211</v>
      </c>
      <c r="E41" s="215">
        <v>16833</v>
      </c>
      <c r="F41" s="216">
        <v>0.86888782358581007</v>
      </c>
      <c r="G41" s="215">
        <v>28052</v>
      </c>
      <c r="H41" s="216">
        <v>-1.9777762247536517</v>
      </c>
      <c r="I41" s="217">
        <v>49.835669491374865</v>
      </c>
    </row>
    <row r="42" spans="1:10" x14ac:dyDescent="0.2">
      <c r="A42" s="218" t="s">
        <v>243</v>
      </c>
      <c r="B42" s="218"/>
      <c r="C42" s="219">
        <v>951</v>
      </c>
      <c r="D42" s="220">
        <v>-1.4507772020725389</v>
      </c>
      <c r="E42" s="219">
        <v>6092</v>
      </c>
      <c r="F42" s="220">
        <v>1.7707985299031073</v>
      </c>
      <c r="G42" s="219">
        <v>10568</v>
      </c>
      <c r="H42" s="220">
        <v>3.7706205813040063</v>
      </c>
      <c r="I42" s="221">
        <v>18.774538542166319</v>
      </c>
    </row>
    <row r="43" spans="1:10" x14ac:dyDescent="0.2">
      <c r="A43" s="218" t="s">
        <v>244</v>
      </c>
      <c r="B43" s="218"/>
      <c r="C43" s="219">
        <v>3810</v>
      </c>
      <c r="D43" s="220">
        <v>-16.557161629434955</v>
      </c>
      <c r="E43" s="219">
        <v>27733</v>
      </c>
      <c r="F43" s="220">
        <v>-5.737398456884538</v>
      </c>
      <c r="G43" s="219">
        <v>45721</v>
      </c>
      <c r="H43" s="220">
        <v>-10.82657200811359</v>
      </c>
      <c r="I43" s="221">
        <v>81.225461457833674</v>
      </c>
    </row>
    <row r="44" spans="1:10" x14ac:dyDescent="0.2">
      <c r="A44" s="214" t="s">
        <v>245</v>
      </c>
      <c r="B44" s="214"/>
      <c r="C44" s="222">
        <v>160</v>
      </c>
      <c r="D44" s="223">
        <v>0.62893081761006298</v>
      </c>
      <c r="E44" s="215">
        <v>610</v>
      </c>
      <c r="F44" s="216">
        <v>172.32142857142858</v>
      </c>
      <c r="G44" s="215">
        <v>902</v>
      </c>
      <c r="H44" s="216">
        <v>207.84982935153585</v>
      </c>
      <c r="I44" s="217">
        <v>1.6024445273499264</v>
      </c>
    </row>
    <row r="45" spans="1:10" ht="15" x14ac:dyDescent="0.25">
      <c r="A45" s="615"/>
      <c r="B45" s="615"/>
      <c r="C45" s="229"/>
      <c r="D45" s="225"/>
      <c r="E45" s="225"/>
      <c r="F45" s="226"/>
      <c r="G45" s="225"/>
      <c r="H45" s="227"/>
      <c r="I45" s="618" t="s">
        <v>246</v>
      </c>
      <c r="J45" s="409"/>
    </row>
    <row r="46" spans="1:10" x14ac:dyDescent="0.2">
      <c r="A46" s="614" t="s">
        <v>545</v>
      </c>
      <c r="B46" s="224"/>
      <c r="C46" s="1"/>
      <c r="D46" s="1"/>
      <c r="E46" s="1"/>
      <c r="F46" s="1"/>
      <c r="G46" s="1"/>
      <c r="H46" s="1"/>
      <c r="I46" s="1"/>
      <c r="J46" s="409"/>
    </row>
    <row r="47" spans="1:10" x14ac:dyDescent="0.2">
      <c r="A47" s="616" t="s">
        <v>247</v>
      </c>
      <c r="B47" s="615"/>
      <c r="C47" s="1"/>
      <c r="D47" s="1"/>
      <c r="E47" s="1"/>
      <c r="F47" s="1"/>
      <c r="G47" s="1"/>
      <c r="H47" s="1"/>
      <c r="I47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37" priority="1" operator="between">
      <formula>0</formula>
      <formula>0.5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249</v>
      </c>
      <c r="H2" s="1"/>
    </row>
    <row r="3" spans="1:8" x14ac:dyDescent="0.2">
      <c r="A3" s="79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1"/>
    </row>
    <row r="4" spans="1:8" x14ac:dyDescent="0.2">
      <c r="A4" s="81"/>
      <c r="B4" s="97" t="s">
        <v>57</v>
      </c>
      <c r="C4" s="97" t="s">
        <v>554</v>
      </c>
      <c r="D4" s="97" t="s">
        <v>57</v>
      </c>
      <c r="E4" s="97" t="s">
        <v>554</v>
      </c>
      <c r="F4" s="97" t="s">
        <v>57</v>
      </c>
      <c r="G4" s="458" t="s">
        <v>554</v>
      </c>
      <c r="H4" s="1"/>
    </row>
    <row r="5" spans="1:8" x14ac:dyDescent="0.2">
      <c r="A5" s="230" t="s">
        <v>8</v>
      </c>
      <c r="B5" s="635">
        <v>78.545524999999998</v>
      </c>
      <c r="C5" s="636">
        <v>-2.3308567520517331</v>
      </c>
      <c r="D5" s="635">
        <v>77.850964023352091</v>
      </c>
      <c r="E5" s="636">
        <v>-3.6787478721981222</v>
      </c>
      <c r="F5" s="635">
        <v>78.729729013622048</v>
      </c>
      <c r="G5" s="636">
        <v>-4.5598691820203179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246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3"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1" t="s">
        <v>558</v>
      </c>
      <c r="B1" s="231"/>
      <c r="C1" s="232"/>
      <c r="D1" s="232"/>
      <c r="E1" s="232"/>
      <c r="F1" s="232"/>
      <c r="G1" s="232"/>
      <c r="H1" s="233"/>
    </row>
    <row r="2" spans="1:8" x14ac:dyDescent="0.2">
      <c r="A2" s="234"/>
      <c r="B2" s="234"/>
      <c r="C2" s="235"/>
      <c r="D2" s="235"/>
      <c r="E2" s="235"/>
      <c r="F2" s="235"/>
      <c r="G2" s="235"/>
      <c r="H2" s="236" t="s">
        <v>160</v>
      </c>
    </row>
    <row r="3" spans="1:8" ht="14.1" customHeight="1" x14ac:dyDescent="0.2">
      <c r="A3" s="237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</row>
    <row r="4" spans="1:8" x14ac:dyDescent="0.2">
      <c r="A4" s="238"/>
      <c r="B4" s="72" t="s">
        <v>48</v>
      </c>
      <c r="C4" s="72" t="s">
        <v>554</v>
      </c>
      <c r="D4" s="72" t="s">
        <v>48</v>
      </c>
      <c r="E4" s="72" t="s">
        <v>554</v>
      </c>
      <c r="F4" s="72" t="s">
        <v>48</v>
      </c>
      <c r="G4" s="73" t="s">
        <v>554</v>
      </c>
      <c r="H4" s="73" t="s">
        <v>111</v>
      </c>
    </row>
    <row r="5" spans="1:8" x14ac:dyDescent="0.2">
      <c r="A5" s="238" t="s">
        <v>250</v>
      </c>
      <c r="B5" s="239"/>
      <c r="C5" s="239"/>
      <c r="D5" s="239"/>
      <c r="E5" s="239"/>
      <c r="F5" s="239"/>
      <c r="G5" s="240"/>
      <c r="H5" s="241"/>
    </row>
    <row r="6" spans="1:8" x14ac:dyDescent="0.2">
      <c r="A6" s="242" t="s">
        <v>487</v>
      </c>
      <c r="B6" s="794">
        <v>53</v>
      </c>
      <c r="C6" s="638">
        <v>307.69230769230774</v>
      </c>
      <c r="D6" s="387">
        <v>311</v>
      </c>
      <c r="E6" s="638">
        <v>61.139896373056992</v>
      </c>
      <c r="F6" s="387">
        <v>444</v>
      </c>
      <c r="G6" s="638">
        <v>47.50830564784053</v>
      </c>
      <c r="H6" s="638">
        <v>2.7323076923076921</v>
      </c>
    </row>
    <row r="7" spans="1:8" x14ac:dyDescent="0.2">
      <c r="A7" s="242" t="s">
        <v>49</v>
      </c>
      <c r="B7" s="794">
        <v>0</v>
      </c>
      <c r="C7" s="641">
        <v>-100</v>
      </c>
      <c r="D7" s="387">
        <v>33</v>
      </c>
      <c r="E7" s="638">
        <v>-29.787234042553191</v>
      </c>
      <c r="F7" s="387">
        <v>67</v>
      </c>
      <c r="G7" s="638">
        <v>-11.842105263157894</v>
      </c>
      <c r="H7" s="638">
        <v>0.41230769230769226</v>
      </c>
    </row>
    <row r="8" spans="1:8" x14ac:dyDescent="0.2">
      <c r="A8" s="242" t="s">
        <v>50</v>
      </c>
      <c r="B8" s="794">
        <v>280</v>
      </c>
      <c r="C8" s="638">
        <v>80.645161290322577</v>
      </c>
      <c r="D8" s="387">
        <v>1034</v>
      </c>
      <c r="E8" s="638">
        <v>14.888888888888888</v>
      </c>
      <c r="F8" s="387">
        <v>1970</v>
      </c>
      <c r="G8" s="638">
        <v>8.3608360836083619</v>
      </c>
      <c r="H8" s="638">
        <v>12.123076923076923</v>
      </c>
    </row>
    <row r="9" spans="1:8" x14ac:dyDescent="0.2">
      <c r="A9" s="242" t="s">
        <v>130</v>
      </c>
      <c r="B9" s="794">
        <v>458</v>
      </c>
      <c r="C9" s="638">
        <v>28.291316526610643</v>
      </c>
      <c r="D9" s="387">
        <v>2980</v>
      </c>
      <c r="E9" s="638">
        <v>23.395445134575567</v>
      </c>
      <c r="F9" s="387">
        <v>5223</v>
      </c>
      <c r="G9" s="638">
        <v>13.815646110263675</v>
      </c>
      <c r="H9" s="638">
        <v>32.14153846153846</v>
      </c>
    </row>
    <row r="10" spans="1:8" x14ac:dyDescent="0.2">
      <c r="A10" s="242" t="s">
        <v>131</v>
      </c>
      <c r="B10" s="794">
        <v>682</v>
      </c>
      <c r="C10" s="638">
        <v>122.14983713355051</v>
      </c>
      <c r="D10" s="387">
        <v>3286</v>
      </c>
      <c r="E10" s="638">
        <v>59.359844810863237</v>
      </c>
      <c r="F10" s="387">
        <v>5615</v>
      </c>
      <c r="G10" s="638">
        <v>85.988737992712814</v>
      </c>
      <c r="H10" s="638">
        <v>34.553846153846152</v>
      </c>
    </row>
    <row r="11" spans="1:8" x14ac:dyDescent="0.2">
      <c r="A11" s="242" t="s">
        <v>251</v>
      </c>
      <c r="B11" s="794">
        <v>310</v>
      </c>
      <c r="C11" s="638">
        <v>-32.608695652173914</v>
      </c>
      <c r="D11" s="387">
        <v>1847</v>
      </c>
      <c r="E11" s="638">
        <v>-5.4275473630312341</v>
      </c>
      <c r="F11" s="387">
        <v>2931</v>
      </c>
      <c r="G11" s="638">
        <v>-5.0534499514091351</v>
      </c>
      <c r="H11" s="638">
        <v>18.036923076923078</v>
      </c>
    </row>
    <row r="12" spans="1:8" x14ac:dyDescent="0.2">
      <c r="A12" s="245" t="s">
        <v>252</v>
      </c>
      <c r="B12" s="795">
        <v>1783</v>
      </c>
      <c r="C12" s="247">
        <v>37.153846153846153</v>
      </c>
      <c r="D12" s="246">
        <v>9491</v>
      </c>
      <c r="E12" s="247">
        <v>25.376486129458385</v>
      </c>
      <c r="F12" s="246">
        <v>16250</v>
      </c>
      <c r="G12" s="247">
        <v>26.066718386346004</v>
      </c>
      <c r="H12" s="247">
        <v>100</v>
      </c>
    </row>
    <row r="13" spans="1:8" x14ac:dyDescent="0.2">
      <c r="A13" s="195" t="s">
        <v>253</v>
      </c>
      <c r="B13" s="796"/>
      <c r="C13" s="249"/>
      <c r="D13" s="248"/>
      <c r="E13" s="249"/>
      <c r="F13" s="248"/>
      <c r="G13" s="249"/>
      <c r="H13" s="249"/>
    </row>
    <row r="14" spans="1:8" x14ac:dyDescent="0.2">
      <c r="A14" s="242" t="s">
        <v>487</v>
      </c>
      <c r="B14" s="794">
        <v>43</v>
      </c>
      <c r="C14" s="638">
        <v>-23.214285714285715</v>
      </c>
      <c r="D14" s="387">
        <v>281</v>
      </c>
      <c r="E14" s="638">
        <v>2.9304029304029302</v>
      </c>
      <c r="F14" s="387">
        <v>406</v>
      </c>
      <c r="G14" s="638">
        <v>-0.24570024570024571</v>
      </c>
      <c r="H14" s="638">
        <v>2.2281982328082979</v>
      </c>
    </row>
    <row r="15" spans="1:8" x14ac:dyDescent="0.2">
      <c r="A15" s="242" t="s">
        <v>49</v>
      </c>
      <c r="B15" s="794">
        <v>287</v>
      </c>
      <c r="C15" s="638">
        <v>-9.7484276729559749</v>
      </c>
      <c r="D15" s="387">
        <v>1942</v>
      </c>
      <c r="E15" s="638">
        <v>-5.1294577430385928</v>
      </c>
      <c r="F15" s="387">
        <v>3302</v>
      </c>
      <c r="G15" s="638">
        <v>-13.943184779775866</v>
      </c>
      <c r="H15" s="638">
        <v>18.121947203775861</v>
      </c>
    </row>
    <row r="16" spans="1:8" x14ac:dyDescent="0.2">
      <c r="A16" s="242" t="s">
        <v>50</v>
      </c>
      <c r="B16" s="794">
        <v>57</v>
      </c>
      <c r="C16" s="638">
        <v>90</v>
      </c>
      <c r="D16" s="387">
        <v>256</v>
      </c>
      <c r="E16" s="638">
        <v>-4.8327137546468402</v>
      </c>
      <c r="F16" s="387">
        <v>409</v>
      </c>
      <c r="G16" s="638">
        <v>33.66013071895425</v>
      </c>
      <c r="H16" s="638">
        <v>2.244662751769936</v>
      </c>
    </row>
    <row r="17" spans="1:8" x14ac:dyDescent="0.2">
      <c r="A17" s="242" t="s">
        <v>130</v>
      </c>
      <c r="B17" s="794">
        <v>716</v>
      </c>
      <c r="C17" s="638">
        <v>85.974025974025963</v>
      </c>
      <c r="D17" s="387">
        <v>3462</v>
      </c>
      <c r="E17" s="638">
        <v>1.9734904270986744</v>
      </c>
      <c r="F17" s="387">
        <v>5467</v>
      </c>
      <c r="G17" s="638">
        <v>-19.091312712742344</v>
      </c>
      <c r="H17" s="638">
        <v>30.00384172109105</v>
      </c>
    </row>
    <row r="18" spans="1:8" x14ac:dyDescent="0.2">
      <c r="A18" s="242" t="s">
        <v>131</v>
      </c>
      <c r="B18" s="794">
        <v>250</v>
      </c>
      <c r="C18" s="638">
        <v>2.0408163265306123</v>
      </c>
      <c r="D18" s="387">
        <v>1869</v>
      </c>
      <c r="E18" s="638">
        <v>15.015384615384617</v>
      </c>
      <c r="F18" s="387">
        <v>3236</v>
      </c>
      <c r="G18" s="638">
        <v>32.840722495894909</v>
      </c>
      <c r="H18" s="638">
        <v>17.759727786619834</v>
      </c>
    </row>
    <row r="19" spans="1:8" x14ac:dyDescent="0.2">
      <c r="A19" s="242" t="s">
        <v>251</v>
      </c>
      <c r="B19" s="794">
        <v>373</v>
      </c>
      <c r="C19" s="638">
        <v>-5.808080808080808</v>
      </c>
      <c r="D19" s="387">
        <v>3055</v>
      </c>
      <c r="E19" s="638">
        <v>-14.712451144611949</v>
      </c>
      <c r="F19" s="387">
        <v>5401</v>
      </c>
      <c r="G19" s="638">
        <v>-10.237659963436929</v>
      </c>
      <c r="H19" s="638">
        <v>29.641622303935023</v>
      </c>
    </row>
    <row r="20" spans="1:8" x14ac:dyDescent="0.2">
      <c r="A20" s="250" t="s">
        <v>254</v>
      </c>
      <c r="B20" s="797">
        <v>1726</v>
      </c>
      <c r="C20" s="252">
        <v>20.6993006993007</v>
      </c>
      <c r="D20" s="251">
        <v>10865</v>
      </c>
      <c r="E20" s="252">
        <v>-2.9130551335894919</v>
      </c>
      <c r="F20" s="251">
        <v>18221</v>
      </c>
      <c r="G20" s="252">
        <v>-7.7884615384615383</v>
      </c>
      <c r="H20" s="252">
        <v>100</v>
      </c>
    </row>
    <row r="21" spans="1:8" x14ac:dyDescent="0.2">
      <c r="A21" s="195" t="s">
        <v>559</v>
      </c>
      <c r="B21" s="798"/>
      <c r="C21" s="640"/>
      <c r="D21" s="639"/>
      <c r="E21" s="640"/>
      <c r="F21" s="639"/>
      <c r="G21" s="640"/>
      <c r="H21" s="640"/>
    </row>
    <row r="22" spans="1:8" x14ac:dyDescent="0.2">
      <c r="A22" s="242" t="s">
        <v>487</v>
      </c>
      <c r="B22" s="794">
        <v>-10</v>
      </c>
      <c r="C22" s="638">
        <v>-123.25581395348837</v>
      </c>
      <c r="D22" s="387">
        <v>-30</v>
      </c>
      <c r="E22" s="638">
        <v>-137.5</v>
      </c>
      <c r="F22" s="387">
        <v>-38</v>
      </c>
      <c r="G22" s="638">
        <v>-135.84905660377359</v>
      </c>
      <c r="H22" s="641" t="s">
        <v>560</v>
      </c>
    </row>
    <row r="23" spans="1:8" x14ac:dyDescent="0.2">
      <c r="A23" s="242" t="s">
        <v>49</v>
      </c>
      <c r="B23" s="794">
        <v>287</v>
      </c>
      <c r="C23" s="638">
        <v>-7.419354838709677</v>
      </c>
      <c r="D23" s="387">
        <v>1909</v>
      </c>
      <c r="E23" s="638">
        <v>-4.55</v>
      </c>
      <c r="F23" s="387">
        <v>3235</v>
      </c>
      <c r="G23" s="638">
        <v>-13.985642116458388</v>
      </c>
      <c r="H23" s="641" t="s">
        <v>560</v>
      </c>
    </row>
    <row r="24" spans="1:8" x14ac:dyDescent="0.2">
      <c r="A24" s="242" t="s">
        <v>50</v>
      </c>
      <c r="B24" s="794">
        <v>-223</v>
      </c>
      <c r="C24" s="638">
        <v>78.400000000000006</v>
      </c>
      <c r="D24" s="387">
        <v>-778</v>
      </c>
      <c r="E24" s="638">
        <v>23.296354992076072</v>
      </c>
      <c r="F24" s="387">
        <v>-1561</v>
      </c>
      <c r="G24" s="638">
        <v>3.2407407407407405</v>
      </c>
      <c r="H24" s="641" t="s">
        <v>560</v>
      </c>
    </row>
    <row r="25" spans="1:8" x14ac:dyDescent="0.2">
      <c r="A25" s="242" t="s">
        <v>130</v>
      </c>
      <c r="B25" s="794">
        <v>258</v>
      </c>
      <c r="C25" s="638">
        <v>821.42857142857133</v>
      </c>
      <c r="D25" s="387">
        <v>482</v>
      </c>
      <c r="E25" s="638">
        <v>-50.816326530612244</v>
      </c>
      <c r="F25" s="387">
        <v>244</v>
      </c>
      <c r="G25" s="638">
        <v>-88.745387453874542</v>
      </c>
      <c r="H25" s="641" t="s">
        <v>560</v>
      </c>
    </row>
    <row r="26" spans="1:8" x14ac:dyDescent="0.2">
      <c r="A26" s="242" t="s">
        <v>131</v>
      </c>
      <c r="B26" s="794">
        <v>-432</v>
      </c>
      <c r="C26" s="638">
        <v>596.77419354838707</v>
      </c>
      <c r="D26" s="387">
        <v>-1417</v>
      </c>
      <c r="E26" s="638">
        <v>224.25629290617849</v>
      </c>
      <c r="F26" s="387">
        <v>-2379</v>
      </c>
      <c r="G26" s="638">
        <v>308.06174957118355</v>
      </c>
      <c r="H26" s="641" t="s">
        <v>560</v>
      </c>
    </row>
    <row r="27" spans="1:8" x14ac:dyDescent="0.2">
      <c r="A27" s="242" t="s">
        <v>251</v>
      </c>
      <c r="B27" s="794">
        <v>63</v>
      </c>
      <c r="C27" s="638">
        <v>-198.4375</v>
      </c>
      <c r="D27" s="387">
        <v>1208</v>
      </c>
      <c r="E27" s="638">
        <v>-25.844076120319215</v>
      </c>
      <c r="F27" s="387">
        <v>2470</v>
      </c>
      <c r="G27" s="638">
        <v>-15.699658703071673</v>
      </c>
      <c r="H27" s="641" t="s">
        <v>560</v>
      </c>
    </row>
    <row r="28" spans="1:8" x14ac:dyDescent="0.2">
      <c r="A28" s="250" t="s">
        <v>255</v>
      </c>
      <c r="B28" s="797">
        <v>-57</v>
      </c>
      <c r="C28" s="252">
        <v>-143.84615384615384</v>
      </c>
      <c r="D28" s="251">
        <v>1374</v>
      </c>
      <c r="E28" s="252">
        <v>-62.054681027340521</v>
      </c>
      <c r="F28" s="251">
        <v>1971</v>
      </c>
      <c r="G28" s="252">
        <v>-71.310043668122276</v>
      </c>
      <c r="H28" s="637" t="s">
        <v>560</v>
      </c>
    </row>
    <row r="29" spans="1:8" x14ac:dyDescent="0.2">
      <c r="A29" s="254"/>
      <c r="B29" s="243"/>
      <c r="C29" s="243"/>
      <c r="D29" s="243"/>
      <c r="E29" s="243"/>
      <c r="F29" s="243"/>
      <c r="G29" s="243"/>
      <c r="H29" s="255" t="s">
        <v>246</v>
      </c>
    </row>
    <row r="30" spans="1:8" x14ac:dyDescent="0.2">
      <c r="A30" s="167" t="s">
        <v>247</v>
      </c>
      <c r="B30" s="243"/>
      <c r="C30" s="243"/>
      <c r="D30" s="243"/>
      <c r="E30" s="243"/>
      <c r="F30" s="243"/>
      <c r="G30" s="244"/>
      <c r="H30" s="244"/>
    </row>
    <row r="31" spans="1:8" x14ac:dyDescent="0.2">
      <c r="A31" s="167" t="s">
        <v>561</v>
      </c>
      <c r="B31" s="243"/>
      <c r="C31" s="243"/>
      <c r="D31" s="243"/>
      <c r="E31" s="243"/>
      <c r="F31" s="243"/>
      <c r="G31" s="244"/>
      <c r="H31" s="244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9" workbookViewId="0">
      <selection activeCell="B55" sqref="B55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1" t="s">
        <v>562</v>
      </c>
      <c r="B1" s="231"/>
      <c r="C1" s="1"/>
      <c r="D1" s="1"/>
      <c r="E1" s="1"/>
      <c r="F1" s="1"/>
      <c r="G1" s="1"/>
      <c r="H1" s="1"/>
    </row>
    <row r="2" spans="1:8" x14ac:dyDescent="0.2">
      <c r="A2" s="611"/>
      <c r="B2" s="611"/>
      <c r="C2" s="611"/>
      <c r="D2" s="611"/>
      <c r="E2" s="611"/>
      <c r="F2" s="1"/>
      <c r="G2" s="1"/>
      <c r="H2" s="613" t="s">
        <v>160</v>
      </c>
    </row>
    <row r="3" spans="1:8" ht="14.45" customHeight="1" x14ac:dyDescent="0.2">
      <c r="A3" s="854" t="s">
        <v>556</v>
      </c>
      <c r="B3" s="852" t="s">
        <v>557</v>
      </c>
      <c r="C3" s="838">
        <f>INDICE!A3</f>
        <v>41821</v>
      </c>
      <c r="D3" s="837">
        <v>41671</v>
      </c>
      <c r="E3" s="837">
        <v>41671</v>
      </c>
      <c r="F3" s="836" t="s">
        <v>122</v>
      </c>
      <c r="G3" s="836"/>
      <c r="H3" s="836"/>
    </row>
    <row r="4" spans="1:8" x14ac:dyDescent="0.2">
      <c r="A4" s="855"/>
      <c r="B4" s="853"/>
      <c r="C4" s="97" t="s">
        <v>565</v>
      </c>
      <c r="D4" s="97" t="s">
        <v>566</v>
      </c>
      <c r="E4" s="97" t="s">
        <v>256</v>
      </c>
      <c r="F4" s="97" t="s">
        <v>565</v>
      </c>
      <c r="G4" s="97" t="s">
        <v>566</v>
      </c>
      <c r="H4" s="97" t="s">
        <v>256</v>
      </c>
    </row>
    <row r="5" spans="1:8" x14ac:dyDescent="0.2">
      <c r="A5" s="642"/>
      <c r="B5" s="190" t="s">
        <v>213</v>
      </c>
      <c r="C5" s="190">
        <v>18</v>
      </c>
      <c r="D5" s="190">
        <v>73</v>
      </c>
      <c r="E5" s="256">
        <v>55</v>
      </c>
      <c r="F5" s="192">
        <v>31</v>
      </c>
      <c r="G5" s="190">
        <v>175</v>
      </c>
      <c r="H5" s="256">
        <v>144</v>
      </c>
    </row>
    <row r="6" spans="1:8" x14ac:dyDescent="0.2">
      <c r="A6" s="642"/>
      <c r="B6" s="190" t="s">
        <v>257</v>
      </c>
      <c r="C6" s="190">
        <v>254</v>
      </c>
      <c r="D6" s="190">
        <v>125</v>
      </c>
      <c r="E6" s="256">
        <v>-129</v>
      </c>
      <c r="F6" s="192">
        <v>2572</v>
      </c>
      <c r="G6" s="190">
        <v>1439</v>
      </c>
      <c r="H6" s="257">
        <v>-1133</v>
      </c>
    </row>
    <row r="7" spans="1:8" x14ac:dyDescent="0.2">
      <c r="A7" s="642"/>
      <c r="B7" s="193" t="s">
        <v>214</v>
      </c>
      <c r="C7" s="193">
        <v>0</v>
      </c>
      <c r="D7" s="193">
        <v>0</v>
      </c>
      <c r="E7" s="258">
        <v>0</v>
      </c>
      <c r="F7" s="193">
        <v>0</v>
      </c>
      <c r="G7" s="193">
        <v>4</v>
      </c>
      <c r="H7" s="257">
        <v>4</v>
      </c>
    </row>
    <row r="8" spans="1:8" x14ac:dyDescent="0.2">
      <c r="A8" s="195" t="s">
        <v>354</v>
      </c>
      <c r="B8" s="196"/>
      <c r="C8" s="196">
        <v>272</v>
      </c>
      <c r="D8" s="196">
        <v>198</v>
      </c>
      <c r="E8" s="259">
        <v>-74</v>
      </c>
      <c r="F8" s="196">
        <v>2603</v>
      </c>
      <c r="G8" s="196">
        <v>1618</v>
      </c>
      <c r="H8" s="259">
        <v>-985</v>
      </c>
    </row>
    <row r="9" spans="1:8" x14ac:dyDescent="0.2">
      <c r="A9" s="642"/>
      <c r="B9" s="193" t="s">
        <v>258</v>
      </c>
      <c r="C9" s="193">
        <v>132</v>
      </c>
      <c r="D9" s="190">
        <v>0</v>
      </c>
      <c r="E9" s="260">
        <v>-132</v>
      </c>
      <c r="F9" s="193">
        <v>443</v>
      </c>
      <c r="G9" s="190">
        <v>0</v>
      </c>
      <c r="H9" s="260">
        <v>-443</v>
      </c>
    </row>
    <row r="10" spans="1:8" x14ac:dyDescent="0.2">
      <c r="A10" s="642"/>
      <c r="B10" s="190" t="s">
        <v>215</v>
      </c>
      <c r="C10" s="190">
        <v>0</v>
      </c>
      <c r="D10" s="190">
        <v>0</v>
      </c>
      <c r="E10" s="257">
        <v>0</v>
      </c>
      <c r="F10" s="190">
        <v>97</v>
      </c>
      <c r="G10" s="190">
        <v>0</v>
      </c>
      <c r="H10" s="257">
        <v>-97</v>
      </c>
    </row>
    <row r="11" spans="1:8" x14ac:dyDescent="0.2">
      <c r="A11" s="642"/>
      <c r="B11" s="193" t="s">
        <v>259</v>
      </c>
      <c r="C11" s="193">
        <v>0</v>
      </c>
      <c r="D11" s="193">
        <v>41</v>
      </c>
      <c r="E11" s="257">
        <v>41</v>
      </c>
      <c r="F11" s="193">
        <v>27</v>
      </c>
      <c r="G11" s="193">
        <v>962</v>
      </c>
      <c r="H11" s="257">
        <v>935</v>
      </c>
    </row>
    <row r="12" spans="1:8" x14ac:dyDescent="0.2">
      <c r="A12" s="195" t="s">
        <v>563</v>
      </c>
      <c r="B12" s="196"/>
      <c r="C12" s="196">
        <v>132</v>
      </c>
      <c r="D12" s="196">
        <v>41</v>
      </c>
      <c r="E12" s="259">
        <v>-91</v>
      </c>
      <c r="F12" s="196">
        <v>567</v>
      </c>
      <c r="G12" s="196">
        <v>962</v>
      </c>
      <c r="H12" s="259">
        <v>395</v>
      </c>
    </row>
    <row r="13" spans="1:8" x14ac:dyDescent="0.2">
      <c r="A13" s="642"/>
      <c r="B13" s="193" t="s">
        <v>316</v>
      </c>
      <c r="C13" s="193">
        <v>5</v>
      </c>
      <c r="D13" s="190">
        <v>23</v>
      </c>
      <c r="E13" s="260">
        <v>18</v>
      </c>
      <c r="F13" s="193">
        <v>45</v>
      </c>
      <c r="G13" s="190">
        <v>184</v>
      </c>
      <c r="H13" s="260">
        <v>139</v>
      </c>
    </row>
    <row r="14" spans="1:8" x14ac:dyDescent="0.2">
      <c r="A14" s="642"/>
      <c r="B14" s="193" t="s">
        <v>260</v>
      </c>
      <c r="C14" s="193">
        <v>71</v>
      </c>
      <c r="D14" s="193">
        <v>22</v>
      </c>
      <c r="E14" s="257">
        <v>-49</v>
      </c>
      <c r="F14" s="193">
        <v>765</v>
      </c>
      <c r="G14" s="193">
        <v>876</v>
      </c>
      <c r="H14" s="257">
        <v>111</v>
      </c>
    </row>
    <row r="15" spans="1:8" x14ac:dyDescent="0.2">
      <c r="A15" s="642"/>
      <c r="B15" s="193" t="s">
        <v>261</v>
      </c>
      <c r="C15" s="193">
        <v>133</v>
      </c>
      <c r="D15" s="190">
        <v>205</v>
      </c>
      <c r="E15" s="257">
        <v>72</v>
      </c>
      <c r="F15" s="193">
        <v>648</v>
      </c>
      <c r="G15" s="190">
        <v>2035</v>
      </c>
      <c r="H15" s="257">
        <v>1387</v>
      </c>
    </row>
    <row r="16" spans="1:8" x14ac:dyDescent="0.2">
      <c r="A16" s="642"/>
      <c r="B16" s="193" t="s">
        <v>262</v>
      </c>
      <c r="C16" s="193">
        <v>149</v>
      </c>
      <c r="D16" s="190">
        <v>57</v>
      </c>
      <c r="E16" s="257">
        <v>-92</v>
      </c>
      <c r="F16" s="193">
        <v>1135</v>
      </c>
      <c r="G16" s="190">
        <v>411</v>
      </c>
      <c r="H16" s="257">
        <v>-724</v>
      </c>
    </row>
    <row r="17" spans="1:8" x14ac:dyDescent="0.2">
      <c r="A17" s="642"/>
      <c r="B17" s="193" t="s">
        <v>263</v>
      </c>
      <c r="C17" s="193">
        <v>101</v>
      </c>
      <c r="D17" s="190">
        <v>51</v>
      </c>
      <c r="E17" s="257">
        <v>-50</v>
      </c>
      <c r="F17" s="193">
        <v>1418</v>
      </c>
      <c r="G17" s="190">
        <v>1036</v>
      </c>
      <c r="H17" s="257">
        <v>-382</v>
      </c>
    </row>
    <row r="18" spans="1:8" x14ac:dyDescent="0.2">
      <c r="A18" s="642"/>
      <c r="B18" s="193" t="s">
        <v>221</v>
      </c>
      <c r="C18" s="193">
        <v>129</v>
      </c>
      <c r="D18" s="190">
        <v>140</v>
      </c>
      <c r="E18" s="257">
        <v>11</v>
      </c>
      <c r="F18" s="193">
        <v>1152</v>
      </c>
      <c r="G18" s="190">
        <v>1399</v>
      </c>
      <c r="H18" s="257">
        <v>247</v>
      </c>
    </row>
    <row r="19" spans="1:8" x14ac:dyDescent="0.2">
      <c r="A19" s="642"/>
      <c r="B19" s="193" t="s">
        <v>264</v>
      </c>
      <c r="C19" s="193">
        <v>129</v>
      </c>
      <c r="D19" s="190">
        <v>142</v>
      </c>
      <c r="E19" s="257">
        <v>13</v>
      </c>
      <c r="F19" s="193">
        <v>1212</v>
      </c>
      <c r="G19" s="190">
        <v>1389</v>
      </c>
      <c r="H19" s="257">
        <v>177</v>
      </c>
    </row>
    <row r="20" spans="1:8" x14ac:dyDescent="0.2">
      <c r="A20" s="642"/>
      <c r="B20" s="193" t="s">
        <v>224</v>
      </c>
      <c r="C20" s="193">
        <v>15</v>
      </c>
      <c r="D20" s="190">
        <v>25</v>
      </c>
      <c r="E20" s="257">
        <v>10</v>
      </c>
      <c r="F20" s="193">
        <v>380</v>
      </c>
      <c r="G20" s="190">
        <v>705</v>
      </c>
      <c r="H20" s="257">
        <v>325</v>
      </c>
    </row>
    <row r="21" spans="1:8" x14ac:dyDescent="0.2">
      <c r="A21" s="642"/>
      <c r="B21" s="193" t="s">
        <v>225</v>
      </c>
      <c r="C21" s="193">
        <v>30</v>
      </c>
      <c r="D21" s="190">
        <v>0</v>
      </c>
      <c r="E21" s="257">
        <v>-30</v>
      </c>
      <c r="F21" s="193">
        <v>730</v>
      </c>
      <c r="G21" s="190">
        <v>0</v>
      </c>
      <c r="H21" s="257">
        <v>-730</v>
      </c>
    </row>
    <row r="22" spans="1:8" x14ac:dyDescent="0.2">
      <c r="A22" s="642"/>
      <c r="B22" s="193" t="s">
        <v>265</v>
      </c>
      <c r="C22" s="193">
        <v>90</v>
      </c>
      <c r="D22" s="190">
        <v>0</v>
      </c>
      <c r="E22" s="257">
        <v>-90</v>
      </c>
      <c r="F22" s="193">
        <v>349</v>
      </c>
      <c r="G22" s="190">
        <v>98</v>
      </c>
      <c r="H22" s="257">
        <v>-251</v>
      </c>
    </row>
    <row r="23" spans="1:8" x14ac:dyDescent="0.2">
      <c r="A23" s="642"/>
      <c r="B23" s="193" t="s">
        <v>266</v>
      </c>
      <c r="C23" s="193">
        <v>0</v>
      </c>
      <c r="D23" s="190">
        <v>34</v>
      </c>
      <c r="E23" s="257">
        <v>34</v>
      </c>
      <c r="F23" s="193">
        <v>284</v>
      </c>
      <c r="G23" s="190">
        <v>309</v>
      </c>
      <c r="H23" s="257">
        <v>25</v>
      </c>
    </row>
    <row r="24" spans="1:8" x14ac:dyDescent="0.2">
      <c r="A24" s="642"/>
      <c r="B24" s="193" t="s">
        <v>267</v>
      </c>
      <c r="C24" s="193">
        <v>9</v>
      </c>
      <c r="D24" s="190">
        <v>0</v>
      </c>
      <c r="E24" s="257">
        <v>-9</v>
      </c>
      <c r="F24" s="193">
        <v>273</v>
      </c>
      <c r="G24" s="190">
        <v>0</v>
      </c>
      <c r="H24" s="257">
        <v>-273</v>
      </c>
    </row>
    <row r="25" spans="1:8" x14ac:dyDescent="0.2">
      <c r="A25" s="642"/>
      <c r="B25" s="193" t="s">
        <v>268</v>
      </c>
      <c r="C25" s="193">
        <v>98</v>
      </c>
      <c r="D25" s="190">
        <v>292</v>
      </c>
      <c r="E25" s="257">
        <v>194</v>
      </c>
      <c r="F25" s="193">
        <v>982</v>
      </c>
      <c r="G25" s="190">
        <v>3214</v>
      </c>
      <c r="H25" s="257">
        <v>2232</v>
      </c>
    </row>
    <row r="26" spans="1:8" x14ac:dyDescent="0.2">
      <c r="A26" s="195" t="s">
        <v>547</v>
      </c>
      <c r="B26" s="196"/>
      <c r="C26" s="196">
        <v>959</v>
      </c>
      <c r="D26" s="196">
        <v>991</v>
      </c>
      <c r="E26" s="259">
        <v>32</v>
      </c>
      <c r="F26" s="196">
        <v>9373</v>
      </c>
      <c r="G26" s="196">
        <v>11656</v>
      </c>
      <c r="H26" s="259">
        <v>2283</v>
      </c>
    </row>
    <row r="27" spans="1:8" x14ac:dyDescent="0.2">
      <c r="A27" s="642"/>
      <c r="B27" s="193" t="s">
        <v>226</v>
      </c>
      <c r="C27" s="193">
        <v>111</v>
      </c>
      <c r="D27" s="190">
        <v>0</v>
      </c>
      <c r="E27" s="257">
        <v>-111</v>
      </c>
      <c r="F27" s="193">
        <v>942</v>
      </c>
      <c r="G27" s="190">
        <v>33</v>
      </c>
      <c r="H27" s="257">
        <v>-909</v>
      </c>
    </row>
    <row r="28" spans="1:8" x14ac:dyDescent="0.2">
      <c r="A28" s="643"/>
      <c r="B28" s="193" t="s">
        <v>269</v>
      </c>
      <c r="C28" s="193">
        <v>0</v>
      </c>
      <c r="D28" s="190">
        <v>0</v>
      </c>
      <c r="E28" s="257">
        <v>0</v>
      </c>
      <c r="F28" s="193">
        <v>62</v>
      </c>
      <c r="G28" s="190">
        <v>0</v>
      </c>
      <c r="H28" s="257">
        <v>-62</v>
      </c>
    </row>
    <row r="29" spans="1:8" x14ac:dyDescent="0.2">
      <c r="A29" s="643"/>
      <c r="B29" s="193" t="s">
        <v>270</v>
      </c>
      <c r="C29" s="193">
        <v>45</v>
      </c>
      <c r="D29" s="190">
        <v>0</v>
      </c>
      <c r="E29" s="257">
        <v>-45</v>
      </c>
      <c r="F29" s="193">
        <v>279</v>
      </c>
      <c r="G29" s="190">
        <v>0</v>
      </c>
      <c r="H29" s="257">
        <v>-279</v>
      </c>
    </row>
    <row r="30" spans="1:8" x14ac:dyDescent="0.2">
      <c r="A30" s="643"/>
      <c r="B30" s="193" t="s">
        <v>658</v>
      </c>
      <c r="C30" s="193">
        <v>5</v>
      </c>
      <c r="D30" s="193">
        <v>0</v>
      </c>
      <c r="E30" s="260">
        <v>-5</v>
      </c>
      <c r="F30" s="190">
        <v>58</v>
      </c>
      <c r="G30" s="190">
        <v>131</v>
      </c>
      <c r="H30" s="260">
        <v>73</v>
      </c>
    </row>
    <row r="31" spans="1:8" x14ac:dyDescent="0.2">
      <c r="A31" s="195" t="s">
        <v>405</v>
      </c>
      <c r="B31" s="196"/>
      <c r="C31" s="196">
        <v>161</v>
      </c>
      <c r="D31" s="196">
        <v>0</v>
      </c>
      <c r="E31" s="259">
        <v>-161</v>
      </c>
      <c r="F31" s="196">
        <v>1341</v>
      </c>
      <c r="G31" s="196">
        <v>164</v>
      </c>
      <c r="H31" s="259">
        <v>-1177</v>
      </c>
    </row>
    <row r="32" spans="1:8" x14ac:dyDescent="0.2">
      <c r="A32" s="643"/>
      <c r="B32" s="193" t="s">
        <v>230</v>
      </c>
      <c r="C32" s="193">
        <v>118</v>
      </c>
      <c r="D32" s="190">
        <v>0</v>
      </c>
      <c r="E32" s="257">
        <v>-118</v>
      </c>
      <c r="F32" s="193">
        <v>1264</v>
      </c>
      <c r="G32" s="190">
        <v>175</v>
      </c>
      <c r="H32" s="257">
        <v>-1089</v>
      </c>
    </row>
    <row r="33" spans="1:8" x14ac:dyDescent="0.2">
      <c r="A33" s="643"/>
      <c r="B33" s="193" t="s">
        <v>236</v>
      </c>
      <c r="C33" s="193">
        <v>22</v>
      </c>
      <c r="D33" s="193">
        <v>72</v>
      </c>
      <c r="E33" s="260">
        <v>50</v>
      </c>
      <c r="F33" s="653">
        <v>111</v>
      </c>
      <c r="G33" s="193">
        <v>410</v>
      </c>
      <c r="H33" s="257">
        <v>299</v>
      </c>
    </row>
    <row r="34" spans="1:8" x14ac:dyDescent="0.2">
      <c r="A34" s="643"/>
      <c r="B34" s="193" t="s">
        <v>271</v>
      </c>
      <c r="C34" s="193">
        <v>0</v>
      </c>
      <c r="D34" s="193">
        <v>118</v>
      </c>
      <c r="E34" s="257">
        <v>118</v>
      </c>
      <c r="F34" s="193">
        <v>0</v>
      </c>
      <c r="G34" s="193">
        <v>1779</v>
      </c>
      <c r="H34" s="257">
        <v>1779</v>
      </c>
    </row>
    <row r="35" spans="1:8" x14ac:dyDescent="0.2">
      <c r="A35" s="643"/>
      <c r="B35" s="193" t="s">
        <v>238</v>
      </c>
      <c r="C35" s="193">
        <v>0</v>
      </c>
      <c r="D35" s="193">
        <v>130</v>
      </c>
      <c r="E35" s="260">
        <v>130</v>
      </c>
      <c r="F35" s="653">
        <v>10</v>
      </c>
      <c r="G35" s="193">
        <v>508</v>
      </c>
      <c r="H35" s="257">
        <v>498</v>
      </c>
    </row>
    <row r="36" spans="1:8" x14ac:dyDescent="0.2">
      <c r="A36" s="643" t="s">
        <v>239</v>
      </c>
      <c r="B36" s="193"/>
      <c r="C36" s="193">
        <v>81</v>
      </c>
      <c r="D36" s="193">
        <v>133</v>
      </c>
      <c r="E36" s="260">
        <v>52</v>
      </c>
      <c r="F36" s="653">
        <v>414</v>
      </c>
      <c r="G36" s="193">
        <v>603</v>
      </c>
      <c r="H36" s="257">
        <v>189</v>
      </c>
    </row>
    <row r="37" spans="1:8" x14ac:dyDescent="0.2">
      <c r="A37" s="195"/>
      <c r="B37" s="196" t="s">
        <v>548</v>
      </c>
      <c r="C37" s="196">
        <v>221</v>
      </c>
      <c r="D37" s="196">
        <v>453</v>
      </c>
      <c r="E37" s="259">
        <v>232</v>
      </c>
      <c r="F37" s="196">
        <v>1799</v>
      </c>
      <c r="G37" s="196">
        <v>3475</v>
      </c>
      <c r="H37" s="259">
        <v>1676</v>
      </c>
    </row>
    <row r="38" spans="1:8" x14ac:dyDescent="0.2">
      <c r="A38" s="643"/>
      <c r="B38" s="193" t="s">
        <v>272</v>
      </c>
      <c r="C38" s="193">
        <v>7</v>
      </c>
      <c r="D38" s="193">
        <v>0</v>
      </c>
      <c r="E38" s="256">
        <v>-7</v>
      </c>
      <c r="F38" s="653">
        <v>156</v>
      </c>
      <c r="G38" s="193">
        <v>1</v>
      </c>
      <c r="H38" s="257">
        <v>-155</v>
      </c>
    </row>
    <row r="39" spans="1:8" x14ac:dyDescent="0.2">
      <c r="A39" s="643"/>
      <c r="B39" s="193" t="s">
        <v>273</v>
      </c>
      <c r="C39" s="193">
        <v>0</v>
      </c>
      <c r="D39" s="193">
        <v>0</v>
      </c>
      <c r="E39" s="260">
        <v>0</v>
      </c>
      <c r="F39" s="653">
        <v>117</v>
      </c>
      <c r="G39" s="193">
        <v>6</v>
      </c>
      <c r="H39" s="257">
        <v>-111</v>
      </c>
    </row>
    <row r="40" spans="1:8" x14ac:dyDescent="0.2">
      <c r="A40" s="643"/>
      <c r="B40" s="193" t="s">
        <v>274</v>
      </c>
      <c r="C40" s="193">
        <v>25</v>
      </c>
      <c r="D40" s="193">
        <v>43</v>
      </c>
      <c r="E40" s="256">
        <v>18</v>
      </c>
      <c r="F40" s="653">
        <v>90</v>
      </c>
      <c r="G40" s="193">
        <v>258</v>
      </c>
      <c r="H40" s="260">
        <v>168</v>
      </c>
    </row>
    <row r="41" spans="1:8" x14ac:dyDescent="0.2">
      <c r="A41" s="643"/>
      <c r="B41" s="193" t="s">
        <v>275</v>
      </c>
      <c r="C41" s="193">
        <v>6</v>
      </c>
      <c r="D41" s="193">
        <v>0</v>
      </c>
      <c r="E41" s="256">
        <v>-6</v>
      </c>
      <c r="F41" s="653">
        <v>89</v>
      </c>
      <c r="G41" s="193">
        <v>69</v>
      </c>
      <c r="H41" s="260">
        <v>-20</v>
      </c>
    </row>
    <row r="42" spans="1:8" x14ac:dyDescent="0.2">
      <c r="A42" s="195" t="s">
        <v>564</v>
      </c>
      <c r="B42" s="208"/>
      <c r="C42" s="208">
        <v>38</v>
      </c>
      <c r="D42" s="196">
        <v>43</v>
      </c>
      <c r="E42" s="208">
        <v>5</v>
      </c>
      <c r="F42" s="208">
        <v>452</v>
      </c>
      <c r="G42" s="208">
        <v>334</v>
      </c>
      <c r="H42" s="261">
        <v>-118</v>
      </c>
    </row>
    <row r="43" spans="1:8" x14ac:dyDescent="0.2">
      <c r="A43" s="379" t="s">
        <v>637</v>
      </c>
      <c r="B43" s="784"/>
      <c r="C43" s="799">
        <v>0</v>
      </c>
      <c r="D43" s="799">
        <v>0</v>
      </c>
      <c r="E43" s="799">
        <v>0</v>
      </c>
      <c r="F43" s="208">
        <v>115</v>
      </c>
      <c r="G43" s="799">
        <v>12</v>
      </c>
      <c r="H43" s="261">
        <v>-103</v>
      </c>
    </row>
    <row r="44" spans="1:8" x14ac:dyDescent="0.2">
      <c r="A44" s="882" t="s">
        <v>120</v>
      </c>
      <c r="B44" s="210"/>
      <c r="C44" s="210">
        <v>1783</v>
      </c>
      <c r="D44" s="262">
        <v>1726</v>
      </c>
      <c r="E44" s="210">
        <v>-57</v>
      </c>
      <c r="F44" s="210">
        <v>16250</v>
      </c>
      <c r="G44" s="262">
        <v>18221</v>
      </c>
      <c r="H44" s="210">
        <v>1971</v>
      </c>
    </row>
    <row r="45" spans="1:8" x14ac:dyDescent="0.2">
      <c r="A45" s="883" t="s">
        <v>549</v>
      </c>
      <c r="B45" s="215"/>
      <c r="C45" s="215">
        <v>304</v>
      </c>
      <c r="D45" s="215">
        <v>72</v>
      </c>
      <c r="E45" s="215">
        <v>-232</v>
      </c>
      <c r="F45" s="215">
        <v>2423</v>
      </c>
      <c r="G45" s="215">
        <v>662</v>
      </c>
      <c r="H45" s="215">
        <v>-1761</v>
      </c>
    </row>
    <row r="46" spans="1:8" x14ac:dyDescent="0.2">
      <c r="A46" s="883" t="s">
        <v>550</v>
      </c>
      <c r="B46" s="215"/>
      <c r="C46" s="215">
        <v>1479</v>
      </c>
      <c r="D46" s="215">
        <v>1654</v>
      </c>
      <c r="E46" s="215">
        <v>175</v>
      </c>
      <c r="F46" s="215">
        <v>13827</v>
      </c>
      <c r="G46" s="215">
        <v>17559</v>
      </c>
      <c r="H46" s="215">
        <v>3732</v>
      </c>
    </row>
    <row r="47" spans="1:8" x14ac:dyDescent="0.2">
      <c r="A47" s="884" t="s">
        <v>551</v>
      </c>
      <c r="B47" s="219"/>
      <c r="C47" s="219">
        <v>1170</v>
      </c>
      <c r="D47" s="219">
        <v>948</v>
      </c>
      <c r="E47" s="219">
        <v>-222</v>
      </c>
      <c r="F47" s="219">
        <v>9646</v>
      </c>
      <c r="G47" s="219">
        <v>11080</v>
      </c>
      <c r="H47" s="219">
        <v>1434</v>
      </c>
    </row>
    <row r="48" spans="1:8" x14ac:dyDescent="0.2">
      <c r="A48" s="884" t="s">
        <v>552</v>
      </c>
      <c r="B48" s="219"/>
      <c r="C48" s="219">
        <v>613</v>
      </c>
      <c r="D48" s="219">
        <v>778</v>
      </c>
      <c r="E48" s="219">
        <v>165</v>
      </c>
      <c r="F48" s="219">
        <v>6604</v>
      </c>
      <c r="G48" s="219">
        <v>7141</v>
      </c>
      <c r="H48" s="219">
        <v>537</v>
      </c>
    </row>
    <row r="49" spans="1:8" x14ac:dyDescent="0.2">
      <c r="A49" s="883" t="s">
        <v>553</v>
      </c>
      <c r="B49" s="222"/>
      <c r="C49" s="222">
        <v>887</v>
      </c>
      <c r="D49" s="263">
        <v>737</v>
      </c>
      <c r="E49" s="215">
        <v>-150</v>
      </c>
      <c r="F49" s="215">
        <v>7460</v>
      </c>
      <c r="G49" s="215">
        <v>8664</v>
      </c>
      <c r="H49" s="215">
        <v>1204</v>
      </c>
    </row>
    <row r="50" spans="1:8" ht="15" x14ac:dyDescent="0.25">
      <c r="A50" s="228" t="s">
        <v>247</v>
      </c>
      <c r="B50" s="224"/>
      <c r="C50" s="264"/>
      <c r="D50" s="225"/>
      <c r="E50" s="225"/>
      <c r="F50" s="226"/>
      <c r="G50" s="225"/>
      <c r="H50" s="255" t="s">
        <v>246</v>
      </c>
    </row>
    <row r="51" spans="1:8" ht="15" x14ac:dyDescent="0.25">
      <c r="B51" s="228"/>
      <c r="C51" s="229"/>
      <c r="D51" s="225"/>
      <c r="E51" s="225"/>
      <c r="F51" s="226"/>
      <c r="G51" s="225"/>
      <c r="H51" s="227"/>
    </row>
    <row r="53" spans="1:8" x14ac:dyDescent="0.2">
      <c r="C53" s="265"/>
      <c r="D53" s="265"/>
      <c r="E53" s="265"/>
      <c r="F53" s="265"/>
      <c r="G53" s="265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</row>
    <row r="4" spans="1:8" x14ac:dyDescent="0.2">
      <c r="A4" s="75"/>
      <c r="B4" s="72" t="s">
        <v>48</v>
      </c>
      <c r="C4" s="72" t="s">
        <v>554</v>
      </c>
      <c r="D4" s="72" t="s">
        <v>48</v>
      </c>
      <c r="E4" s="72" t="s">
        <v>554</v>
      </c>
      <c r="F4" s="72" t="s">
        <v>48</v>
      </c>
      <c r="G4" s="72" t="s">
        <v>554</v>
      </c>
      <c r="H4" s="73" t="s">
        <v>129</v>
      </c>
    </row>
    <row r="5" spans="1:8" x14ac:dyDescent="0.2">
      <c r="A5" s="242" t="s">
        <v>277</v>
      </c>
      <c r="B5" s="699">
        <v>0.33100000000000002</v>
      </c>
      <c r="C5" s="392">
        <v>-20.240963855421686</v>
      </c>
      <c r="D5" s="550">
        <v>2.3220000000000001</v>
      </c>
      <c r="E5" s="392">
        <v>-12.377358490566037</v>
      </c>
      <c r="F5" s="550">
        <v>4.2469999999999999</v>
      </c>
      <c r="G5" s="392">
        <v>-25.699790062981105</v>
      </c>
      <c r="H5" s="700">
        <v>1.1958226454513969</v>
      </c>
    </row>
    <row r="6" spans="1:8" x14ac:dyDescent="0.2">
      <c r="A6" s="242" t="s">
        <v>278</v>
      </c>
      <c r="B6" s="551">
        <v>0.14399999999999999</v>
      </c>
      <c r="C6" s="274">
        <v>-95.399361022364218</v>
      </c>
      <c r="D6" s="273">
        <v>12.534000000000001</v>
      </c>
      <c r="E6" s="274">
        <v>-35.40174199866</v>
      </c>
      <c r="F6" s="273">
        <v>26.18</v>
      </c>
      <c r="G6" s="274">
        <v>-17.94132397191575</v>
      </c>
      <c r="H6" s="701">
        <v>7.3714708871950956</v>
      </c>
    </row>
    <row r="7" spans="1:8" x14ac:dyDescent="0.2">
      <c r="A7" s="242" t="s">
        <v>279</v>
      </c>
      <c r="B7" s="551">
        <v>5.3940000000000001</v>
      </c>
      <c r="C7" s="274">
        <v>109.55710955710956</v>
      </c>
      <c r="D7" s="273">
        <v>33.597999999999999</v>
      </c>
      <c r="E7" s="274">
        <v>54.303297510792689</v>
      </c>
      <c r="F7" s="273">
        <v>47.435000000000002</v>
      </c>
      <c r="G7" s="274">
        <v>25.433006319909033</v>
      </c>
      <c r="H7" s="701">
        <v>13.35621549022534</v>
      </c>
    </row>
    <row r="8" spans="1:8" x14ac:dyDescent="0.2">
      <c r="A8" s="242" t="s">
        <v>280</v>
      </c>
      <c r="B8" s="551">
        <v>22.068000000000001</v>
      </c>
      <c r="C8" s="274">
        <v>-12.195121951219512</v>
      </c>
      <c r="D8" s="273">
        <v>156.29</v>
      </c>
      <c r="E8" s="274">
        <v>-9.9561562703446995</v>
      </c>
      <c r="F8" s="273">
        <v>276.33199999999999</v>
      </c>
      <c r="G8" s="274">
        <v>18.41040759658565</v>
      </c>
      <c r="H8" s="701">
        <v>77.806466508800426</v>
      </c>
    </row>
    <row r="9" spans="1:8" x14ac:dyDescent="0.2">
      <c r="A9" s="242" t="s">
        <v>281</v>
      </c>
      <c r="B9" s="552">
        <v>7.5999999999999998E-2</v>
      </c>
      <c r="C9" s="275">
        <v>-92.164948453608247</v>
      </c>
      <c r="D9" s="273">
        <v>0.56299999999999994</v>
      </c>
      <c r="E9" s="273">
        <v>-48.631386861313871</v>
      </c>
      <c r="F9" s="273">
        <v>0.95899999999999996</v>
      </c>
      <c r="G9" s="273">
        <v>-12.5</v>
      </c>
      <c r="H9" s="701">
        <v>0.2700244683277348</v>
      </c>
    </row>
    <row r="10" spans="1:8" x14ac:dyDescent="0.2">
      <c r="A10" s="250" t="s">
        <v>282</v>
      </c>
      <c r="B10" s="276">
        <v>28.013000000000002</v>
      </c>
      <c r="C10" s="277">
        <v>-13.062503879337099</v>
      </c>
      <c r="D10" s="276">
        <v>205.30699999999999</v>
      </c>
      <c r="E10" s="277">
        <v>-6.0354060065722628</v>
      </c>
      <c r="F10" s="276">
        <v>355.15300000000002</v>
      </c>
      <c r="G10" s="277">
        <v>14.602082600572441</v>
      </c>
      <c r="H10" s="277">
        <v>100</v>
      </c>
    </row>
    <row r="11" spans="1:8" x14ac:dyDescent="0.2">
      <c r="A11" s="278" t="s">
        <v>283</v>
      </c>
      <c r="B11" s="279">
        <f>B10/'Consumo PP'!B11*100</f>
        <v>0.57929115933635067</v>
      </c>
      <c r="C11" s="280"/>
      <c r="D11" s="279">
        <f>D10/'Consumo PP'!D11*100</f>
        <v>0.65224119562084693</v>
      </c>
      <c r="E11" s="280"/>
      <c r="F11" s="279">
        <f>F10/'Consumo PP'!F11*100</f>
        <v>0.65180866359532419</v>
      </c>
      <c r="G11" s="281"/>
      <c r="H11" s="281"/>
    </row>
    <row r="12" spans="1:8" x14ac:dyDescent="0.2">
      <c r="A12" s="282" t="s">
        <v>590</v>
      </c>
      <c r="B12" s="67"/>
      <c r="C12" s="67"/>
      <c r="D12" s="67"/>
      <c r="E12" s="67"/>
      <c r="F12" s="67"/>
      <c r="G12" s="275"/>
      <c r="H12" s="71" t="s">
        <v>246</v>
      </c>
    </row>
    <row r="13" spans="1:8" x14ac:dyDescent="0.2">
      <c r="A13" s="228" t="s">
        <v>247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36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284</v>
      </c>
      <c r="B1" s="704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38">
        <f>INDICE!A3</f>
        <v>41821</v>
      </c>
      <c r="C3" s="838"/>
      <c r="D3" s="856" t="s">
        <v>121</v>
      </c>
      <c r="E3" s="856"/>
      <c r="F3" s="856" t="s">
        <v>122</v>
      </c>
      <c r="G3" s="856"/>
    </row>
    <row r="4" spans="1:7" x14ac:dyDescent="0.2">
      <c r="A4" s="75"/>
      <c r="B4" s="268"/>
      <c r="C4" s="72" t="s">
        <v>554</v>
      </c>
      <c r="D4" s="268"/>
      <c r="E4" s="72" t="s">
        <v>554</v>
      </c>
      <c r="F4" s="268"/>
      <c r="G4" s="72" t="s">
        <v>554</v>
      </c>
    </row>
    <row r="5" spans="1:7" ht="15" x14ac:dyDescent="0.25">
      <c r="A5" s="696" t="s">
        <v>120</v>
      </c>
      <c r="B5" s="702">
        <v>5270</v>
      </c>
      <c r="C5" s="697">
        <v>-2.4615954099574311</v>
      </c>
      <c r="D5" s="698">
        <v>35475</v>
      </c>
      <c r="E5" s="697">
        <v>-3.5743408534927967</v>
      </c>
      <c r="F5" s="703">
        <v>59722</v>
      </c>
      <c r="G5" s="697">
        <v>-7.9344525119856941</v>
      </c>
    </row>
    <row r="6" spans="1:7" x14ac:dyDescent="0.2">
      <c r="A6" s="282"/>
      <c r="B6" s="1"/>
      <c r="C6" s="1"/>
      <c r="D6" s="1"/>
      <c r="E6" s="1"/>
      <c r="F6" s="1"/>
      <c r="G6" s="71" t="s">
        <v>246</v>
      </c>
    </row>
    <row r="7" spans="1:7" x14ac:dyDescent="0.2">
      <c r="A7" s="282" t="s">
        <v>590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653</v>
      </c>
      <c r="B5" s="488">
        <v>126</v>
      </c>
      <c r="C5" s="84">
        <v>-10.509456877632333</v>
      </c>
      <c r="D5" s="83">
        <v>941.41100000000006</v>
      </c>
      <c r="E5" s="84">
        <v>-10.77070500176769</v>
      </c>
      <c r="F5" s="83">
        <v>1598.8510000000001</v>
      </c>
      <c r="G5" s="84">
        <v>-11.47234817255587</v>
      </c>
      <c r="H5" s="491">
        <v>2.7004822423029888</v>
      </c>
    </row>
    <row r="6" spans="1:8" s="80" customFormat="1" x14ac:dyDescent="0.2">
      <c r="A6" s="82" t="s">
        <v>49</v>
      </c>
      <c r="B6" s="489">
        <v>633</v>
      </c>
      <c r="C6" s="86">
        <v>-1.8280455406203959</v>
      </c>
      <c r="D6" s="85">
        <v>4133.5529999999999</v>
      </c>
      <c r="E6" s="86">
        <v>-8.2082552219695089</v>
      </c>
      <c r="F6" s="85">
        <v>7101.2789999999995</v>
      </c>
      <c r="G6" s="86">
        <v>-11.929614422884466</v>
      </c>
      <c r="H6" s="492">
        <v>11.994161955766437</v>
      </c>
    </row>
    <row r="7" spans="1:8" s="80" customFormat="1" x14ac:dyDescent="0.2">
      <c r="A7" s="82" t="s">
        <v>50</v>
      </c>
      <c r="B7" s="489">
        <v>805</v>
      </c>
      <c r="C7" s="86">
        <v>2.5132948919089619</v>
      </c>
      <c r="D7" s="85">
        <v>5071.482</v>
      </c>
      <c r="E7" s="86">
        <v>-2.7871613041115575</v>
      </c>
      <c r="F7" s="85">
        <v>8481.1980000000003</v>
      </c>
      <c r="G7" s="86">
        <v>-5.6584372325118721</v>
      </c>
      <c r="H7" s="492">
        <v>14.32486491390106</v>
      </c>
    </row>
    <row r="8" spans="1:8" s="80" customFormat="1" x14ac:dyDescent="0.2">
      <c r="A8" s="82" t="s">
        <v>130</v>
      </c>
      <c r="B8" s="489">
        <v>2365</v>
      </c>
      <c r="C8" s="86">
        <v>2.1157167530224523</v>
      </c>
      <c r="D8" s="85">
        <v>15889.785</v>
      </c>
      <c r="E8" s="86">
        <v>-8.6433635398322467E-2</v>
      </c>
      <c r="F8" s="85">
        <v>26768.305</v>
      </c>
      <c r="G8" s="86">
        <v>-3.3862990642892061</v>
      </c>
      <c r="H8" s="492">
        <v>45.212050596991403</v>
      </c>
    </row>
    <row r="9" spans="1:8" s="80" customFormat="1" x14ac:dyDescent="0.2">
      <c r="A9" s="82" t="s">
        <v>131</v>
      </c>
      <c r="B9" s="489">
        <v>340</v>
      </c>
      <c r="C9" s="86">
        <v>-29.300553743015829</v>
      </c>
      <c r="D9" s="85">
        <v>2759.855</v>
      </c>
      <c r="E9" s="86">
        <v>-15.663333563539709</v>
      </c>
      <c r="F9" s="85">
        <v>4783.6509999999998</v>
      </c>
      <c r="G9" s="87">
        <v>-26.091839443201049</v>
      </c>
      <c r="H9" s="492">
        <v>8.0796550640897333</v>
      </c>
    </row>
    <row r="10" spans="1:8" s="80" customFormat="1" x14ac:dyDescent="0.2">
      <c r="A10" s="81" t="s">
        <v>132</v>
      </c>
      <c r="B10" s="490">
        <v>956</v>
      </c>
      <c r="C10" s="89">
        <v>-3.3604483428237937</v>
      </c>
      <c r="D10" s="88">
        <v>6379.9140000000007</v>
      </c>
      <c r="E10" s="89">
        <v>-2.1474326775231511</v>
      </c>
      <c r="F10" s="88">
        <v>10472.844999999999</v>
      </c>
      <c r="G10" s="89">
        <v>-7.0396350055588126</v>
      </c>
      <c r="H10" s="493">
        <v>17.688785226948379</v>
      </c>
    </row>
    <row r="11" spans="1:8" s="80" customFormat="1" x14ac:dyDescent="0.2">
      <c r="A11" s="90" t="s">
        <v>120</v>
      </c>
      <c r="B11" s="91">
        <v>5225</v>
      </c>
      <c r="C11" s="92">
        <v>-2.4640657084188913</v>
      </c>
      <c r="D11" s="91">
        <v>35176</v>
      </c>
      <c r="E11" s="92">
        <v>-3.5507663623152643</v>
      </c>
      <c r="F11" s="91">
        <v>59206.129000000001</v>
      </c>
      <c r="G11" s="92">
        <v>-7.9277665464045768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246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591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5" sqref="B5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1" t="s">
        <v>286</v>
      </c>
      <c r="B1" s="231"/>
      <c r="C1" s="231"/>
      <c r="D1" s="231"/>
      <c r="E1" s="231"/>
      <c r="F1" s="232"/>
      <c r="G1" s="232"/>
    </row>
    <row r="2" spans="1:7" x14ac:dyDescent="0.2">
      <c r="A2" s="231"/>
      <c r="B2" s="231"/>
      <c r="C2" s="231"/>
      <c r="D2" s="231"/>
      <c r="E2" s="236" t="s">
        <v>160</v>
      </c>
      <c r="F2" s="232"/>
      <c r="G2" s="232"/>
    </row>
    <row r="3" spans="1:7" x14ac:dyDescent="0.2">
      <c r="A3" s="857">
        <f>INDICE!A3</f>
        <v>41821</v>
      </c>
      <c r="B3" s="857">
        <v>41671</v>
      </c>
      <c r="C3" s="858">
        <v>41671</v>
      </c>
      <c r="D3" s="857">
        <v>41671</v>
      </c>
      <c r="E3" s="857">
        <v>41671</v>
      </c>
      <c r="F3" s="232"/>
    </row>
    <row r="4" spans="1:7" x14ac:dyDescent="0.2">
      <c r="A4" s="242" t="s">
        <v>30</v>
      </c>
      <c r="B4" s="243">
        <v>28.013000000000002</v>
      </c>
      <c r="C4" s="705"/>
      <c r="D4" s="379" t="s">
        <v>287</v>
      </c>
      <c r="E4" s="386">
        <v>5225</v>
      </c>
    </row>
    <row r="5" spans="1:7" x14ac:dyDescent="0.2">
      <c r="A5" s="242" t="s">
        <v>288</v>
      </c>
      <c r="B5" s="243">
        <v>4761</v>
      </c>
      <c r="C5" s="386"/>
      <c r="D5" s="242" t="s">
        <v>289</v>
      </c>
      <c r="E5" s="243">
        <v>-373</v>
      </c>
    </row>
    <row r="6" spans="1:7" x14ac:dyDescent="0.2">
      <c r="A6" s="242" t="s">
        <v>584</v>
      </c>
      <c r="B6" s="243">
        <v>173</v>
      </c>
      <c r="C6" s="386"/>
      <c r="D6" s="242" t="s">
        <v>290</v>
      </c>
      <c r="E6" s="243">
        <v>120</v>
      </c>
    </row>
    <row r="7" spans="1:7" x14ac:dyDescent="0.2">
      <c r="A7" s="242" t="s">
        <v>585</v>
      </c>
      <c r="B7" s="243">
        <v>77.98700000000008</v>
      </c>
      <c r="C7" s="386"/>
      <c r="D7" s="242" t="s">
        <v>586</v>
      </c>
      <c r="E7" s="243">
        <v>1783</v>
      </c>
    </row>
    <row r="8" spans="1:7" x14ac:dyDescent="0.2">
      <c r="A8" s="242" t="s">
        <v>587</v>
      </c>
      <c r="B8" s="243">
        <v>230</v>
      </c>
      <c r="C8" s="386"/>
      <c r="D8" s="242" t="s">
        <v>588</v>
      </c>
      <c r="E8" s="243">
        <v>-1726</v>
      </c>
    </row>
    <row r="9" spans="1:7" x14ac:dyDescent="0.2">
      <c r="A9" s="250" t="s">
        <v>59</v>
      </c>
      <c r="B9" s="251">
        <v>5270</v>
      </c>
      <c r="C9" s="386"/>
      <c r="D9" s="242" t="s">
        <v>292</v>
      </c>
      <c r="E9" s="243">
        <v>-193</v>
      </c>
    </row>
    <row r="10" spans="1:7" x14ac:dyDescent="0.2">
      <c r="A10" s="242" t="s">
        <v>291</v>
      </c>
      <c r="B10" s="243">
        <v>-45</v>
      </c>
      <c r="C10" s="386"/>
      <c r="D10" s="250" t="s">
        <v>589</v>
      </c>
      <c r="E10" s="251">
        <v>4836</v>
      </c>
    </row>
    <row r="11" spans="1:7" x14ac:dyDescent="0.2">
      <c r="A11" s="250" t="s">
        <v>287</v>
      </c>
      <c r="B11" s="251">
        <v>5225</v>
      </c>
      <c r="C11" s="706"/>
      <c r="D11" s="328"/>
      <c r="E11" s="695" t="s">
        <v>133</v>
      </c>
      <c r="F11" s="242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24" t="s">
        <v>594</v>
      </c>
      <c r="B1" s="824"/>
      <c r="C1" s="824"/>
      <c r="D1" s="824"/>
      <c r="E1" s="285"/>
      <c r="F1" s="285"/>
      <c r="G1" s="60"/>
      <c r="H1" s="60"/>
      <c r="I1" s="60"/>
      <c r="J1" s="60"/>
      <c r="K1" s="58"/>
      <c r="L1" s="58"/>
    </row>
    <row r="2" spans="1:12" ht="14.25" customHeight="1" x14ac:dyDescent="0.2">
      <c r="A2" s="824"/>
      <c r="B2" s="824"/>
      <c r="C2" s="824"/>
      <c r="D2" s="824"/>
      <c r="E2" s="285"/>
      <c r="F2" s="285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293</v>
      </c>
      <c r="F3" s="58"/>
    </row>
    <row r="4" spans="1:12" s="288" customFormat="1" ht="14.25" customHeight="1" x14ac:dyDescent="0.2">
      <c r="A4" s="286"/>
      <c r="B4" s="286"/>
      <c r="C4" s="287" t="s">
        <v>294</v>
      </c>
      <c r="D4" s="287" t="s">
        <v>593</v>
      </c>
      <c r="E4" s="65"/>
      <c r="F4" s="65"/>
    </row>
    <row r="5" spans="1:12" s="288" customFormat="1" ht="14.25" customHeight="1" x14ac:dyDescent="0.2">
      <c r="A5" s="859">
        <v>2008</v>
      </c>
      <c r="B5" s="289" t="s">
        <v>295</v>
      </c>
      <c r="C5" s="707">
        <v>12.94</v>
      </c>
      <c r="D5" s="290">
        <v>5.29</v>
      </c>
      <c r="E5" s="65"/>
      <c r="F5" s="65"/>
    </row>
    <row r="6" spans="1:12" ht="14.25" customHeight="1" x14ac:dyDescent="0.2">
      <c r="A6" s="859"/>
      <c r="B6" s="289" t="s">
        <v>296</v>
      </c>
      <c r="C6" s="707">
        <v>14.1</v>
      </c>
      <c r="D6" s="290">
        <v>8.9644513137557968</v>
      </c>
      <c r="F6" s="58"/>
    </row>
    <row r="7" spans="1:12" ht="14.25" customHeight="1" x14ac:dyDescent="0.2">
      <c r="A7" s="859"/>
      <c r="B7" s="289" t="s">
        <v>297</v>
      </c>
      <c r="C7" s="707">
        <v>13.76</v>
      </c>
      <c r="D7" s="290">
        <v>-2.4113475177304955</v>
      </c>
      <c r="E7" s="291"/>
      <c r="F7" s="58"/>
    </row>
    <row r="8" spans="1:12" s="288" customFormat="1" ht="14.25" customHeight="1" x14ac:dyDescent="0.2">
      <c r="A8" s="826">
        <v>2009</v>
      </c>
      <c r="B8" s="292" t="s">
        <v>295</v>
      </c>
      <c r="C8" s="708">
        <v>13.5</v>
      </c>
      <c r="D8" s="293">
        <v>-1.8895348837209287</v>
      </c>
      <c r="E8" s="65"/>
      <c r="F8" s="65"/>
    </row>
    <row r="9" spans="1:12" ht="14.25" customHeight="1" x14ac:dyDescent="0.2">
      <c r="A9" s="859"/>
      <c r="B9" s="289" t="s">
        <v>296</v>
      </c>
      <c r="C9" s="707">
        <v>10.5</v>
      </c>
      <c r="D9" s="290">
        <v>-22.222222222222221</v>
      </c>
      <c r="F9" s="58"/>
    </row>
    <row r="10" spans="1:12" ht="14.25" customHeight="1" x14ac:dyDescent="0.2">
      <c r="A10" s="859"/>
      <c r="B10" s="289" t="s">
        <v>297</v>
      </c>
      <c r="C10" s="707">
        <v>10.48</v>
      </c>
      <c r="D10" s="290">
        <v>-0.19047619047618641</v>
      </c>
      <c r="E10" s="291"/>
      <c r="F10" s="58"/>
    </row>
    <row r="11" spans="1:12" ht="14.25" customHeight="1" x14ac:dyDescent="0.2">
      <c r="A11" s="859"/>
      <c r="B11" s="289" t="s">
        <v>298</v>
      </c>
      <c r="C11" s="707">
        <v>10.69</v>
      </c>
      <c r="D11" s="290">
        <v>2.0038167938931211</v>
      </c>
      <c r="E11" s="291"/>
      <c r="F11" s="58"/>
    </row>
    <row r="12" spans="1:12" s="288" customFormat="1" ht="14.25" customHeight="1" x14ac:dyDescent="0.2">
      <c r="A12" s="826">
        <v>2010</v>
      </c>
      <c r="B12" s="292" t="s">
        <v>295</v>
      </c>
      <c r="C12" s="708">
        <v>11.06</v>
      </c>
      <c r="D12" s="293">
        <v>3.4611786716557624</v>
      </c>
      <c r="E12" s="65"/>
      <c r="F12" s="65"/>
    </row>
    <row r="13" spans="1:12" ht="14.25" customHeight="1" x14ac:dyDescent="0.2">
      <c r="A13" s="859"/>
      <c r="B13" s="289" t="s">
        <v>296</v>
      </c>
      <c r="C13" s="707">
        <v>11.68</v>
      </c>
      <c r="D13" s="290">
        <v>5.6057866184448395</v>
      </c>
      <c r="F13" s="58"/>
    </row>
    <row r="14" spans="1:12" ht="14.25" customHeight="1" x14ac:dyDescent="0.2">
      <c r="A14" s="859"/>
      <c r="B14" s="289" t="s">
        <v>297</v>
      </c>
      <c r="C14" s="707">
        <v>12.45</v>
      </c>
      <c r="D14" s="290">
        <v>6.5924657534246531</v>
      </c>
      <c r="E14" s="291"/>
      <c r="F14" s="58"/>
    </row>
    <row r="15" spans="1:12" ht="14.25" customHeight="1" x14ac:dyDescent="0.2">
      <c r="A15" s="827"/>
      <c r="B15" s="294" t="s">
        <v>298</v>
      </c>
      <c r="C15" s="709">
        <v>12.79</v>
      </c>
      <c r="D15" s="295">
        <v>2.7309236947791153</v>
      </c>
      <c r="E15" s="291"/>
      <c r="F15" s="58"/>
    </row>
    <row r="16" spans="1:12" s="288" customFormat="1" ht="14.25" customHeight="1" x14ac:dyDescent="0.2">
      <c r="A16" s="859">
        <v>2011</v>
      </c>
      <c r="B16" s="289" t="s">
        <v>295</v>
      </c>
      <c r="C16" s="707">
        <v>13.19</v>
      </c>
      <c r="D16" s="290">
        <v>3.1274433150899172</v>
      </c>
      <c r="E16" s="65"/>
      <c r="F16" s="65"/>
    </row>
    <row r="17" spans="1:6" ht="14.25" customHeight="1" x14ac:dyDescent="0.2">
      <c r="A17" s="859"/>
      <c r="B17" s="289" t="s">
        <v>296</v>
      </c>
      <c r="C17" s="707">
        <v>14</v>
      </c>
      <c r="D17" s="290">
        <v>6.141015921152392</v>
      </c>
      <c r="F17" s="58"/>
    </row>
    <row r="18" spans="1:6" ht="14.25" customHeight="1" x14ac:dyDescent="0.2">
      <c r="A18" s="859"/>
      <c r="B18" s="289" t="s">
        <v>297</v>
      </c>
      <c r="C18" s="707">
        <v>14.8</v>
      </c>
      <c r="D18" s="290">
        <v>5.7142857142857197</v>
      </c>
      <c r="E18" s="291"/>
      <c r="F18" s="58"/>
    </row>
    <row r="19" spans="1:6" ht="14.25" customHeight="1" x14ac:dyDescent="0.2">
      <c r="A19" s="827"/>
      <c r="B19" s="294" t="s">
        <v>298</v>
      </c>
      <c r="C19" s="709">
        <v>15.09</v>
      </c>
      <c r="D19" s="295">
        <v>1.9594594594594537</v>
      </c>
      <c r="E19" s="291"/>
      <c r="F19" s="58"/>
    </row>
    <row r="20" spans="1:6" s="288" customFormat="1" ht="14.25" customHeight="1" x14ac:dyDescent="0.2">
      <c r="A20" s="859">
        <v>2012</v>
      </c>
      <c r="B20" s="289" t="s">
        <v>299</v>
      </c>
      <c r="C20" s="707">
        <v>15.53</v>
      </c>
      <c r="D20" s="290">
        <v>2.9158383035122566</v>
      </c>
      <c r="E20" s="65"/>
      <c r="F20" s="65"/>
    </row>
    <row r="21" spans="1:6" ht="14.25" customHeight="1" x14ac:dyDescent="0.2">
      <c r="A21" s="859"/>
      <c r="B21" s="289" t="s">
        <v>297</v>
      </c>
      <c r="C21" s="707">
        <v>16.45</v>
      </c>
      <c r="D21" s="290">
        <v>5.9240180296200897</v>
      </c>
      <c r="F21" s="58"/>
    </row>
    <row r="22" spans="1:6" ht="14.25" customHeight="1" x14ac:dyDescent="0.2">
      <c r="A22" s="859"/>
      <c r="B22" s="289" t="s">
        <v>300</v>
      </c>
      <c r="C22" s="707">
        <v>16.87</v>
      </c>
      <c r="D22" s="290">
        <v>2.5531914893617129</v>
      </c>
      <c r="E22" s="291"/>
      <c r="F22" s="58"/>
    </row>
    <row r="23" spans="1:6" ht="14.25" customHeight="1" x14ac:dyDescent="0.2">
      <c r="A23" s="827"/>
      <c r="B23" s="294" t="s">
        <v>298</v>
      </c>
      <c r="C23" s="709">
        <v>16.100000000000001</v>
      </c>
      <c r="D23" s="295">
        <v>-4.5643153526970925</v>
      </c>
      <c r="E23" s="291"/>
      <c r="F23" s="58"/>
    </row>
    <row r="24" spans="1:6" ht="14.25" customHeight="1" x14ac:dyDescent="0.2">
      <c r="A24" s="826">
        <v>2013</v>
      </c>
      <c r="B24" s="292" t="s">
        <v>295</v>
      </c>
      <c r="C24" s="708">
        <v>16.32</v>
      </c>
      <c r="D24" s="293">
        <v>1.3664596273291854</v>
      </c>
      <c r="E24" s="291"/>
      <c r="F24" s="58"/>
    </row>
    <row r="25" spans="1:6" ht="14.25" customHeight="1" x14ac:dyDescent="0.2">
      <c r="A25" s="859"/>
      <c r="B25" s="289" t="s">
        <v>301</v>
      </c>
      <c r="C25" s="707">
        <v>17.13</v>
      </c>
      <c r="D25" s="290">
        <v>4.9632352941176388</v>
      </c>
      <c r="E25" s="291"/>
      <c r="F25" s="58"/>
    </row>
    <row r="26" spans="1:6" ht="14.25" customHeight="1" x14ac:dyDescent="0.2">
      <c r="A26" s="827"/>
      <c r="B26" s="294" t="s">
        <v>302</v>
      </c>
      <c r="C26" s="709">
        <v>17.5</v>
      </c>
      <c r="D26" s="295">
        <v>2.1599532983070695</v>
      </c>
      <c r="F26" s="58"/>
    </row>
    <row r="27" spans="1:6" ht="14.25" customHeight="1" x14ac:dyDescent="0.2">
      <c r="A27" s="282"/>
      <c r="D27" s="71" t="s">
        <v>304</v>
      </c>
    </row>
    <row r="28" spans="1:6" ht="14.25" customHeight="1" x14ac:dyDescent="0.2">
      <c r="A28" s="282" t="s">
        <v>303</v>
      </c>
    </row>
    <row r="29" spans="1:6" ht="14.25" customHeight="1" x14ac:dyDescent="0.2">
      <c r="A29" s="282" t="s">
        <v>592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26" t="s">
        <v>647</v>
      </c>
      <c r="C3" s="828" t="s">
        <v>517</v>
      </c>
      <c r="D3" s="826" t="s">
        <v>110</v>
      </c>
      <c r="E3" s="828" t="s">
        <v>517</v>
      </c>
      <c r="F3" s="830" t="s">
        <v>112</v>
      </c>
      <c r="G3" s="830"/>
    </row>
    <row r="4" spans="1:7" ht="14.45" customHeight="1" x14ac:dyDescent="0.25">
      <c r="A4" s="64"/>
      <c r="B4" s="827"/>
      <c r="C4" s="829"/>
      <c r="D4" s="827"/>
      <c r="E4" s="829"/>
      <c r="F4" s="474">
        <v>2013</v>
      </c>
      <c r="G4" s="474">
        <v>2012</v>
      </c>
    </row>
    <row r="5" spans="1:7" x14ac:dyDescent="0.2">
      <c r="A5" s="65" t="s">
        <v>113</v>
      </c>
      <c r="B5" s="273">
        <v>10531.063755754865</v>
      </c>
      <c r="C5" s="274">
        <v>8.6949359981241354</v>
      </c>
      <c r="D5" s="273">
        <v>15510.236353799999</v>
      </c>
      <c r="E5" s="274">
        <v>12.031968834669676</v>
      </c>
      <c r="F5" s="810">
        <v>16.026175703224997</v>
      </c>
      <c r="G5" s="810">
        <v>15.870626320900108</v>
      </c>
    </row>
    <row r="6" spans="1:7" x14ac:dyDescent="0.2">
      <c r="A6" s="65" t="s">
        <v>114</v>
      </c>
      <c r="B6" s="273">
        <v>52934.098759999993</v>
      </c>
      <c r="C6" s="274">
        <v>43.704853708160925</v>
      </c>
      <c r="D6" s="273">
        <v>53977.992749800011</v>
      </c>
      <c r="E6" s="274">
        <v>41.873090242399932</v>
      </c>
      <c r="F6" s="810">
        <v>0.72742449388969277</v>
      </c>
      <c r="G6" s="810">
        <v>0.26802646973295613</v>
      </c>
    </row>
    <row r="7" spans="1:7" x14ac:dyDescent="0.2">
      <c r="A7" s="65" t="s">
        <v>115</v>
      </c>
      <c r="B7" s="273">
        <v>26077.232231999998</v>
      </c>
      <c r="C7" s="274">
        <v>21.530575687717608</v>
      </c>
      <c r="D7" s="273">
        <v>28184.114483999998</v>
      </c>
      <c r="E7" s="274">
        <v>21.863650518850307</v>
      </c>
      <c r="F7" s="810">
        <v>0.19104196164985091</v>
      </c>
      <c r="G7" s="810">
        <v>0.18370003439133065</v>
      </c>
    </row>
    <row r="8" spans="1:7" x14ac:dyDescent="0.2">
      <c r="A8" s="65" t="s">
        <v>116</v>
      </c>
      <c r="B8" s="273">
        <v>14784.529206060604</v>
      </c>
      <c r="C8" s="274">
        <v>12.206794887064047</v>
      </c>
      <c r="D8" s="273">
        <v>16019.454545454542</v>
      </c>
      <c r="E8" s="274">
        <v>12.426991661677288</v>
      </c>
      <c r="F8" s="810">
        <v>100</v>
      </c>
      <c r="G8" s="810">
        <v>100</v>
      </c>
    </row>
    <row r="9" spans="1:7" x14ac:dyDescent="0.2">
      <c r="A9" s="65" t="s">
        <v>117</v>
      </c>
      <c r="B9" s="273">
        <v>17209.489989716269</v>
      </c>
      <c r="C9" s="274">
        <v>14.208955286133399</v>
      </c>
      <c r="D9" s="273">
        <v>16004.226742999999</v>
      </c>
      <c r="E9" s="274">
        <v>12.415178789173339</v>
      </c>
      <c r="F9" s="810">
        <v>100</v>
      </c>
      <c r="G9" s="810">
        <v>100</v>
      </c>
    </row>
    <row r="10" spans="1:7" x14ac:dyDescent="0.2">
      <c r="A10" s="65" t="s">
        <v>118</v>
      </c>
      <c r="B10" s="273">
        <v>159.66048706349406</v>
      </c>
      <c r="C10" s="274">
        <v>0.13182312334665935</v>
      </c>
      <c r="D10" s="273">
        <v>175.63739999999999</v>
      </c>
      <c r="E10" s="274">
        <v>0.13624961443509293</v>
      </c>
      <c r="F10" s="810" t="s">
        <v>645</v>
      </c>
      <c r="G10" s="810" t="s">
        <v>646</v>
      </c>
    </row>
    <row r="11" spans="1:7" x14ac:dyDescent="0.2">
      <c r="A11" s="65" t="s">
        <v>119</v>
      </c>
      <c r="B11" s="273">
        <v>-578.86599999999999</v>
      </c>
      <c r="C11" s="274">
        <v>-0.47793869054677912</v>
      </c>
      <c r="D11" s="273">
        <v>-963.11399999999992</v>
      </c>
      <c r="E11" s="274">
        <v>-0.7471296612056435</v>
      </c>
      <c r="F11" s="811"/>
      <c r="G11" s="811"/>
    </row>
    <row r="12" spans="1:7" x14ac:dyDescent="0.2">
      <c r="A12" s="68" t="s">
        <v>120</v>
      </c>
      <c r="B12" s="812">
        <v>121117.20843059523</v>
      </c>
      <c r="C12" s="813">
        <v>100</v>
      </c>
      <c r="D12" s="812">
        <v>128908.54827605456</v>
      </c>
      <c r="E12" s="813">
        <v>100</v>
      </c>
      <c r="F12" s="813">
        <v>27.863705084480099</v>
      </c>
      <c r="G12" s="813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648</v>
      </c>
    </row>
    <row r="14" spans="1:7" x14ac:dyDescent="0.2">
      <c r="A14" s="814" t="s">
        <v>649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5" sqref="C5:C6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595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7" t="s">
        <v>305</v>
      </c>
    </row>
    <row r="3" spans="1:6" x14ac:dyDescent="0.2">
      <c r="A3" s="63"/>
      <c r="B3" s="838" t="s">
        <v>306</v>
      </c>
      <c r="C3" s="838"/>
      <c r="D3" s="838"/>
      <c r="E3" s="267" t="s">
        <v>307</v>
      </c>
      <c r="F3" s="267"/>
    </row>
    <row r="4" spans="1:6" x14ac:dyDescent="0.2">
      <c r="A4" s="75"/>
      <c r="B4" s="298" t="s">
        <v>662</v>
      </c>
      <c r="C4" s="299" t="s">
        <v>656</v>
      </c>
      <c r="D4" s="298" t="s">
        <v>664</v>
      </c>
      <c r="E4" s="269" t="s">
        <v>308</v>
      </c>
      <c r="F4" s="268" t="s">
        <v>309</v>
      </c>
    </row>
    <row r="5" spans="1:6" x14ac:dyDescent="0.2">
      <c r="A5" s="710" t="s">
        <v>597</v>
      </c>
      <c r="B5" s="300">
        <v>143.688774193548</v>
      </c>
      <c r="C5" s="300">
        <v>143.78896666666699</v>
      </c>
      <c r="D5" s="300">
        <v>144.46611517804573</v>
      </c>
      <c r="E5" s="300">
        <v>-6.9680223345134448E-2</v>
      </c>
      <c r="F5" s="300">
        <v>-0.5380784162014054</v>
      </c>
    </row>
    <row r="6" spans="1:6" x14ac:dyDescent="0.2">
      <c r="A6" s="75" t="s">
        <v>596</v>
      </c>
      <c r="B6" s="279">
        <v>132.54900000000001</v>
      </c>
      <c r="C6" s="295">
        <v>133.057533333333</v>
      </c>
      <c r="D6" s="279">
        <v>135.45789137834714</v>
      </c>
      <c r="E6" s="279">
        <v>-0.38219056117553607</v>
      </c>
      <c r="F6" s="279">
        <v>-2.1474506569885374</v>
      </c>
    </row>
    <row r="7" spans="1:6" x14ac:dyDescent="0.2">
      <c r="A7" s="1"/>
      <c r="B7" s="1"/>
      <c r="C7" s="1"/>
      <c r="D7" s="1"/>
      <c r="E7" s="1"/>
      <c r="F7" s="71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H38" sqref="H38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24" t="s">
        <v>310</v>
      </c>
      <c r="B1" s="824"/>
      <c r="C1" s="824"/>
      <c r="D1" s="58"/>
      <c r="E1" s="58"/>
    </row>
    <row r="2" spans="1:38" x14ac:dyDescent="0.2">
      <c r="A2" s="825"/>
      <c r="B2" s="824"/>
      <c r="C2" s="824"/>
      <c r="D2" s="8"/>
      <c r="E2" s="62" t="s">
        <v>305</v>
      </c>
    </row>
    <row r="3" spans="1:38" x14ac:dyDescent="0.2">
      <c r="A3" s="64"/>
      <c r="B3" s="302" t="s">
        <v>311</v>
      </c>
      <c r="C3" s="302" t="s">
        <v>312</v>
      </c>
      <c r="D3" s="302" t="s">
        <v>313</v>
      </c>
      <c r="E3" s="302" t="s">
        <v>314</v>
      </c>
    </row>
    <row r="4" spans="1:38" x14ac:dyDescent="0.2">
      <c r="A4" s="303" t="s">
        <v>315</v>
      </c>
      <c r="B4" s="304">
        <v>143.688774193548</v>
      </c>
      <c r="C4" s="305">
        <v>24.937721141028991</v>
      </c>
      <c r="D4" s="305">
        <v>46.502859504131905</v>
      </c>
      <c r="E4" s="305">
        <v>72.248193548387107</v>
      </c>
      <c r="F4" s="448"/>
      <c r="H4" s="448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</row>
    <row r="5" spans="1:38" x14ac:dyDescent="0.2">
      <c r="A5" s="306" t="s">
        <v>316</v>
      </c>
      <c r="B5" s="307">
        <v>159.89032258064518</v>
      </c>
      <c r="C5" s="301">
        <v>25.528706966657637</v>
      </c>
      <c r="D5" s="301">
        <v>65.449970452697215</v>
      </c>
      <c r="E5" s="301">
        <v>68.911645161290323</v>
      </c>
      <c r="F5" s="448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</row>
    <row r="6" spans="1:38" x14ac:dyDescent="0.2">
      <c r="A6" s="306" t="s">
        <v>317</v>
      </c>
      <c r="B6" s="307">
        <v>138.99032258064517</v>
      </c>
      <c r="C6" s="301">
        <v>23.165053763440863</v>
      </c>
      <c r="D6" s="301">
        <v>49.336333333333329</v>
      </c>
      <c r="E6" s="301">
        <v>66.488935483870975</v>
      </c>
      <c r="F6" s="448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</row>
    <row r="7" spans="1:38" x14ac:dyDescent="0.2">
      <c r="A7" s="306" t="s">
        <v>260</v>
      </c>
      <c r="B7" s="307">
        <v>160.15806451612903</v>
      </c>
      <c r="C7" s="301">
        <v>27.796027725939751</v>
      </c>
      <c r="D7" s="301">
        <v>61.356843241802181</v>
      </c>
      <c r="E7" s="301">
        <v>71.005193548387098</v>
      </c>
      <c r="F7" s="448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49"/>
    </row>
    <row r="8" spans="1:38" x14ac:dyDescent="0.2">
      <c r="A8" s="306" t="s">
        <v>318</v>
      </c>
      <c r="B8" s="307">
        <v>129.75469158730525</v>
      </c>
      <c r="C8" s="301">
        <v>21.625781931217546</v>
      </c>
      <c r="D8" s="301">
        <v>36.302299639231293</v>
      </c>
      <c r="E8" s="301">
        <v>71.826610016856407</v>
      </c>
      <c r="F8" s="448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</row>
    <row r="9" spans="1:38" x14ac:dyDescent="0.2">
      <c r="A9" s="306" t="s">
        <v>319</v>
      </c>
      <c r="B9" s="307">
        <v>134.41466007852529</v>
      </c>
      <c r="C9" s="301">
        <v>23.328164145859763</v>
      </c>
      <c r="D9" s="301">
        <v>46.769984564420994</v>
      </c>
      <c r="E9" s="301">
        <v>64.316511368244534</v>
      </c>
      <c r="F9" s="448"/>
    </row>
    <row r="10" spans="1:38" x14ac:dyDescent="0.2">
      <c r="A10" s="306" t="s">
        <v>320</v>
      </c>
      <c r="B10" s="307">
        <v>145.13761290322583</v>
      </c>
      <c r="C10" s="301">
        <v>23.173232312279755</v>
      </c>
      <c r="D10" s="301">
        <v>48.97018704255899</v>
      </c>
      <c r="E10" s="301">
        <v>72.994193548387088</v>
      </c>
      <c r="F10" s="448"/>
    </row>
    <row r="11" spans="1:38" x14ac:dyDescent="0.2">
      <c r="A11" s="306" t="s">
        <v>321</v>
      </c>
      <c r="B11" s="307">
        <v>145.57938491845954</v>
      </c>
      <c r="C11" s="301">
        <v>29.115876983691908</v>
      </c>
      <c r="D11" s="301">
        <v>48.127203929771369</v>
      </c>
      <c r="E11" s="301">
        <v>68.336304004996265</v>
      </c>
      <c r="F11" s="448"/>
    </row>
    <row r="12" spans="1:38" x14ac:dyDescent="0.2">
      <c r="A12" s="306" t="s">
        <v>322</v>
      </c>
      <c r="B12" s="307">
        <v>170.22858416821552</v>
      </c>
      <c r="C12" s="301">
        <v>34.045716833643105</v>
      </c>
      <c r="D12" s="301">
        <v>60.189982268597753</v>
      </c>
      <c r="E12" s="301">
        <v>75.992885065974662</v>
      </c>
      <c r="F12" s="448"/>
    </row>
    <row r="13" spans="1:38" x14ac:dyDescent="0.2">
      <c r="A13" s="306" t="s">
        <v>323</v>
      </c>
      <c r="B13" s="307">
        <v>150.91612903225808</v>
      </c>
      <c r="C13" s="301">
        <v>25.152688172043014</v>
      </c>
      <c r="D13" s="301">
        <v>57.017182795698943</v>
      </c>
      <c r="E13" s="301">
        <v>68.746258064516127</v>
      </c>
      <c r="F13" s="448"/>
    </row>
    <row r="14" spans="1:38" x14ac:dyDescent="0.2">
      <c r="A14" s="306" t="s">
        <v>324</v>
      </c>
      <c r="B14" s="307">
        <v>149.54193548387099</v>
      </c>
      <c r="C14" s="301">
        <v>26.966578529878376</v>
      </c>
      <c r="D14" s="301">
        <v>55.049260179799077</v>
      </c>
      <c r="E14" s="301">
        <v>67.526096774193533</v>
      </c>
      <c r="F14" s="448"/>
    </row>
    <row r="15" spans="1:38" x14ac:dyDescent="0.2">
      <c r="A15" s="306" t="s">
        <v>220</v>
      </c>
      <c r="B15" s="307">
        <v>131.84193548387097</v>
      </c>
      <c r="C15" s="301">
        <v>21.973655913978497</v>
      </c>
      <c r="D15" s="301">
        <v>42.277182795698927</v>
      </c>
      <c r="E15" s="301">
        <v>67.591096774193545</v>
      </c>
      <c r="F15" s="448"/>
    </row>
    <row r="16" spans="1:38" x14ac:dyDescent="0.2">
      <c r="A16" s="306" t="s">
        <v>325</v>
      </c>
      <c r="B16" s="308">
        <v>165.60967741935482</v>
      </c>
      <c r="C16" s="290">
        <v>32.053485952133194</v>
      </c>
      <c r="D16" s="290">
        <v>62.369836628511955</v>
      </c>
      <c r="E16" s="290">
        <v>71.186354838709676</v>
      </c>
      <c r="F16" s="448"/>
    </row>
    <row r="17" spans="1:13" x14ac:dyDescent="0.2">
      <c r="A17" s="306" t="s">
        <v>261</v>
      </c>
      <c r="B17" s="307">
        <v>153.911</v>
      </c>
      <c r="C17" s="301">
        <v>25.651833333333336</v>
      </c>
      <c r="D17" s="301">
        <v>61.329779569892459</v>
      </c>
      <c r="E17" s="301">
        <v>66.929387096774207</v>
      </c>
      <c r="F17" s="448"/>
    </row>
    <row r="18" spans="1:13" x14ac:dyDescent="0.2">
      <c r="A18" s="306" t="s">
        <v>262</v>
      </c>
      <c r="B18" s="307">
        <v>170.86451612903227</v>
      </c>
      <c r="C18" s="301">
        <v>31.950275373721485</v>
      </c>
      <c r="D18" s="301">
        <v>68.388595594020458</v>
      </c>
      <c r="E18" s="301">
        <v>70.525645161290328</v>
      </c>
      <c r="F18" s="448"/>
    </row>
    <row r="19" spans="1:13" x14ac:dyDescent="0.2">
      <c r="A19" s="58" t="s">
        <v>263</v>
      </c>
      <c r="B19" s="307">
        <v>175.68387096774194</v>
      </c>
      <c r="C19" s="301">
        <v>30.490589176219675</v>
      </c>
      <c r="D19" s="301">
        <v>76.723862436683547</v>
      </c>
      <c r="E19" s="301">
        <v>68.46941935483872</v>
      </c>
      <c r="F19" s="448"/>
    </row>
    <row r="20" spans="1:13" x14ac:dyDescent="0.2">
      <c r="A20" s="58" t="s">
        <v>326</v>
      </c>
      <c r="B20" s="307">
        <v>137.4950609872655</v>
      </c>
      <c r="C20" s="301">
        <v>29.231233438237549</v>
      </c>
      <c r="D20" s="301">
        <v>39.826863889973495</v>
      </c>
      <c r="E20" s="301">
        <v>68.436963659054456</v>
      </c>
      <c r="F20" s="448"/>
    </row>
    <row r="21" spans="1:13" x14ac:dyDescent="0.2">
      <c r="A21" s="58" t="s">
        <v>327</v>
      </c>
      <c r="B21" s="307">
        <v>155.95438709677418</v>
      </c>
      <c r="C21" s="301">
        <v>29.162202465250459</v>
      </c>
      <c r="D21" s="301">
        <v>60.771862050878568</v>
      </c>
      <c r="E21" s="301">
        <v>66.020322580645157</v>
      </c>
      <c r="F21" s="448"/>
    </row>
    <row r="22" spans="1:13" x14ac:dyDescent="0.2">
      <c r="A22" s="58" t="s">
        <v>221</v>
      </c>
      <c r="B22" s="307">
        <v>176.06012903225809</v>
      </c>
      <c r="C22" s="301">
        <v>31.748547858276051</v>
      </c>
      <c r="D22" s="301">
        <v>73.080194077207835</v>
      </c>
      <c r="E22" s="301">
        <v>71.231387096774199</v>
      </c>
      <c r="F22" s="448"/>
    </row>
    <row r="23" spans="1:13" x14ac:dyDescent="0.2">
      <c r="A23" s="309" t="s">
        <v>328</v>
      </c>
      <c r="B23" s="310">
        <v>133.71370967741936</v>
      </c>
      <c r="C23" s="311">
        <v>23.20651159690749</v>
      </c>
      <c r="D23" s="311">
        <v>42.994810983737679</v>
      </c>
      <c r="E23" s="311">
        <v>67.512387096774191</v>
      </c>
      <c r="F23" s="448"/>
    </row>
    <row r="24" spans="1:13" x14ac:dyDescent="0.2">
      <c r="A24" s="309" t="s">
        <v>329</v>
      </c>
      <c r="B24" s="310">
        <v>134.52496711411402</v>
      </c>
      <c r="C24" s="311">
        <v>23.347308342118961</v>
      </c>
      <c r="D24" s="311">
        <v>43.443029186656176</v>
      </c>
      <c r="E24" s="311">
        <v>67.73462958533888</v>
      </c>
      <c r="F24" s="448"/>
    </row>
    <row r="25" spans="1:13" x14ac:dyDescent="0.2">
      <c r="A25" s="289" t="s">
        <v>330</v>
      </c>
      <c r="B25" s="310">
        <v>135.54690322580646</v>
      </c>
      <c r="C25" s="311">
        <v>17.680030855539972</v>
      </c>
      <c r="D25" s="311">
        <v>46.208743338008418</v>
      </c>
      <c r="E25" s="311">
        <v>71.658129032258074</v>
      </c>
      <c r="F25" s="448"/>
    </row>
    <row r="26" spans="1:13" x14ac:dyDescent="0.2">
      <c r="A26" s="289" t="s">
        <v>331</v>
      </c>
      <c r="B26" s="310">
        <v>144</v>
      </c>
      <c r="C26" s="311">
        <v>21.966101694915253</v>
      </c>
      <c r="D26" s="311">
        <v>50.937898305084744</v>
      </c>
      <c r="E26" s="311">
        <v>71.096000000000004</v>
      </c>
      <c r="F26" s="448"/>
    </row>
    <row r="27" spans="1:13" x14ac:dyDescent="0.2">
      <c r="A27" s="289" t="s">
        <v>332</v>
      </c>
      <c r="B27" s="310">
        <v>131.85022903885061</v>
      </c>
      <c r="C27" s="311">
        <v>24.65492087718345</v>
      </c>
      <c r="D27" s="311">
        <v>40.253884249874055</v>
      </c>
      <c r="E27" s="311">
        <v>66.941423911793109</v>
      </c>
      <c r="F27" s="448"/>
    </row>
    <row r="28" spans="1:13" x14ac:dyDescent="0.2">
      <c r="A28" s="58" t="s">
        <v>264</v>
      </c>
      <c r="B28" s="307">
        <v>158.82258064516128</v>
      </c>
      <c r="C28" s="301">
        <v>29.698531340152112</v>
      </c>
      <c r="D28" s="301">
        <v>58.595146079202706</v>
      </c>
      <c r="E28" s="301">
        <v>70.528903225806459</v>
      </c>
      <c r="F28" s="448"/>
    </row>
    <row r="29" spans="1:13" x14ac:dyDescent="0.2">
      <c r="A29" s="289" t="s">
        <v>224</v>
      </c>
      <c r="B29" s="310">
        <v>164.7540301652995</v>
      </c>
      <c r="C29" s="311">
        <v>27.459005027549917</v>
      </c>
      <c r="D29" s="311">
        <v>72.895233253859899</v>
      </c>
      <c r="E29" s="311">
        <v>64.399791883889677</v>
      </c>
      <c r="F29" s="448"/>
    </row>
    <row r="30" spans="1:13" x14ac:dyDescent="0.2">
      <c r="A30" s="58" t="s">
        <v>333</v>
      </c>
      <c r="B30" s="307">
        <v>142.55435942268099</v>
      </c>
      <c r="C30" s="301">
        <v>27.591166339873741</v>
      </c>
      <c r="D30" s="301">
        <v>46.191442602515551</v>
      </c>
      <c r="E30" s="301">
        <v>68.771750480291701</v>
      </c>
      <c r="F30" s="448"/>
    </row>
    <row r="31" spans="1:13" x14ac:dyDescent="0.2">
      <c r="A31" s="312" t="s">
        <v>265</v>
      </c>
      <c r="B31" s="313">
        <v>160.84772155835668</v>
      </c>
      <c r="C31" s="279">
        <v>32.169544311671338</v>
      </c>
      <c r="D31" s="279">
        <v>60.944183032343226</v>
      </c>
      <c r="E31" s="279">
        <v>67.733994214342118</v>
      </c>
      <c r="F31" s="448"/>
    </row>
    <row r="32" spans="1:13" x14ac:dyDescent="0.2">
      <c r="A32" s="314" t="s">
        <v>334</v>
      </c>
      <c r="B32" s="315">
        <v>158.754244371597</v>
      </c>
      <c r="C32" s="315">
        <v>27.67011883685754</v>
      </c>
      <c r="D32" s="315">
        <v>62.652024441834399</v>
      </c>
      <c r="E32" s="315">
        <v>68.432101092905057</v>
      </c>
      <c r="F32" s="448"/>
      <c r="M32" s="449"/>
    </row>
    <row r="33" spans="1:13" x14ac:dyDescent="0.2">
      <c r="A33" s="316" t="s">
        <v>335</v>
      </c>
      <c r="B33" s="317">
        <v>161.29214527857712</v>
      </c>
      <c r="C33" s="317">
        <v>27.625232087009191</v>
      </c>
      <c r="D33" s="317">
        <v>64.066978488878817</v>
      </c>
      <c r="E33" s="317">
        <v>69.599934702689112</v>
      </c>
      <c r="F33" s="448"/>
      <c r="M33" s="449"/>
    </row>
    <row r="34" spans="1:13" x14ac:dyDescent="0.2">
      <c r="A34" s="316" t="s">
        <v>336</v>
      </c>
      <c r="B34" s="318">
        <v>17.603371085029124</v>
      </c>
      <c r="C34" s="318">
        <v>2.6875109459802005</v>
      </c>
      <c r="D34" s="318">
        <v>17.564118984746912</v>
      </c>
      <c r="E34" s="318">
        <v>-2.6482588456979954</v>
      </c>
      <c r="F34" s="448"/>
    </row>
    <row r="35" spans="1:13" x14ac:dyDescent="0.2">
      <c r="A35" s="94"/>
      <c r="B35" s="65"/>
      <c r="C35" s="58"/>
      <c r="D35" s="8"/>
      <c r="E35" s="71" t="s">
        <v>304</v>
      </c>
    </row>
    <row r="36" spans="1:13" x14ac:dyDescent="0.2">
      <c r="B36" s="448"/>
      <c r="C36" s="448"/>
      <c r="D36" s="448"/>
      <c r="E36" s="448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G35" sqref="G35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24" t="s">
        <v>337</v>
      </c>
      <c r="B1" s="824"/>
      <c r="C1" s="824"/>
      <c r="D1" s="58"/>
      <c r="E1" s="58"/>
    </row>
    <row r="2" spans="1:36" x14ac:dyDescent="0.2">
      <c r="A2" s="825"/>
      <c r="B2" s="824"/>
      <c r="C2" s="824"/>
      <c r="D2" s="8"/>
      <c r="E2" s="62" t="s">
        <v>305</v>
      </c>
    </row>
    <row r="3" spans="1:36" x14ac:dyDescent="0.2">
      <c r="A3" s="64"/>
      <c r="B3" s="302" t="s">
        <v>311</v>
      </c>
      <c r="C3" s="302" t="s">
        <v>312</v>
      </c>
      <c r="D3" s="302" t="s">
        <v>313</v>
      </c>
      <c r="E3" s="302" t="s">
        <v>314</v>
      </c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</row>
    <row r="4" spans="1:36" x14ac:dyDescent="0.2">
      <c r="A4" s="303" t="s">
        <v>315</v>
      </c>
      <c r="B4" s="304">
        <v>132.54900000000001</v>
      </c>
      <c r="C4" s="305">
        <v>23.004371900826449</v>
      </c>
      <c r="D4" s="305">
        <v>37.090757131431651</v>
      </c>
      <c r="E4" s="305">
        <v>72.453870967741906</v>
      </c>
      <c r="F4" s="448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</row>
    <row r="5" spans="1:36" x14ac:dyDescent="0.2">
      <c r="A5" s="306" t="s">
        <v>316</v>
      </c>
      <c r="B5" s="307">
        <v>137.97419354838709</v>
      </c>
      <c r="C5" s="301">
        <v>22.029493087557604</v>
      </c>
      <c r="D5" s="301">
        <v>47.040023041474647</v>
      </c>
      <c r="E5" s="301">
        <v>68.90467741935484</v>
      </c>
      <c r="G5" s="453"/>
      <c r="H5" s="453"/>
      <c r="I5" s="453"/>
      <c r="J5" s="453"/>
      <c r="K5" s="453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</row>
    <row r="6" spans="1:36" x14ac:dyDescent="0.2">
      <c r="A6" s="306" t="s">
        <v>317</v>
      </c>
      <c r="B6" s="307">
        <v>130.58064516129031</v>
      </c>
      <c r="C6" s="301">
        <v>21.763440860215052</v>
      </c>
      <c r="D6" s="301">
        <v>40.964010752688139</v>
      </c>
      <c r="E6" s="301">
        <v>67.853193548387111</v>
      </c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</row>
    <row r="7" spans="1:36" x14ac:dyDescent="0.2">
      <c r="A7" s="306" t="s">
        <v>260</v>
      </c>
      <c r="B7" s="307">
        <v>137.96419354838713</v>
      </c>
      <c r="C7" s="301">
        <v>23.944198880298593</v>
      </c>
      <c r="D7" s="301">
        <v>42.768768861636936</v>
      </c>
      <c r="E7" s="301">
        <v>71.2512258064516</v>
      </c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</row>
    <row r="8" spans="1:36" x14ac:dyDescent="0.2">
      <c r="A8" s="306" t="s">
        <v>318</v>
      </c>
      <c r="B8" s="307">
        <v>132.27229844070081</v>
      </c>
      <c r="C8" s="301">
        <v>22.045383073450136</v>
      </c>
      <c r="D8" s="301">
        <v>32.978845936046866</v>
      </c>
      <c r="E8" s="301">
        <v>77.248069431203803</v>
      </c>
    </row>
    <row r="9" spans="1:36" x14ac:dyDescent="0.2">
      <c r="A9" s="306" t="s">
        <v>319</v>
      </c>
      <c r="B9" s="307">
        <v>133.96975265598758</v>
      </c>
      <c r="C9" s="301">
        <v>23.25094880806396</v>
      </c>
      <c r="D9" s="301">
        <v>39.885618842243638</v>
      </c>
      <c r="E9" s="301">
        <v>70.833185005679979</v>
      </c>
    </row>
    <row r="10" spans="1:36" x14ac:dyDescent="0.2">
      <c r="A10" s="306" t="s">
        <v>320</v>
      </c>
      <c r="B10" s="307">
        <v>144.35009677419356</v>
      </c>
      <c r="C10" s="301">
        <v>23.047494442938468</v>
      </c>
      <c r="D10" s="301">
        <v>46.070086202222825</v>
      </c>
      <c r="E10" s="301">
        <v>75.232516129032263</v>
      </c>
    </row>
    <row r="11" spans="1:36" x14ac:dyDescent="0.2">
      <c r="A11" s="306" t="s">
        <v>321</v>
      </c>
      <c r="B11" s="307">
        <v>135.0645098436982</v>
      </c>
      <c r="C11" s="301">
        <v>27.012901968739641</v>
      </c>
      <c r="D11" s="301">
        <v>37.607596513427893</v>
      </c>
      <c r="E11" s="301">
        <v>70.44401136153067</v>
      </c>
    </row>
    <row r="12" spans="1:36" x14ac:dyDescent="0.2">
      <c r="A12" s="306" t="s">
        <v>322</v>
      </c>
      <c r="B12" s="307">
        <v>147.57642676734531</v>
      </c>
      <c r="C12" s="301">
        <v>29.515285353469061</v>
      </c>
      <c r="D12" s="301">
        <v>41.186148740388539</v>
      </c>
      <c r="E12" s="301">
        <v>76.874992673487711</v>
      </c>
    </row>
    <row r="13" spans="1:36" x14ac:dyDescent="0.2">
      <c r="A13" s="306" t="s">
        <v>323</v>
      </c>
      <c r="B13" s="307">
        <v>135.93870967741935</v>
      </c>
      <c r="C13" s="301">
        <v>22.656451612903226</v>
      </c>
      <c r="D13" s="301">
        <v>40.604967741935468</v>
      </c>
      <c r="E13" s="301">
        <v>72.67729032258066</v>
      </c>
    </row>
    <row r="14" spans="1:36" x14ac:dyDescent="0.2">
      <c r="A14" s="306" t="s">
        <v>324</v>
      </c>
      <c r="B14" s="307">
        <v>137.42903225806452</v>
      </c>
      <c r="C14" s="301">
        <v>24.782284505552621</v>
      </c>
      <c r="D14" s="301">
        <v>45.416941300898998</v>
      </c>
      <c r="E14" s="301">
        <v>67.229806451612902</v>
      </c>
    </row>
    <row r="15" spans="1:36" x14ac:dyDescent="0.2">
      <c r="A15" s="306" t="s">
        <v>220</v>
      </c>
      <c r="B15" s="307">
        <v>126.90645161290323</v>
      </c>
      <c r="C15" s="301">
        <v>21.151075268817205</v>
      </c>
      <c r="D15" s="301">
        <v>39.291956989247296</v>
      </c>
      <c r="E15" s="301">
        <v>66.46341935483872</v>
      </c>
    </row>
    <row r="16" spans="1:36" x14ac:dyDescent="0.2">
      <c r="A16" s="306" t="s">
        <v>325</v>
      </c>
      <c r="B16" s="308">
        <v>149.43870967741935</v>
      </c>
      <c r="C16" s="290">
        <v>28.923621227887615</v>
      </c>
      <c r="D16" s="290">
        <v>46.279830385015607</v>
      </c>
      <c r="E16" s="290">
        <v>74.235258064516131</v>
      </c>
    </row>
    <row r="17" spans="1:11" x14ac:dyDescent="0.2">
      <c r="A17" s="306" t="s">
        <v>261</v>
      </c>
      <c r="B17" s="307">
        <v>131.26354838709676</v>
      </c>
      <c r="C17" s="301">
        <v>21.877258064516131</v>
      </c>
      <c r="D17" s="301">
        <v>44.089967741935467</v>
      </c>
      <c r="E17" s="301">
        <v>65.296322580645167</v>
      </c>
    </row>
    <row r="18" spans="1:11" x14ac:dyDescent="0.2">
      <c r="A18" s="306" t="s">
        <v>262</v>
      </c>
      <c r="B18" s="307">
        <v>137.23548387096773</v>
      </c>
      <c r="C18" s="301">
        <v>25.661919748229739</v>
      </c>
      <c r="D18" s="301">
        <v>34.295112509834766</v>
      </c>
      <c r="E18" s="301">
        <v>77.278451612903226</v>
      </c>
    </row>
    <row r="19" spans="1:11" x14ac:dyDescent="0.2">
      <c r="A19" s="58" t="s">
        <v>263</v>
      </c>
      <c r="B19" s="307">
        <v>142.85483870967741</v>
      </c>
      <c r="C19" s="301">
        <v>24.792988536390293</v>
      </c>
      <c r="D19" s="301">
        <v>48.575946947480659</v>
      </c>
      <c r="E19" s="301">
        <v>69.485903225806453</v>
      </c>
    </row>
    <row r="20" spans="1:11" x14ac:dyDescent="0.2">
      <c r="A20" s="58" t="s">
        <v>326</v>
      </c>
      <c r="B20" s="307">
        <v>137.13172923782662</v>
      </c>
      <c r="C20" s="301">
        <v>29.153989680482827</v>
      </c>
      <c r="D20" s="301">
        <v>36.6791525268832</v>
      </c>
      <c r="E20" s="301">
        <v>71.298587030460595</v>
      </c>
    </row>
    <row r="21" spans="1:11" x14ac:dyDescent="0.2">
      <c r="A21" s="58" t="s">
        <v>327</v>
      </c>
      <c r="B21" s="307">
        <v>147.6965806451613</v>
      </c>
      <c r="C21" s="301">
        <v>27.618059795436668</v>
      </c>
      <c r="D21" s="301">
        <v>49.900327301337541</v>
      </c>
      <c r="E21" s="301">
        <v>70.1781935483871</v>
      </c>
    </row>
    <row r="22" spans="1:11" x14ac:dyDescent="0.2">
      <c r="A22" s="58" t="s">
        <v>221</v>
      </c>
      <c r="B22" s="307">
        <v>163.54932258064514</v>
      </c>
      <c r="C22" s="301">
        <v>29.492500793231091</v>
      </c>
      <c r="D22" s="301">
        <v>61.979983077736634</v>
      </c>
      <c r="E22" s="301">
        <v>72.076838709677418</v>
      </c>
    </row>
    <row r="23" spans="1:11" x14ac:dyDescent="0.2">
      <c r="A23" s="309" t="s">
        <v>328</v>
      </c>
      <c r="B23" s="310">
        <v>127.84354838709677</v>
      </c>
      <c r="C23" s="311">
        <v>22.187723273793654</v>
      </c>
      <c r="D23" s="311">
        <v>34.919696081045046</v>
      </c>
      <c r="E23" s="311">
        <v>70.736129032258077</v>
      </c>
    </row>
    <row r="24" spans="1:11" x14ac:dyDescent="0.2">
      <c r="A24" s="309" t="s">
        <v>329</v>
      </c>
      <c r="B24" s="310">
        <v>127.32719961732786</v>
      </c>
      <c r="C24" s="311">
        <v>22.098109024494917</v>
      </c>
      <c r="D24" s="311">
        <v>33.016636558332664</v>
      </c>
      <c r="E24" s="311">
        <v>72.212454034500283</v>
      </c>
    </row>
    <row r="25" spans="1:11" x14ac:dyDescent="0.2">
      <c r="A25" s="289" t="s">
        <v>330</v>
      </c>
      <c r="B25" s="310">
        <v>119.41751612903229</v>
      </c>
      <c r="C25" s="311">
        <v>15.576197755960736</v>
      </c>
      <c r="D25" s="311">
        <v>33.499866760168331</v>
      </c>
      <c r="E25" s="311">
        <v>70.341451612903228</v>
      </c>
    </row>
    <row r="26" spans="1:11" x14ac:dyDescent="0.2">
      <c r="A26" s="289" t="s">
        <v>331</v>
      </c>
      <c r="B26" s="310">
        <v>136</v>
      </c>
      <c r="C26" s="311">
        <v>20.745762711864408</v>
      </c>
      <c r="D26" s="311">
        <v>42.240237288135596</v>
      </c>
      <c r="E26" s="311">
        <v>73.013999999999996</v>
      </c>
    </row>
    <row r="27" spans="1:11" x14ac:dyDescent="0.2">
      <c r="A27" s="289" t="s">
        <v>332</v>
      </c>
      <c r="B27" s="310">
        <v>128.25815250007099</v>
      </c>
      <c r="C27" s="311">
        <v>23.983231768305959</v>
      </c>
      <c r="D27" s="311">
        <v>35.173187003998947</v>
      </c>
      <c r="E27" s="311">
        <v>69.101733727766089</v>
      </c>
    </row>
    <row r="28" spans="1:11" x14ac:dyDescent="0.2">
      <c r="A28" s="58" t="s">
        <v>264</v>
      </c>
      <c r="B28" s="307">
        <v>132.87741935483871</v>
      </c>
      <c r="C28" s="301">
        <v>24.846997115132442</v>
      </c>
      <c r="D28" s="301">
        <v>36.941196433254646</v>
      </c>
      <c r="E28" s="301">
        <v>71.089225806451623</v>
      </c>
    </row>
    <row r="29" spans="1:11" x14ac:dyDescent="0.2">
      <c r="A29" s="289" t="s">
        <v>224</v>
      </c>
      <c r="B29" s="310">
        <v>171.02367242682956</v>
      </c>
      <c r="C29" s="311">
        <v>28.503945404471594</v>
      </c>
      <c r="D29" s="311">
        <v>72.895246906747886</v>
      </c>
      <c r="E29" s="311">
        <v>69.624480115610083</v>
      </c>
    </row>
    <row r="30" spans="1:11" x14ac:dyDescent="0.2">
      <c r="A30" s="58" t="s">
        <v>333</v>
      </c>
      <c r="B30" s="307">
        <v>141.88204741286674</v>
      </c>
      <c r="C30" s="301">
        <v>27.461041434748402</v>
      </c>
      <c r="D30" s="301">
        <v>43.052346821126982</v>
      </c>
      <c r="E30" s="301">
        <v>71.368659156991356</v>
      </c>
    </row>
    <row r="31" spans="1:11" x14ac:dyDescent="0.2">
      <c r="A31" s="312" t="s">
        <v>265</v>
      </c>
      <c r="B31" s="313">
        <v>154.31345747219245</v>
      </c>
      <c r="C31" s="279">
        <v>30.86269149443849</v>
      </c>
      <c r="D31" s="279">
        <v>52.468286884150558</v>
      </c>
      <c r="E31" s="279">
        <v>70.982479093603402</v>
      </c>
    </row>
    <row r="32" spans="1:11" x14ac:dyDescent="0.2">
      <c r="A32" s="314" t="s">
        <v>334</v>
      </c>
      <c r="B32" s="315">
        <v>142.2029761813952</v>
      </c>
      <c r="C32" s="315">
        <v>24.619780168511543</v>
      </c>
      <c r="D32" s="315">
        <v>47.69779859919143</v>
      </c>
      <c r="E32" s="315">
        <v>69.885397413692232</v>
      </c>
      <c r="G32" s="454"/>
      <c r="H32" s="454"/>
      <c r="I32" s="454"/>
      <c r="J32" s="454"/>
      <c r="K32" s="454"/>
    </row>
    <row r="33" spans="1:11" x14ac:dyDescent="0.2">
      <c r="A33" s="316" t="s">
        <v>335</v>
      </c>
      <c r="B33" s="317">
        <v>139.34965503801124</v>
      </c>
      <c r="C33" s="317">
        <v>23.710873886364993</v>
      </c>
      <c r="D33" s="317">
        <v>46.01178823620063</v>
      </c>
      <c r="E33" s="317">
        <v>69.626992915445612</v>
      </c>
      <c r="G33" s="451"/>
      <c r="H33" s="451"/>
      <c r="I33" s="451"/>
      <c r="J33" s="451"/>
      <c r="K33" s="451"/>
    </row>
    <row r="34" spans="1:11" x14ac:dyDescent="0.2">
      <c r="A34" s="316" t="s">
        <v>336</v>
      </c>
      <c r="B34" s="318">
        <v>6.8006550380112287</v>
      </c>
      <c r="C34" s="318">
        <v>0.70650198553854437</v>
      </c>
      <c r="D34" s="318">
        <v>8.9210311047689785</v>
      </c>
      <c r="E34" s="318">
        <v>-2.8268780522962942</v>
      </c>
    </row>
    <row r="35" spans="1:11" x14ac:dyDescent="0.2">
      <c r="A35" s="94"/>
      <c r="B35" s="65"/>
      <c r="C35" s="58"/>
      <c r="D35" s="8"/>
      <c r="E35" s="71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F21" sqref="F21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24" t="s">
        <v>35</v>
      </c>
      <c r="B1" s="824"/>
      <c r="C1" s="824"/>
    </row>
    <row r="2" spans="1:4" x14ac:dyDescent="0.2">
      <c r="A2" s="824"/>
      <c r="B2" s="824"/>
      <c r="C2" s="824"/>
    </row>
    <row r="3" spans="1:4" x14ac:dyDescent="0.2">
      <c r="A3" s="61"/>
      <c r="B3" s="8"/>
      <c r="C3" s="62" t="s">
        <v>305</v>
      </c>
    </row>
    <row r="4" spans="1:4" x14ac:dyDescent="0.2">
      <c r="A4" s="64"/>
      <c r="B4" s="302" t="s">
        <v>311</v>
      </c>
      <c r="C4" s="302" t="s">
        <v>314</v>
      </c>
    </row>
    <row r="5" spans="1:4" x14ac:dyDescent="0.2">
      <c r="A5" s="303" t="s">
        <v>315</v>
      </c>
      <c r="B5" s="800">
        <v>91.031866666666659</v>
      </c>
      <c r="C5" s="801">
        <v>66.128766666666664</v>
      </c>
    </row>
    <row r="6" spans="1:4" x14ac:dyDescent="0.2">
      <c r="A6" s="306" t="s">
        <v>316</v>
      </c>
      <c r="B6" s="802">
        <v>85.997366666666679</v>
      </c>
      <c r="C6" s="803">
        <v>65.927266666666668</v>
      </c>
    </row>
    <row r="7" spans="1:4" x14ac:dyDescent="0.2">
      <c r="A7" s="306" t="s">
        <v>317</v>
      </c>
      <c r="B7" s="802">
        <v>94.202366666666663</v>
      </c>
      <c r="C7" s="803">
        <v>67.220033333333348</v>
      </c>
    </row>
    <row r="8" spans="1:4" x14ac:dyDescent="0.2">
      <c r="A8" s="306" t="s">
        <v>260</v>
      </c>
      <c r="B8" s="802">
        <v>83.695999999999984</v>
      </c>
      <c r="C8" s="803">
        <v>67.259833333333333</v>
      </c>
    </row>
    <row r="9" spans="1:4" x14ac:dyDescent="0.2">
      <c r="A9" s="306" t="s">
        <v>318</v>
      </c>
      <c r="B9" s="802">
        <v>84.575109929440643</v>
      </c>
      <c r="C9" s="803">
        <v>67.837543034393434</v>
      </c>
    </row>
    <row r="10" spans="1:4" x14ac:dyDescent="0.2">
      <c r="A10" s="306" t="s">
        <v>319</v>
      </c>
      <c r="B10" s="802">
        <v>91.464937552358364</v>
      </c>
      <c r="C10" s="803">
        <v>66.651502348684772</v>
      </c>
    </row>
    <row r="11" spans="1:4" x14ac:dyDescent="0.2">
      <c r="A11" s="306" t="s">
        <v>321</v>
      </c>
      <c r="B11" s="802">
        <v>105.64956666666664</v>
      </c>
      <c r="C11" s="803">
        <v>74.786766666666679</v>
      </c>
      <c r="D11" s="301"/>
    </row>
    <row r="12" spans="1:4" x14ac:dyDescent="0.2">
      <c r="A12" s="306" t="s">
        <v>320</v>
      </c>
      <c r="B12" s="802">
        <v>89.708345681469297</v>
      </c>
      <c r="C12" s="803">
        <v>67.106052142759594</v>
      </c>
    </row>
    <row r="13" spans="1:4" x14ac:dyDescent="0.2">
      <c r="A13" s="306" t="s">
        <v>322</v>
      </c>
      <c r="B13" s="802">
        <v>156.66700703977648</v>
      </c>
      <c r="C13" s="803">
        <v>82.84387706155124</v>
      </c>
    </row>
    <row r="14" spans="1:4" x14ac:dyDescent="0.2">
      <c r="A14" s="306" t="s">
        <v>323</v>
      </c>
      <c r="B14" s="804">
        <v>0</v>
      </c>
      <c r="C14" s="805">
        <v>0</v>
      </c>
    </row>
    <row r="15" spans="1:4" x14ac:dyDescent="0.2">
      <c r="A15" s="306" t="s">
        <v>324</v>
      </c>
      <c r="B15" s="802">
        <v>107.51333333333335</v>
      </c>
      <c r="C15" s="803">
        <v>65.59823333333334</v>
      </c>
    </row>
    <row r="16" spans="1:4" x14ac:dyDescent="0.2">
      <c r="A16" s="306" t="s">
        <v>220</v>
      </c>
      <c r="B16" s="802">
        <v>98.106666666666669</v>
      </c>
      <c r="C16" s="803">
        <v>70.290666666666667</v>
      </c>
    </row>
    <row r="17" spans="1:3" x14ac:dyDescent="0.2">
      <c r="A17" s="306" t="s">
        <v>325</v>
      </c>
      <c r="B17" s="802">
        <v>109.2</v>
      </c>
      <c r="C17" s="803">
        <v>71.479633333333339</v>
      </c>
    </row>
    <row r="18" spans="1:3" x14ac:dyDescent="0.2">
      <c r="A18" s="306" t="s">
        <v>261</v>
      </c>
      <c r="B18" s="802">
        <v>90.483033333333339</v>
      </c>
      <c r="C18" s="803">
        <v>69.553766666666661</v>
      </c>
    </row>
    <row r="19" spans="1:3" x14ac:dyDescent="0.2">
      <c r="A19" s="306" t="s">
        <v>262</v>
      </c>
      <c r="B19" s="802">
        <v>129.74993333333333</v>
      </c>
      <c r="C19" s="803">
        <v>70.15143333333333</v>
      </c>
    </row>
    <row r="20" spans="1:3" x14ac:dyDescent="0.2">
      <c r="A20" s="306" t="s">
        <v>263</v>
      </c>
      <c r="B20" s="802">
        <v>106.33</v>
      </c>
      <c r="C20" s="803">
        <v>37.680499999999995</v>
      </c>
    </row>
    <row r="21" spans="1:3" x14ac:dyDescent="0.2">
      <c r="A21" s="306" t="s">
        <v>326</v>
      </c>
      <c r="B21" s="802">
        <v>141.70278687908748</v>
      </c>
      <c r="C21" s="803">
        <v>73.675206598142609</v>
      </c>
    </row>
    <row r="22" spans="1:3" x14ac:dyDescent="0.2">
      <c r="A22" s="306" t="s">
        <v>327</v>
      </c>
      <c r="B22" s="802">
        <v>107.39276666666667</v>
      </c>
      <c r="C22" s="803">
        <v>83.390900000000002</v>
      </c>
    </row>
    <row r="23" spans="1:3" x14ac:dyDescent="0.2">
      <c r="A23" s="306" t="s">
        <v>221</v>
      </c>
      <c r="B23" s="802">
        <v>144.61846666666668</v>
      </c>
      <c r="C23" s="803">
        <v>76.87466666666667</v>
      </c>
    </row>
    <row r="24" spans="1:3" x14ac:dyDescent="0.2">
      <c r="A24" s="306" t="s">
        <v>328</v>
      </c>
      <c r="B24" s="802">
        <v>91.111766666666668</v>
      </c>
      <c r="C24" s="803">
        <v>72.614166666666677</v>
      </c>
    </row>
    <row r="25" spans="1:3" x14ac:dyDescent="0.2">
      <c r="A25" s="306" t="s">
        <v>329</v>
      </c>
      <c r="B25" s="802">
        <v>79.541241890639483</v>
      </c>
      <c r="C25" s="803">
        <v>63.551861291319121</v>
      </c>
    </row>
    <row r="26" spans="1:3" x14ac:dyDescent="0.2">
      <c r="A26" s="306" t="s">
        <v>330</v>
      </c>
      <c r="B26" s="802">
        <v>77.141366666666684</v>
      </c>
      <c r="C26" s="803">
        <v>67.842900000000014</v>
      </c>
    </row>
    <row r="27" spans="1:3" x14ac:dyDescent="0.2">
      <c r="A27" s="306" t="s">
        <v>331</v>
      </c>
      <c r="B27" s="802">
        <v>108.5</v>
      </c>
      <c r="C27" s="803">
        <v>73.133133333333348</v>
      </c>
    </row>
    <row r="28" spans="1:3" x14ac:dyDescent="0.2">
      <c r="A28" s="306" t="s">
        <v>332</v>
      </c>
      <c r="B28" s="802">
        <v>91.091177148575895</v>
      </c>
      <c r="C28" s="803">
        <v>68.276532375189532</v>
      </c>
    </row>
    <row r="29" spans="1:3" x14ac:dyDescent="0.2">
      <c r="A29" s="306" t="s">
        <v>264</v>
      </c>
      <c r="B29" s="802">
        <v>131.53</v>
      </c>
      <c r="C29" s="803">
        <v>72.835033333333342</v>
      </c>
    </row>
    <row r="30" spans="1:3" x14ac:dyDescent="0.2">
      <c r="A30" s="306" t="s">
        <v>224</v>
      </c>
      <c r="B30" s="802">
        <v>81.610033077743509</v>
      </c>
      <c r="C30" s="803">
        <v>63.243559910834293</v>
      </c>
    </row>
    <row r="31" spans="1:3" x14ac:dyDescent="0.2">
      <c r="A31" s="306" t="s">
        <v>333</v>
      </c>
      <c r="B31" s="802">
        <v>118.55738183701264</v>
      </c>
      <c r="C31" s="803">
        <v>51.123349582158184</v>
      </c>
    </row>
    <row r="32" spans="1:3" x14ac:dyDescent="0.2">
      <c r="A32" s="306" t="s">
        <v>265</v>
      </c>
      <c r="B32" s="802">
        <v>135.53506103145426</v>
      </c>
      <c r="C32" s="803">
        <v>64.758961748157461</v>
      </c>
    </row>
    <row r="33" spans="1:3" x14ac:dyDescent="0.2">
      <c r="A33" s="314" t="s">
        <v>334</v>
      </c>
      <c r="B33" s="806">
        <v>94.119268890570055</v>
      </c>
      <c r="C33" s="806">
        <v>68.143504495878901</v>
      </c>
    </row>
    <row r="34" spans="1:3" x14ac:dyDescent="0.2">
      <c r="A34" s="316" t="s">
        <v>335</v>
      </c>
      <c r="B34" s="807">
        <v>93.147986190702071</v>
      </c>
      <c r="C34" s="807">
        <v>68.05103748764472</v>
      </c>
    </row>
    <row r="35" spans="1:3" x14ac:dyDescent="0.2">
      <c r="A35" s="316" t="s">
        <v>336</v>
      </c>
      <c r="B35" s="808">
        <v>2.1161195240354118</v>
      </c>
      <c r="C35" s="808">
        <v>1.9222708209780563</v>
      </c>
    </row>
    <row r="36" spans="1:3" x14ac:dyDescent="0.2">
      <c r="A36" s="94"/>
      <c r="B36" s="8"/>
      <c r="C36" s="71" t="s">
        <v>654</v>
      </c>
    </row>
    <row r="37" spans="1:3" x14ac:dyDescent="0.2">
      <c r="A37" s="94" t="s">
        <v>598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E15" sqref="E15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1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6" t="s">
        <v>338</v>
      </c>
    </row>
    <row r="3" spans="1:13" x14ac:dyDescent="0.2">
      <c r="A3" s="233"/>
      <c r="B3" s="781">
        <v>2013</v>
      </c>
      <c r="C3" s="781" t="s">
        <v>641</v>
      </c>
      <c r="D3" s="781" t="s">
        <v>641</v>
      </c>
      <c r="E3" s="781" t="s">
        <v>641</v>
      </c>
      <c r="F3" s="781" t="s">
        <v>641</v>
      </c>
      <c r="G3" s="781">
        <v>2014</v>
      </c>
      <c r="H3" s="781" t="s">
        <v>641</v>
      </c>
      <c r="I3" s="781" t="s">
        <v>641</v>
      </c>
      <c r="J3" s="781" t="s">
        <v>641</v>
      </c>
      <c r="K3" s="781" t="s">
        <v>641</v>
      </c>
      <c r="L3" s="781" t="s">
        <v>641</v>
      </c>
      <c r="M3" s="781" t="s">
        <v>641</v>
      </c>
    </row>
    <row r="4" spans="1:13" x14ac:dyDescent="0.2">
      <c r="A4" s="319"/>
      <c r="B4" s="711">
        <v>41487</v>
      </c>
      <c r="C4" s="711">
        <v>41518</v>
      </c>
      <c r="D4" s="711">
        <v>41548</v>
      </c>
      <c r="E4" s="711">
        <v>41579</v>
      </c>
      <c r="F4" s="711">
        <v>41609</v>
      </c>
      <c r="G4" s="711">
        <v>41640</v>
      </c>
      <c r="H4" s="711">
        <v>41671</v>
      </c>
      <c r="I4" s="711">
        <v>41699</v>
      </c>
      <c r="J4" s="711">
        <v>41730</v>
      </c>
      <c r="K4" s="711">
        <v>41760</v>
      </c>
      <c r="L4" s="711">
        <v>41791</v>
      </c>
      <c r="M4" s="711">
        <v>41821</v>
      </c>
    </row>
    <row r="5" spans="1:13" x14ac:dyDescent="0.2">
      <c r="A5" s="320" t="s">
        <v>339</v>
      </c>
      <c r="B5" s="321">
        <v>111.36476190476192</v>
      </c>
      <c r="C5" s="322">
        <v>111.65523809523809</v>
      </c>
      <c r="D5" s="322">
        <v>109.17782608695651</v>
      </c>
      <c r="E5" s="322">
        <v>107.99714285714288</v>
      </c>
      <c r="F5" s="322">
        <v>110.72099999999998</v>
      </c>
      <c r="G5" s="322">
        <v>108.10181818181819</v>
      </c>
      <c r="H5" s="322">
        <v>109.12199999999999</v>
      </c>
      <c r="I5" s="322">
        <v>107.42809523809522</v>
      </c>
      <c r="J5" s="322">
        <v>107.74749999999999</v>
      </c>
      <c r="K5" s="322">
        <v>109.52550000000001</v>
      </c>
      <c r="L5" s="322">
        <v>111.92238095238095</v>
      </c>
      <c r="M5" s="322">
        <v>106.80217391304349</v>
      </c>
    </row>
    <row r="6" spans="1:13" x14ac:dyDescent="0.2">
      <c r="A6" s="323" t="s">
        <v>340</v>
      </c>
      <c r="B6" s="321">
        <v>106.57272727272729</v>
      </c>
      <c r="C6" s="322">
        <v>106.2895</v>
      </c>
      <c r="D6" s="322">
        <v>100.53826086956522</v>
      </c>
      <c r="E6" s="322">
        <v>93.898499999999984</v>
      </c>
      <c r="F6" s="322">
        <v>97.850952380952378</v>
      </c>
      <c r="G6" s="322">
        <v>94.85238095238094</v>
      </c>
      <c r="H6" s="322">
        <v>100.77000000000001</v>
      </c>
      <c r="I6" s="322">
        <v>100.60380952380953</v>
      </c>
      <c r="J6" s="322">
        <v>102.02761904761904</v>
      </c>
      <c r="K6" s="322">
        <v>101.86</v>
      </c>
      <c r="L6" s="322">
        <v>105.22999999999998</v>
      </c>
      <c r="M6" s="322">
        <v>102.89772727272729</v>
      </c>
    </row>
    <row r="7" spans="1:13" x14ac:dyDescent="0.2">
      <c r="A7" s="324" t="s">
        <v>341</v>
      </c>
      <c r="B7" s="325">
        <v>1.3309500000000003</v>
      </c>
      <c r="C7" s="326">
        <v>1.3347904761904765</v>
      </c>
      <c r="D7" s="326">
        <v>1.3634956521739132</v>
      </c>
      <c r="E7" s="326">
        <v>1.3492904761904765</v>
      </c>
      <c r="F7" s="326">
        <v>1.3703600000000002</v>
      </c>
      <c r="G7" s="326">
        <v>1.3610227272727273</v>
      </c>
      <c r="H7" s="326">
        <v>1.3658499999999998</v>
      </c>
      <c r="I7" s="326">
        <v>1.3822523809523812</v>
      </c>
      <c r="J7" s="326">
        <v>1.3812499999999999</v>
      </c>
      <c r="K7" s="326">
        <v>1.3732142857142859</v>
      </c>
      <c r="L7" s="326">
        <v>1.3592380952380951</v>
      </c>
      <c r="M7" s="326">
        <v>1.3539173913043479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5" t="s">
        <v>342</v>
      </c>
    </row>
    <row r="9" spans="1:13" x14ac:dyDescent="0.2">
      <c r="A9" s="16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1" t="s">
        <v>21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x14ac:dyDescent="0.2">
      <c r="A2" s="234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6" t="s">
        <v>338</v>
      </c>
    </row>
    <row r="3" spans="1:13" x14ac:dyDescent="0.2">
      <c r="A3" s="327"/>
      <c r="B3" s="781">
        <v>2013</v>
      </c>
      <c r="C3" s="781" t="s">
        <v>641</v>
      </c>
      <c r="D3" s="781" t="s">
        <v>641</v>
      </c>
      <c r="E3" s="781" t="s">
        <v>641</v>
      </c>
      <c r="F3" s="781" t="s">
        <v>641</v>
      </c>
      <c r="G3" s="781">
        <v>2014</v>
      </c>
      <c r="H3" s="781" t="s">
        <v>641</v>
      </c>
      <c r="I3" s="781" t="s">
        <v>641</v>
      </c>
      <c r="J3" s="781" t="s">
        <v>641</v>
      </c>
      <c r="K3" s="781" t="s">
        <v>641</v>
      </c>
      <c r="L3" s="781" t="s">
        <v>641</v>
      </c>
      <c r="M3" s="781" t="s">
        <v>641</v>
      </c>
    </row>
    <row r="4" spans="1:13" x14ac:dyDescent="0.2">
      <c r="A4" s="328"/>
      <c r="B4" s="711">
        <v>41487</v>
      </c>
      <c r="C4" s="711">
        <v>41518</v>
      </c>
      <c r="D4" s="711">
        <v>41548</v>
      </c>
      <c r="E4" s="711">
        <v>41579</v>
      </c>
      <c r="F4" s="711">
        <v>41609</v>
      </c>
      <c r="G4" s="711">
        <v>41640</v>
      </c>
      <c r="H4" s="711">
        <v>41671</v>
      </c>
      <c r="I4" s="711">
        <v>41699</v>
      </c>
      <c r="J4" s="711">
        <v>41730</v>
      </c>
      <c r="K4" s="711">
        <v>41760</v>
      </c>
      <c r="L4" s="711">
        <v>41791</v>
      </c>
      <c r="M4" s="711">
        <v>41821</v>
      </c>
    </row>
    <row r="5" spans="1:13" x14ac:dyDescent="0.2">
      <c r="A5" s="329" t="s">
        <v>343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1:13" x14ac:dyDescent="0.2">
      <c r="A6" s="331" t="s">
        <v>344</v>
      </c>
      <c r="B6" s="244">
        <v>109.52045454545454</v>
      </c>
      <c r="C6" s="244">
        <v>111.07857142857141</v>
      </c>
      <c r="D6" s="244">
        <v>108.54695652173913</v>
      </c>
      <c r="E6" s="244">
        <v>105.91571428571429</v>
      </c>
      <c r="F6" s="244">
        <v>108.47476190476189</v>
      </c>
      <c r="G6" s="244">
        <v>105.71454545454544</v>
      </c>
      <c r="H6" s="244">
        <v>106.2865</v>
      </c>
      <c r="I6" s="244">
        <v>105.54571428571428</v>
      </c>
      <c r="J6" s="244">
        <v>106.3009090909091</v>
      </c>
      <c r="K6" s="244">
        <v>106.83818181818182</v>
      </c>
      <c r="L6" s="244">
        <v>109.35904761904762</v>
      </c>
      <c r="M6" s="244">
        <v>105.73565217391305</v>
      </c>
    </row>
    <row r="7" spans="1:13" x14ac:dyDescent="0.2">
      <c r="A7" s="331" t="s">
        <v>345</v>
      </c>
      <c r="B7" s="244">
        <v>107.24227272727272</v>
      </c>
      <c r="C7" s="244">
        <v>107.90476190476193</v>
      </c>
      <c r="D7" s="244">
        <v>106.78565217391305</v>
      </c>
      <c r="E7" s="244">
        <v>106.1495238095238</v>
      </c>
      <c r="F7" s="244">
        <v>108.03545454545453</v>
      </c>
      <c r="G7" s="244">
        <v>103.97739130434783</v>
      </c>
      <c r="H7" s="244">
        <v>105.20950000000001</v>
      </c>
      <c r="I7" s="244">
        <v>104.29333333333332</v>
      </c>
      <c r="J7" s="244">
        <v>104.65818181818182</v>
      </c>
      <c r="K7" s="244">
        <v>105.66</v>
      </c>
      <c r="L7" s="244">
        <v>108.25952380952378</v>
      </c>
      <c r="M7" s="244">
        <v>105.80652173913045</v>
      </c>
    </row>
    <row r="8" spans="1:13" x14ac:dyDescent="0.2">
      <c r="A8" s="331" t="s">
        <v>346</v>
      </c>
      <c r="B8" s="244">
        <v>109.07045454545455</v>
      </c>
      <c r="C8" s="244">
        <v>110.68095238095239</v>
      </c>
      <c r="D8" s="244">
        <v>108.19695652173912</v>
      </c>
      <c r="E8" s="244">
        <v>105.71571428571427</v>
      </c>
      <c r="F8" s="244">
        <v>108.3747619047619</v>
      </c>
      <c r="G8" s="244">
        <v>105.66454545454545</v>
      </c>
      <c r="H8" s="244">
        <v>106.2865</v>
      </c>
      <c r="I8" s="244">
        <v>105.4957142857143</v>
      </c>
      <c r="J8" s="244">
        <v>106.08727272727273</v>
      </c>
      <c r="K8" s="244">
        <v>107.40863636363639</v>
      </c>
      <c r="L8" s="244">
        <v>109.42095238095239</v>
      </c>
      <c r="M8" s="244">
        <v>105.68782608695651</v>
      </c>
    </row>
    <row r="9" spans="1:13" x14ac:dyDescent="0.2">
      <c r="A9" s="331" t="s">
        <v>347</v>
      </c>
      <c r="B9" s="332">
        <v>107.62045454545455</v>
      </c>
      <c r="C9" s="332">
        <v>109.01428571428571</v>
      </c>
      <c r="D9" s="332">
        <v>106.19695652173912</v>
      </c>
      <c r="E9" s="332">
        <v>103.96571428571427</v>
      </c>
      <c r="F9" s="332">
        <v>106.3747619047619</v>
      </c>
      <c r="G9" s="332">
        <v>103.56454545454544</v>
      </c>
      <c r="H9" s="332">
        <v>104.0865</v>
      </c>
      <c r="I9" s="332">
        <v>103.69571428571429</v>
      </c>
      <c r="J9" s="332">
        <v>104.34636363636365</v>
      </c>
      <c r="K9" s="332">
        <v>105.70863636363637</v>
      </c>
      <c r="L9" s="332">
        <v>107.63047619047617</v>
      </c>
      <c r="M9" s="332">
        <v>104.03130434782609</v>
      </c>
    </row>
    <row r="10" spans="1:13" x14ac:dyDescent="0.2">
      <c r="A10" s="333" t="s">
        <v>348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</row>
    <row r="11" spans="1:13" x14ac:dyDescent="0.2">
      <c r="A11" s="331" t="s">
        <v>349</v>
      </c>
      <c r="B11" s="244">
        <v>109.90190476190476</v>
      </c>
      <c r="C11" s="244">
        <v>110.53142857142856</v>
      </c>
      <c r="D11" s="244">
        <v>106.93086956521741</v>
      </c>
      <c r="E11" s="244">
        <v>105.48666666666668</v>
      </c>
      <c r="F11" s="244">
        <v>108.26199999999999</v>
      </c>
      <c r="G11" s="244">
        <v>105.66772727272728</v>
      </c>
      <c r="H11" s="244">
        <v>106.458</v>
      </c>
      <c r="I11" s="244">
        <v>104.79190476190476</v>
      </c>
      <c r="J11" s="244">
        <v>104.95849999999999</v>
      </c>
      <c r="K11" s="244">
        <v>106.80750000000003</v>
      </c>
      <c r="L11" s="244">
        <v>108.34523809523812</v>
      </c>
      <c r="M11" s="244">
        <v>103.05130434782608</v>
      </c>
    </row>
    <row r="12" spans="1:13" x14ac:dyDescent="0.2">
      <c r="A12" s="331" t="s">
        <v>350</v>
      </c>
      <c r="B12" s="244">
        <v>112.01142857142857</v>
      </c>
      <c r="C12" s="244">
        <v>113.5290476190476</v>
      </c>
      <c r="D12" s="244">
        <v>110.0395652173913</v>
      </c>
      <c r="E12" s="244">
        <v>109.52000000000001</v>
      </c>
      <c r="F12" s="244">
        <v>112.14950000000002</v>
      </c>
      <c r="G12" s="244">
        <v>109.51318181818182</v>
      </c>
      <c r="H12" s="244">
        <v>110.18800000000002</v>
      </c>
      <c r="I12" s="244">
        <v>108.21095238095238</v>
      </c>
      <c r="J12" s="244">
        <v>108.06599999999999</v>
      </c>
      <c r="K12" s="244">
        <v>110.49000000000001</v>
      </c>
      <c r="L12" s="244">
        <v>112.28333333333333</v>
      </c>
      <c r="M12" s="244">
        <v>105.99260869565217</v>
      </c>
    </row>
    <row r="13" spans="1:13" x14ac:dyDescent="0.2">
      <c r="A13" s="331" t="s">
        <v>351</v>
      </c>
      <c r="B13" s="244">
        <v>111.21454545454544</v>
      </c>
      <c r="C13" s="244">
        <v>111.39333333333332</v>
      </c>
      <c r="D13" s="244">
        <v>108.86347826086956</v>
      </c>
      <c r="E13" s="244">
        <v>107.49619047619048</v>
      </c>
      <c r="F13" s="244">
        <v>110.41363636363636</v>
      </c>
      <c r="G13" s="244">
        <v>107.73391304347827</v>
      </c>
      <c r="H13" s="244">
        <v>108.56900000000003</v>
      </c>
      <c r="I13" s="244">
        <v>107.1590476190476</v>
      </c>
      <c r="J13" s="244">
        <v>107.62090909090907</v>
      </c>
      <c r="K13" s="244">
        <v>109.21</v>
      </c>
      <c r="L13" s="244">
        <v>111.45380952380954</v>
      </c>
      <c r="M13" s="244">
        <v>106.30173913043481</v>
      </c>
    </row>
    <row r="14" spans="1:13" x14ac:dyDescent="0.2">
      <c r="A14" s="331" t="s">
        <v>352</v>
      </c>
      <c r="B14" s="244">
        <v>113.3685714285714</v>
      </c>
      <c r="C14" s="244">
        <v>114.72666666666667</v>
      </c>
      <c r="D14" s="244">
        <v>112.15913043478257</v>
      </c>
      <c r="E14" s="244">
        <v>109.77714285714286</v>
      </c>
      <c r="F14" s="244">
        <v>112.42699999999998</v>
      </c>
      <c r="G14" s="244">
        <v>109.99954545454544</v>
      </c>
      <c r="H14" s="244">
        <v>111.15299999999999</v>
      </c>
      <c r="I14" s="244">
        <v>110.33714285714288</v>
      </c>
      <c r="J14" s="244">
        <v>110.15599999999999</v>
      </c>
      <c r="K14" s="244">
        <v>112.36750000000002</v>
      </c>
      <c r="L14" s="244">
        <v>114.17142857142856</v>
      </c>
      <c r="M14" s="244">
        <v>107.9795652173913</v>
      </c>
    </row>
    <row r="15" spans="1:13" x14ac:dyDescent="0.2">
      <c r="A15" s="333" t="s">
        <v>225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</row>
    <row r="16" spans="1:13" x14ac:dyDescent="0.2">
      <c r="A16" s="331" t="s">
        <v>353</v>
      </c>
      <c r="B16" s="244">
        <v>111.81380952380952</v>
      </c>
      <c r="C16" s="244">
        <v>111.39333333333332</v>
      </c>
      <c r="D16" s="244">
        <v>108.16130434782609</v>
      </c>
      <c r="E16" s="244">
        <v>107.91761904761904</v>
      </c>
      <c r="F16" s="244">
        <v>110.622</v>
      </c>
      <c r="G16" s="244">
        <v>107.19909090909091</v>
      </c>
      <c r="H16" s="244">
        <v>107.98799999999999</v>
      </c>
      <c r="I16" s="244">
        <v>106.87761904761906</v>
      </c>
      <c r="J16" s="244">
        <v>107.07599999999999</v>
      </c>
      <c r="K16" s="244">
        <v>107.843</v>
      </c>
      <c r="L16" s="244">
        <v>109.64761904761906</v>
      </c>
      <c r="M16" s="244">
        <v>105.63826086956519</v>
      </c>
    </row>
    <row r="17" spans="1:13" x14ac:dyDescent="0.2">
      <c r="A17" s="333" t="s">
        <v>354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</row>
    <row r="18" spans="1:13" x14ac:dyDescent="0.2">
      <c r="A18" s="331" t="s">
        <v>355</v>
      </c>
      <c r="B18" s="244">
        <v>106.57272727272729</v>
      </c>
      <c r="C18" s="244">
        <v>106.2895</v>
      </c>
      <c r="D18" s="244">
        <v>100.53826086956522</v>
      </c>
      <c r="E18" s="244">
        <v>93.898499999999984</v>
      </c>
      <c r="F18" s="244">
        <v>97.850952380952378</v>
      </c>
      <c r="G18" s="244">
        <v>94.85238095238094</v>
      </c>
      <c r="H18" s="244">
        <v>100.77000000000001</v>
      </c>
      <c r="I18" s="244">
        <v>100.60380952380953</v>
      </c>
      <c r="J18" s="244">
        <v>102.02761904761904</v>
      </c>
      <c r="K18" s="244">
        <v>101.86</v>
      </c>
      <c r="L18" s="244">
        <v>105.22999999999998</v>
      </c>
      <c r="M18" s="244">
        <v>102.89772727272729</v>
      </c>
    </row>
    <row r="19" spans="1:13" x14ac:dyDescent="0.2">
      <c r="A19" s="336" t="s">
        <v>356</v>
      </c>
      <c r="B19" s="332">
        <v>100.26090909090908</v>
      </c>
      <c r="C19" s="332">
        <v>100.22142857142858</v>
      </c>
      <c r="D19" s="332">
        <v>99.239130434782609</v>
      </c>
      <c r="E19" s="332">
        <v>96.415714285714287</v>
      </c>
      <c r="F19" s="332">
        <v>96.435909090909078</v>
      </c>
      <c r="G19" s="332">
        <v>93.936521739130427</v>
      </c>
      <c r="H19" s="332">
        <v>95.365999999999985</v>
      </c>
      <c r="I19" s="332">
        <v>93.629523809523818</v>
      </c>
      <c r="J19" s="332">
        <v>95.278181818181835</v>
      </c>
      <c r="K19" s="332">
        <v>96.421363636363637</v>
      </c>
      <c r="L19" s="332">
        <v>99.742857142857133</v>
      </c>
      <c r="M19" s="332">
        <v>97.343043478260867</v>
      </c>
    </row>
    <row r="20" spans="1:13" x14ac:dyDescent="0.2">
      <c r="A20" s="333" t="s">
        <v>357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</row>
    <row r="21" spans="1:13" x14ac:dyDescent="0.2">
      <c r="A21" s="331" t="s">
        <v>358</v>
      </c>
      <c r="B21" s="244">
        <v>113.47809523809522</v>
      </c>
      <c r="C21" s="244">
        <v>114.00999999999998</v>
      </c>
      <c r="D21" s="244">
        <v>110.35043478260872</v>
      </c>
      <c r="E21" s="244">
        <v>109.03428571428573</v>
      </c>
      <c r="F21" s="244">
        <v>112.11950000000002</v>
      </c>
      <c r="G21" s="244">
        <v>109.74727272727273</v>
      </c>
      <c r="H21" s="244">
        <v>110.63549999999998</v>
      </c>
      <c r="I21" s="244">
        <v>108.80857142857141</v>
      </c>
      <c r="J21" s="244">
        <v>108.81599999999999</v>
      </c>
      <c r="K21" s="244">
        <v>111.03999999999999</v>
      </c>
      <c r="L21" s="244">
        <v>112.79428571428571</v>
      </c>
      <c r="M21" s="244">
        <v>106.89608695652173</v>
      </c>
    </row>
    <row r="22" spans="1:13" x14ac:dyDescent="0.2">
      <c r="A22" s="331" t="s">
        <v>359</v>
      </c>
      <c r="B22" s="253">
        <v>112.1257142857143</v>
      </c>
      <c r="C22" s="253">
        <v>112.25809523809522</v>
      </c>
      <c r="D22" s="253">
        <v>109.09608695652172</v>
      </c>
      <c r="E22" s="253">
        <v>108.03761904761907</v>
      </c>
      <c r="F22" s="253">
        <v>110.96649999999997</v>
      </c>
      <c r="G22" s="253">
        <v>109.09727272727274</v>
      </c>
      <c r="H22" s="253">
        <v>109.45550000000003</v>
      </c>
      <c r="I22" s="253">
        <v>107.7347619047619</v>
      </c>
      <c r="J22" s="253">
        <v>107.77849999999998</v>
      </c>
      <c r="K22" s="253">
        <v>109.68900000000001</v>
      </c>
      <c r="L22" s="253">
        <v>111.9157142857143</v>
      </c>
      <c r="M22" s="253">
        <v>106.41304347826085</v>
      </c>
    </row>
    <row r="23" spans="1:13" x14ac:dyDescent="0.2">
      <c r="A23" s="336" t="s">
        <v>360</v>
      </c>
      <c r="B23" s="332">
        <v>112.88523809523811</v>
      </c>
      <c r="C23" s="332">
        <v>113.6290476190476</v>
      </c>
      <c r="D23" s="332">
        <v>109.87652173913041</v>
      </c>
      <c r="E23" s="332">
        <v>108.19142857142855</v>
      </c>
      <c r="F23" s="332">
        <v>111.32200000000003</v>
      </c>
      <c r="G23" s="332">
        <v>109.14045454545457</v>
      </c>
      <c r="H23" s="332">
        <v>110.00550000000001</v>
      </c>
      <c r="I23" s="332">
        <v>108.28476190476192</v>
      </c>
      <c r="J23" s="332">
        <v>108.12349999999999</v>
      </c>
      <c r="K23" s="332">
        <v>110.26250000000002</v>
      </c>
      <c r="L23" s="332">
        <v>112.26666666666668</v>
      </c>
      <c r="M23" s="332">
        <v>106.73391304347824</v>
      </c>
    </row>
    <row r="24" spans="1:13" s="266" customFormat="1" ht="15" x14ac:dyDescent="0.25">
      <c r="A24" s="712" t="s">
        <v>361</v>
      </c>
      <c r="B24" s="713">
        <v>107.51909090909091</v>
      </c>
      <c r="C24" s="713">
        <v>108.73047619047618</v>
      </c>
      <c r="D24" s="713">
        <v>106.68652173913043</v>
      </c>
      <c r="E24" s="713">
        <v>104.96809523809523</v>
      </c>
      <c r="F24" s="713">
        <v>107.67250000000001</v>
      </c>
      <c r="G24" s="713">
        <v>104.70818181818184</v>
      </c>
      <c r="H24" s="713">
        <v>105.38149999999999</v>
      </c>
      <c r="I24" s="713">
        <v>104.14714285714284</v>
      </c>
      <c r="J24" s="713">
        <v>104.31571428571426</v>
      </c>
      <c r="K24" s="713">
        <v>105.43954545454545</v>
      </c>
      <c r="L24" s="713">
        <v>107.86714285714285</v>
      </c>
      <c r="M24" s="713">
        <v>105.60826086956523</v>
      </c>
    </row>
    <row r="25" spans="1:13" x14ac:dyDescent="0.2">
      <c r="A25" s="337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55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L9" sqref="L9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3"/>
    <col min="16" max="16384" width="10.5" style="13"/>
  </cols>
  <sheetData>
    <row r="1" spans="1:15" ht="13.5" customHeight="1" x14ac:dyDescent="0.2">
      <c r="A1" s="231" t="s">
        <v>22</v>
      </c>
      <c r="B1" s="231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5" ht="13.5" customHeight="1" x14ac:dyDescent="0.2">
      <c r="A2" s="231"/>
      <c r="B2" s="231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6" t="s">
        <v>362</v>
      </c>
    </row>
    <row r="3" spans="1:15" ht="13.5" customHeight="1" x14ac:dyDescent="0.2">
      <c r="B3" s="242"/>
      <c r="C3" s="781">
        <v>2013</v>
      </c>
      <c r="D3" s="781" t="s">
        <v>641</v>
      </c>
      <c r="E3" s="781" t="s">
        <v>641</v>
      </c>
      <c r="F3" s="781" t="s">
        <v>641</v>
      </c>
      <c r="G3" s="781" t="s">
        <v>641</v>
      </c>
      <c r="H3" s="781">
        <v>2014</v>
      </c>
      <c r="I3" s="781" t="s">
        <v>641</v>
      </c>
      <c r="J3" s="781" t="s">
        <v>641</v>
      </c>
      <c r="K3" s="781" t="s">
        <v>641</v>
      </c>
      <c r="L3" s="781" t="s">
        <v>641</v>
      </c>
      <c r="M3" s="781" t="s">
        <v>641</v>
      </c>
      <c r="N3" s="781" t="s">
        <v>641</v>
      </c>
    </row>
    <row r="4" spans="1:15" ht="13.5" customHeight="1" x14ac:dyDescent="0.2">
      <c r="B4" s="242"/>
      <c r="C4" s="711">
        <v>41487</v>
      </c>
      <c r="D4" s="711">
        <v>41518</v>
      </c>
      <c r="E4" s="711">
        <v>41548</v>
      </c>
      <c r="F4" s="711">
        <v>41579</v>
      </c>
      <c r="G4" s="711">
        <v>41609</v>
      </c>
      <c r="H4" s="711">
        <v>41640</v>
      </c>
      <c r="I4" s="711">
        <v>41671</v>
      </c>
      <c r="J4" s="711">
        <v>41699</v>
      </c>
      <c r="K4" s="711">
        <v>41730</v>
      </c>
      <c r="L4" s="711">
        <v>41760</v>
      </c>
      <c r="M4" s="711">
        <v>41791</v>
      </c>
      <c r="N4" s="711">
        <v>41821</v>
      </c>
    </row>
    <row r="5" spans="1:15" ht="13.5" customHeight="1" x14ac:dyDescent="0.2">
      <c r="A5" s="860" t="s">
        <v>599</v>
      </c>
      <c r="B5" s="338" t="s">
        <v>363</v>
      </c>
      <c r="C5" s="788">
        <v>1013.7380952380952</v>
      </c>
      <c r="D5" s="789">
        <v>979.98809523809518</v>
      </c>
      <c r="E5" s="789">
        <v>965.0978260869565</v>
      </c>
      <c r="F5" s="789">
        <v>905.89285714285711</v>
      </c>
      <c r="G5" s="789">
        <v>921.76250000000005</v>
      </c>
      <c r="H5" s="789">
        <v>916.2045454545455</v>
      </c>
      <c r="I5" s="789">
        <v>924.83749999999998</v>
      </c>
      <c r="J5" s="789">
        <v>975.72619047619048</v>
      </c>
      <c r="K5" s="789">
        <v>1012.9473684210526</v>
      </c>
      <c r="L5" s="789">
        <v>984.02499999999998</v>
      </c>
      <c r="M5" s="789">
        <v>993.82142857142856</v>
      </c>
      <c r="N5" s="789">
        <v>997.95652173913038</v>
      </c>
    </row>
    <row r="6" spans="1:15" ht="13.5" customHeight="1" x14ac:dyDescent="0.2">
      <c r="A6" s="861"/>
      <c r="B6" s="339" t="s">
        <v>364</v>
      </c>
      <c r="C6" s="790">
        <v>1010.1333333333334</v>
      </c>
      <c r="D6" s="791">
        <v>970.7</v>
      </c>
      <c r="E6" s="791">
        <v>938.39565217391328</v>
      </c>
      <c r="F6" s="791">
        <v>918.53809523809537</v>
      </c>
      <c r="G6" s="791">
        <v>934.98500000000024</v>
      </c>
      <c r="H6" s="791">
        <v>926.33863636363651</v>
      </c>
      <c r="I6" s="791">
        <v>957.2025000000001</v>
      </c>
      <c r="J6" s="791">
        <v>953.91190476190479</v>
      </c>
      <c r="K6" s="791">
        <v>1007.8684210526316</v>
      </c>
      <c r="L6" s="791">
        <v>991.42499999999995</v>
      </c>
      <c r="M6" s="791">
        <v>1022.5833333333334</v>
      </c>
      <c r="N6" s="791">
        <v>1006.75</v>
      </c>
    </row>
    <row r="7" spans="1:15" ht="13.5" customHeight="1" x14ac:dyDescent="0.2">
      <c r="A7" s="862" t="s">
        <v>600</v>
      </c>
      <c r="B7" s="338" t="s">
        <v>363</v>
      </c>
      <c r="C7" s="792">
        <v>978.48809523809518</v>
      </c>
      <c r="D7" s="793">
        <v>978.95238095238096</v>
      </c>
      <c r="E7" s="793">
        <v>973.75</v>
      </c>
      <c r="F7" s="793">
        <v>962.51190476190482</v>
      </c>
      <c r="G7" s="793">
        <v>986.07500000000005</v>
      </c>
      <c r="H7" s="793">
        <v>955.09090909090912</v>
      </c>
      <c r="I7" s="793">
        <v>963.3125</v>
      </c>
      <c r="J7" s="793">
        <v>932.19047619047615</v>
      </c>
      <c r="K7" s="793">
        <v>943.85</v>
      </c>
      <c r="L7" s="793">
        <v>950.16250000000002</v>
      </c>
      <c r="M7" s="793">
        <v>957.20238095238096</v>
      </c>
      <c r="N7" s="793">
        <v>944.93478260869563</v>
      </c>
    </row>
    <row r="8" spans="1:15" ht="13.5" customHeight="1" x14ac:dyDescent="0.2">
      <c r="A8" s="863"/>
      <c r="B8" s="339" t="s">
        <v>364</v>
      </c>
      <c r="C8" s="790">
        <v>989.08333333333337</v>
      </c>
      <c r="D8" s="791">
        <v>989.76190476190482</v>
      </c>
      <c r="E8" s="791">
        <v>988.16304347826087</v>
      </c>
      <c r="F8" s="791">
        <v>973.84523809523807</v>
      </c>
      <c r="G8" s="791">
        <v>994.9</v>
      </c>
      <c r="H8" s="791">
        <v>970.72727272727275</v>
      </c>
      <c r="I8" s="791">
        <v>974.7</v>
      </c>
      <c r="J8" s="791">
        <v>946.63095238095241</v>
      </c>
      <c r="K8" s="791">
        <v>951.98749999999995</v>
      </c>
      <c r="L8" s="791">
        <v>956.8</v>
      </c>
      <c r="M8" s="791">
        <v>967.78571428571433</v>
      </c>
      <c r="N8" s="791">
        <v>953.96739130434787</v>
      </c>
    </row>
    <row r="9" spans="1:15" ht="13.5" customHeight="1" x14ac:dyDescent="0.2">
      <c r="A9" s="862" t="s">
        <v>601</v>
      </c>
      <c r="B9" s="338" t="s">
        <v>363</v>
      </c>
      <c r="C9" s="788">
        <v>951.21428571428567</v>
      </c>
      <c r="D9" s="789">
        <v>955.48809523809518</v>
      </c>
      <c r="E9" s="789">
        <v>942.8478260869565</v>
      </c>
      <c r="F9" s="789">
        <v>924.11904761904759</v>
      </c>
      <c r="G9" s="789">
        <v>944.03750000000002</v>
      </c>
      <c r="H9" s="789">
        <v>921.36363636363637</v>
      </c>
      <c r="I9" s="789">
        <v>928.22500000000002</v>
      </c>
      <c r="J9" s="789">
        <v>916.25</v>
      </c>
      <c r="K9" s="789">
        <v>921.75</v>
      </c>
      <c r="L9" s="789">
        <v>915.53750000000002</v>
      </c>
      <c r="M9" s="789">
        <v>917.4585714285713</v>
      </c>
      <c r="N9" s="789">
        <v>902.61956521739125</v>
      </c>
    </row>
    <row r="10" spans="1:15" ht="13.5" customHeight="1" x14ac:dyDescent="0.2">
      <c r="A10" s="863"/>
      <c r="B10" s="339" t="s">
        <v>364</v>
      </c>
      <c r="C10" s="790">
        <v>961.63095238095241</v>
      </c>
      <c r="D10" s="791">
        <v>967.61904761904759</v>
      </c>
      <c r="E10" s="791">
        <v>954.4021739130435</v>
      </c>
      <c r="F10" s="791">
        <v>939.64285714285711</v>
      </c>
      <c r="G10" s="791">
        <v>962.05</v>
      </c>
      <c r="H10" s="791">
        <v>937.5454545454545</v>
      </c>
      <c r="I10" s="791">
        <v>949.95</v>
      </c>
      <c r="J10" s="791">
        <v>928.36904761904759</v>
      </c>
      <c r="K10" s="791">
        <v>941.41666666666663</v>
      </c>
      <c r="L10" s="791">
        <v>933.27499999999998</v>
      </c>
      <c r="M10" s="791">
        <v>931.25</v>
      </c>
      <c r="N10" s="791">
        <v>911.62521739130443</v>
      </c>
    </row>
    <row r="11" spans="1:15" ht="13.5" customHeight="1" x14ac:dyDescent="0.2">
      <c r="A11" s="860" t="s">
        <v>365</v>
      </c>
      <c r="B11" s="338" t="s">
        <v>363</v>
      </c>
      <c r="C11" s="788">
        <v>608.70238095238096</v>
      </c>
      <c r="D11" s="789">
        <v>616.75</v>
      </c>
      <c r="E11" s="789">
        <v>601.695652173913</v>
      </c>
      <c r="F11" s="789">
        <v>599.0538095238096</v>
      </c>
      <c r="G11" s="789">
        <v>614.23749999999995</v>
      </c>
      <c r="H11" s="789">
        <v>593.93181818181813</v>
      </c>
      <c r="I11" s="789">
        <v>633.02499999999998</v>
      </c>
      <c r="J11" s="789">
        <v>645.07142857142856</v>
      </c>
      <c r="K11" s="789">
        <v>632.02499999999998</v>
      </c>
      <c r="L11" s="789">
        <v>637.875</v>
      </c>
      <c r="M11" s="789">
        <v>641.20238095238096</v>
      </c>
      <c r="N11" s="789">
        <v>605.195652173913</v>
      </c>
    </row>
    <row r="12" spans="1:15" ht="13.5" customHeight="1" x14ac:dyDescent="0.2">
      <c r="A12" s="861"/>
      <c r="B12" s="339" t="s">
        <v>364</v>
      </c>
      <c r="C12" s="790">
        <v>608.60714285714289</v>
      </c>
      <c r="D12" s="791">
        <v>610.14285714285711</v>
      </c>
      <c r="E12" s="791">
        <v>594.81521739130437</v>
      </c>
      <c r="F12" s="791">
        <v>591.98809523809518</v>
      </c>
      <c r="G12" s="791">
        <v>608.76250000000005</v>
      </c>
      <c r="H12" s="791">
        <v>584.27272727272725</v>
      </c>
      <c r="I12" s="791">
        <v>619.22500000000002</v>
      </c>
      <c r="J12" s="791">
        <v>629.61904761904759</v>
      </c>
      <c r="K12" s="791">
        <v>621.1875</v>
      </c>
      <c r="L12" s="791">
        <v>624.22500000000002</v>
      </c>
      <c r="M12" s="791">
        <v>634.09523809523807</v>
      </c>
      <c r="N12" s="791">
        <v>598.1521739130435</v>
      </c>
    </row>
    <row r="13" spans="1:15" ht="13.5" customHeight="1" x14ac:dyDescent="0.2">
      <c r="B13" s="337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55" t="s">
        <v>342</v>
      </c>
    </row>
    <row r="14" spans="1:15" ht="13.5" customHeight="1" x14ac:dyDescent="0.2">
      <c r="A14" s="337" t="s">
        <v>602</v>
      </c>
      <c r="N14" s="233"/>
      <c r="O14" s="13"/>
    </row>
    <row r="15" spans="1:15" ht="13.5" customHeight="1" x14ac:dyDescent="0.2">
      <c r="A15" s="337"/>
      <c r="N15" s="233"/>
      <c r="O15" s="13"/>
    </row>
    <row r="18" spans="13:15" ht="13.5" customHeight="1" x14ac:dyDescent="0.2">
      <c r="N18" s="233"/>
      <c r="O18" s="13"/>
    </row>
    <row r="19" spans="13:15" ht="13.5" customHeight="1" x14ac:dyDescent="0.2">
      <c r="M19" s="233"/>
      <c r="O19" s="13"/>
    </row>
    <row r="20" spans="13:15" ht="13.5" customHeight="1" x14ac:dyDescent="0.2">
      <c r="M20" s="233"/>
      <c r="O20" s="13"/>
    </row>
    <row r="21" spans="13:15" ht="13.5" customHeight="1" x14ac:dyDescent="0.2">
      <c r="M21" s="233"/>
      <c r="O21" s="13"/>
    </row>
    <row r="22" spans="13:15" ht="13.5" customHeight="1" x14ac:dyDescent="0.2">
      <c r="M22" s="233"/>
      <c r="O22" s="13"/>
    </row>
    <row r="23" spans="13:15" ht="13.5" customHeight="1" x14ac:dyDescent="0.2">
      <c r="M23" s="233"/>
      <c r="O23" s="13"/>
    </row>
    <row r="24" spans="13:15" ht="13.5" customHeight="1" x14ac:dyDescent="0.2">
      <c r="M24" s="233"/>
      <c r="O24" s="13"/>
    </row>
    <row r="25" spans="13:15" ht="13.5" customHeight="1" x14ac:dyDescent="0.2">
      <c r="M25" s="233"/>
      <c r="O25" s="13"/>
    </row>
    <row r="26" spans="13:15" ht="13.5" customHeight="1" x14ac:dyDescent="0.2">
      <c r="M26" s="233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G7" sqref="G7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x14ac:dyDescent="0.2">
      <c r="A3" s="63"/>
      <c r="B3" s="838">
        <f>INDICE!A3</f>
        <v>41821</v>
      </c>
      <c r="C3" s="856">
        <v>41671</v>
      </c>
      <c r="D3" s="856" t="s">
        <v>121</v>
      </c>
      <c r="E3" s="856"/>
      <c r="F3" s="856" t="s">
        <v>122</v>
      </c>
      <c r="G3" s="856"/>
      <c r="H3" s="856"/>
    </row>
    <row r="4" spans="1:8" ht="25.5" x14ac:dyDescent="0.2">
      <c r="A4" s="75"/>
      <c r="B4" s="268" t="s">
        <v>55</v>
      </c>
      <c r="C4" s="269" t="s">
        <v>554</v>
      </c>
      <c r="D4" s="268" t="s">
        <v>55</v>
      </c>
      <c r="E4" s="269" t="s">
        <v>554</v>
      </c>
      <c r="F4" s="268" t="s">
        <v>55</v>
      </c>
      <c r="G4" s="270" t="s">
        <v>554</v>
      </c>
      <c r="H4" s="269" t="s">
        <v>111</v>
      </c>
    </row>
    <row r="5" spans="1:8" x14ac:dyDescent="0.2">
      <c r="A5" s="65" t="s">
        <v>367</v>
      </c>
      <c r="B5" s="272">
        <v>17296.143</v>
      </c>
      <c r="C5" s="271">
        <v>-7.5939059283180175</v>
      </c>
      <c r="D5" s="272">
        <v>146334.783</v>
      </c>
      <c r="E5" s="271">
        <v>-10.641634986386867</v>
      </c>
      <c r="F5" s="272">
        <v>250551.89499999999</v>
      </c>
      <c r="G5" s="271">
        <v>-6.6609032430026209</v>
      </c>
      <c r="H5" s="271">
        <v>79.561343383138421</v>
      </c>
    </row>
    <row r="6" spans="1:8" x14ac:dyDescent="0.2">
      <c r="A6" s="65" t="s">
        <v>368</v>
      </c>
      <c r="B6" s="66">
        <v>4329.3879999999999</v>
      </c>
      <c r="C6" s="274">
        <v>-9.0026542192164793</v>
      </c>
      <c r="D6" s="66">
        <v>25684.268</v>
      </c>
      <c r="E6" s="67">
        <v>-11.282990559633243</v>
      </c>
      <c r="F6" s="66">
        <v>52874.273000000001</v>
      </c>
      <c r="G6" s="67">
        <v>-16.959511633861464</v>
      </c>
      <c r="H6" s="67">
        <v>16.78992765265976</v>
      </c>
    </row>
    <row r="7" spans="1:8" x14ac:dyDescent="0.2">
      <c r="A7" s="65" t="s">
        <v>369</v>
      </c>
      <c r="B7" s="273">
        <v>939.98800000000006</v>
      </c>
      <c r="C7" s="274">
        <v>-1.5676082089474093</v>
      </c>
      <c r="D7" s="273">
        <v>6454.4369999999999</v>
      </c>
      <c r="E7" s="274">
        <v>-4.4422181051230245</v>
      </c>
      <c r="F7" s="273">
        <v>11490.454</v>
      </c>
      <c r="G7" s="274">
        <v>-9.2840297962950338</v>
      </c>
      <c r="H7" s="274">
        <v>3.6487289642018328</v>
      </c>
    </row>
    <row r="8" spans="1:8" x14ac:dyDescent="0.2">
      <c r="A8" s="343" t="s">
        <v>198</v>
      </c>
      <c r="B8" s="344">
        <v>22565.519</v>
      </c>
      <c r="C8" s="345">
        <v>-7.6326920110071956</v>
      </c>
      <c r="D8" s="344">
        <v>178473.48800000001</v>
      </c>
      <c r="E8" s="345">
        <v>-10.524792941411945</v>
      </c>
      <c r="F8" s="344">
        <v>314916.62199999997</v>
      </c>
      <c r="G8" s="346">
        <v>-8.6592364263586497</v>
      </c>
      <c r="H8" s="347">
        <v>100</v>
      </c>
    </row>
    <row r="9" spans="1:8" x14ac:dyDescent="0.2">
      <c r="A9" s="348" t="s">
        <v>630</v>
      </c>
      <c r="B9" s="645">
        <v>8445.1260000000002</v>
      </c>
      <c r="C9" s="280">
        <v>-8.7414153914248693</v>
      </c>
      <c r="D9" s="645">
        <v>59230.44</v>
      </c>
      <c r="E9" s="280">
        <v>-13.643499628697509</v>
      </c>
      <c r="F9" s="645">
        <v>103714.33100000001</v>
      </c>
      <c r="G9" s="281">
        <v>-11.473176758618902</v>
      </c>
      <c r="H9" s="281">
        <v>32.93390178686726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2" t="s">
        <v>590</v>
      </c>
      <c r="B11" s="94"/>
      <c r="C11" s="296"/>
      <c r="D11" s="296"/>
      <c r="E11" s="296"/>
      <c r="F11" s="94"/>
      <c r="G11" s="94"/>
      <c r="H11" s="94"/>
    </row>
    <row r="12" spans="1:8" x14ac:dyDescent="0.2">
      <c r="A12" s="282" t="s">
        <v>631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15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E7" sqref="E7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ht="14.1" customHeight="1" x14ac:dyDescent="0.2">
      <c r="A3" s="63"/>
      <c r="B3" s="838">
        <f>INDICE!A3</f>
        <v>41821</v>
      </c>
      <c r="C3" s="838">
        <v>41671</v>
      </c>
      <c r="D3" s="856" t="s">
        <v>121</v>
      </c>
      <c r="E3" s="856"/>
      <c r="F3" s="856" t="s">
        <v>122</v>
      </c>
      <c r="G3" s="856"/>
      <c r="H3" s="267"/>
    </row>
    <row r="4" spans="1:8" ht="25.5" x14ac:dyDescent="0.2">
      <c r="A4" s="75"/>
      <c r="B4" s="268" t="s">
        <v>55</v>
      </c>
      <c r="C4" s="269" t="s">
        <v>554</v>
      </c>
      <c r="D4" s="268" t="s">
        <v>55</v>
      </c>
      <c r="E4" s="269" t="s">
        <v>554</v>
      </c>
      <c r="F4" s="268" t="s">
        <v>55</v>
      </c>
      <c r="G4" s="270" t="s">
        <v>554</v>
      </c>
      <c r="H4" s="269" t="s">
        <v>111</v>
      </c>
    </row>
    <row r="5" spans="1:8" x14ac:dyDescent="0.2">
      <c r="A5" s="65" t="s">
        <v>606</v>
      </c>
      <c r="B5" s="272">
        <v>9299.5619999999999</v>
      </c>
      <c r="C5" s="271">
        <v>-2.3268520121196028</v>
      </c>
      <c r="D5" s="272">
        <v>61251.811000000002</v>
      </c>
      <c r="E5" s="271">
        <v>-4.6271736537250678</v>
      </c>
      <c r="F5" s="272">
        <v>113903.909</v>
      </c>
      <c r="G5" s="271">
        <v>-5.9092109234847667</v>
      </c>
      <c r="H5" s="271">
        <v>36.169544902586949</v>
      </c>
    </row>
    <row r="6" spans="1:8" x14ac:dyDescent="0.2">
      <c r="A6" s="65" t="s">
        <v>605</v>
      </c>
      <c r="B6" s="66">
        <v>10368.134</v>
      </c>
      <c r="C6" s="274">
        <v>-11.838548946574409</v>
      </c>
      <c r="D6" s="66">
        <v>70733.084000000003</v>
      </c>
      <c r="E6" s="67">
        <v>-15.29984624712473</v>
      </c>
      <c r="F6" s="66">
        <v>123898.644</v>
      </c>
      <c r="G6" s="67">
        <v>-13.445315084192538</v>
      </c>
      <c r="H6" s="67">
        <v>39.343316720830316</v>
      </c>
    </row>
    <row r="7" spans="1:8" x14ac:dyDescent="0.2">
      <c r="A7" s="65" t="s">
        <v>604</v>
      </c>
      <c r="B7" s="273">
        <v>1957.835</v>
      </c>
      <c r="C7" s="274">
        <v>-10.753756703718983</v>
      </c>
      <c r="D7" s="273">
        <v>40034.156000000003</v>
      </c>
      <c r="E7" s="274">
        <v>-10.993591470180535</v>
      </c>
      <c r="F7" s="273">
        <v>65623.615000000005</v>
      </c>
      <c r="G7" s="274">
        <v>-3.3559512916085157</v>
      </c>
      <c r="H7" s="274">
        <v>20.838409412380908</v>
      </c>
    </row>
    <row r="8" spans="1:8" x14ac:dyDescent="0.2">
      <c r="A8" s="714" t="s">
        <v>371</v>
      </c>
      <c r="B8" s="273">
        <v>939.98800000000006</v>
      </c>
      <c r="C8" s="274">
        <v>-1.5676082089474093</v>
      </c>
      <c r="D8" s="273">
        <v>6454.4369999999999</v>
      </c>
      <c r="E8" s="274">
        <v>-4.4422181051230245</v>
      </c>
      <c r="F8" s="273">
        <v>11490.454</v>
      </c>
      <c r="G8" s="274">
        <v>-9.2840297962950338</v>
      </c>
      <c r="H8" s="274">
        <v>3.6487289642018328</v>
      </c>
    </row>
    <row r="9" spans="1:8" x14ac:dyDescent="0.2">
      <c r="A9" s="343" t="s">
        <v>198</v>
      </c>
      <c r="B9" s="344">
        <v>22565.519</v>
      </c>
      <c r="C9" s="345">
        <v>-7.6326920110071956</v>
      </c>
      <c r="D9" s="344">
        <v>178473.48800000001</v>
      </c>
      <c r="E9" s="345">
        <v>-10.524792941411945</v>
      </c>
      <c r="F9" s="344">
        <v>314916.62199999997</v>
      </c>
      <c r="G9" s="346">
        <v>-8.6592364263586497</v>
      </c>
      <c r="H9" s="347">
        <v>100</v>
      </c>
    </row>
    <row r="10" spans="1:8" x14ac:dyDescent="0.2">
      <c r="A10" s="282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2" t="s">
        <v>590</v>
      </c>
      <c r="B11" s="94"/>
      <c r="C11" s="296"/>
      <c r="D11" s="296"/>
      <c r="E11" s="296"/>
      <c r="F11" s="94"/>
      <c r="G11" s="94"/>
      <c r="H11" s="94"/>
    </row>
    <row r="12" spans="1:8" x14ac:dyDescent="0.2">
      <c r="A12" s="282" t="s">
        <v>603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15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D11" sqref="D11"/>
    </sheetView>
  </sheetViews>
  <sheetFormatPr baseColWidth="10" defaultRowHeight="14.25" x14ac:dyDescent="0.2"/>
  <sheetData>
    <row r="1" spans="1:4" x14ac:dyDescent="0.2">
      <c r="A1" s="231" t="s">
        <v>607</v>
      </c>
      <c r="B1" s="231"/>
      <c r="C1" s="231"/>
      <c r="D1" s="231"/>
    </row>
    <row r="2" spans="1:4" x14ac:dyDescent="0.2">
      <c r="A2" s="234"/>
      <c r="B2" s="234"/>
      <c r="C2" s="234"/>
      <c r="D2" s="234"/>
    </row>
    <row r="3" spans="1:4" x14ac:dyDescent="0.2">
      <c r="A3" s="237"/>
      <c r="B3" s="864">
        <v>2012</v>
      </c>
      <c r="C3" s="864">
        <v>2013</v>
      </c>
      <c r="D3" s="864">
        <v>2014</v>
      </c>
    </row>
    <row r="4" spans="1:4" x14ac:dyDescent="0.2">
      <c r="A4" s="242"/>
      <c r="B4" s="865"/>
      <c r="C4" s="865"/>
      <c r="D4" s="865"/>
    </row>
    <row r="5" spans="1:4" x14ac:dyDescent="0.2">
      <c r="A5" s="283" t="s">
        <v>372</v>
      </c>
      <c r="B5" s="334">
        <v>-6.9251044206772763</v>
      </c>
      <c r="C5" s="334">
        <v>-4.0493221804041655</v>
      </c>
      <c r="D5" s="334">
        <v>-7.9474464417569006</v>
      </c>
    </row>
    <row r="6" spans="1:4" x14ac:dyDescent="0.2">
      <c r="A6" s="242" t="s">
        <v>136</v>
      </c>
      <c r="B6" s="244">
        <v>-5.6504062325559579</v>
      </c>
      <c r="C6" s="244">
        <v>-7.0798620224949431</v>
      </c>
      <c r="D6" s="244">
        <v>-6.9117843368217358</v>
      </c>
    </row>
    <row r="7" spans="1:4" x14ac:dyDescent="0.2">
      <c r="A7" s="242" t="s">
        <v>137</v>
      </c>
      <c r="B7" s="244">
        <v>-6.4205223550192647</v>
      </c>
      <c r="C7" s="244">
        <v>-6.8189780126795458</v>
      </c>
      <c r="D7" s="244">
        <v>-7.6479397087313981</v>
      </c>
    </row>
    <row r="8" spans="1:4" x14ac:dyDescent="0.2">
      <c r="A8" s="242" t="s">
        <v>138</v>
      </c>
      <c r="B8" s="244">
        <v>-4.841127680834008</v>
      </c>
      <c r="C8" s="244">
        <v>-7.5589754205174016</v>
      </c>
      <c r="D8" s="244">
        <v>-8.4912358841049773</v>
      </c>
    </row>
    <row r="9" spans="1:4" x14ac:dyDescent="0.2">
      <c r="A9" s="242" t="s">
        <v>139</v>
      </c>
      <c r="B9" s="244">
        <v>-5.4840702716372469</v>
      </c>
      <c r="C9" s="244">
        <v>-7.2341243964907234</v>
      </c>
      <c r="D9" s="244">
        <v>-9.2929356565528156</v>
      </c>
    </row>
    <row r="10" spans="1:4" x14ac:dyDescent="0.2">
      <c r="A10" s="242" t="s">
        <v>140</v>
      </c>
      <c r="B10" s="244">
        <v>-6.5682802506647615</v>
      </c>
      <c r="C10" s="244">
        <v>-7.0416086486930691</v>
      </c>
      <c r="D10" s="244">
        <v>-8.6491285231079225</v>
      </c>
    </row>
    <row r="11" spans="1:4" x14ac:dyDescent="0.2">
      <c r="A11" s="242" t="s">
        <v>141</v>
      </c>
      <c r="B11" s="244">
        <v>-5.8367776785102023</v>
      </c>
      <c r="C11" s="244">
        <v>-7.2005573750755589</v>
      </c>
      <c r="D11" s="244">
        <v>-8.6592364263586497</v>
      </c>
    </row>
    <row r="12" spans="1:4" x14ac:dyDescent="0.2">
      <c r="A12" s="242" t="s">
        <v>142</v>
      </c>
      <c r="B12" s="244">
        <v>-6.2318461871644333</v>
      </c>
      <c r="C12" s="244">
        <v>-7.5262262199121359</v>
      </c>
      <c r="D12" s="244"/>
    </row>
    <row r="13" spans="1:4" x14ac:dyDescent="0.2">
      <c r="A13" s="242" t="s">
        <v>143</v>
      </c>
      <c r="B13" s="244">
        <v>-6.4406796532616664</v>
      </c>
      <c r="C13" s="244">
        <v>-6.9667180422567814</v>
      </c>
      <c r="D13" s="244"/>
    </row>
    <row r="14" spans="1:4" x14ac:dyDescent="0.2">
      <c r="A14" s="242" t="s">
        <v>144</v>
      </c>
      <c r="B14" s="244">
        <v>-5.7323584410582624</v>
      </c>
      <c r="C14" s="244">
        <v>-7.8331439870434085</v>
      </c>
      <c r="D14" s="244"/>
    </row>
    <row r="15" spans="1:4" x14ac:dyDescent="0.2">
      <c r="A15" s="242" t="s">
        <v>145</v>
      </c>
      <c r="B15" s="244">
        <v>-4.1239260340233921</v>
      </c>
      <c r="C15" s="244">
        <v>-8.5069247224482414</v>
      </c>
      <c r="D15" s="244"/>
    </row>
    <row r="16" spans="1:4" x14ac:dyDescent="0.2">
      <c r="A16" s="328" t="s">
        <v>146</v>
      </c>
      <c r="B16" s="332">
        <v>-3.2931691582979918</v>
      </c>
      <c r="C16" s="332">
        <v>-8.0582423517550481</v>
      </c>
      <c r="D16" s="332"/>
    </row>
    <row r="17" spans="4:4" x14ac:dyDescent="0.2">
      <c r="D17" s="71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31" t="s">
        <v>647</v>
      </c>
      <c r="C3" s="828" t="s">
        <v>517</v>
      </c>
      <c r="D3" s="831" t="s">
        <v>110</v>
      </c>
      <c r="E3" s="828" t="s">
        <v>517</v>
      </c>
      <c r="F3" s="833" t="s">
        <v>650</v>
      </c>
    </row>
    <row r="4" spans="1:6" x14ac:dyDescent="0.2">
      <c r="A4" s="75"/>
      <c r="B4" s="832"/>
      <c r="C4" s="829"/>
      <c r="D4" s="832"/>
      <c r="E4" s="829"/>
      <c r="F4" s="834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648</v>
      </c>
    </row>
    <row r="12" spans="1:6" x14ac:dyDescent="0.2">
      <c r="A12" s="409"/>
      <c r="B12" s="409"/>
      <c r="C12" s="409"/>
      <c r="D12" s="409"/>
      <c r="E12" s="409"/>
      <c r="F12" s="409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L5" sqref="L5:L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66" t="s">
        <v>609</v>
      </c>
      <c r="B1" s="866"/>
      <c r="C1" s="866"/>
      <c r="D1" s="866"/>
      <c r="E1" s="866"/>
      <c r="F1" s="866"/>
      <c r="G1" s="233"/>
      <c r="H1" s="233"/>
      <c r="I1" s="233"/>
      <c r="J1" s="233"/>
      <c r="K1" s="233"/>
      <c r="L1" s="1"/>
    </row>
    <row r="2" spans="1:12" x14ac:dyDescent="0.2">
      <c r="A2" s="867"/>
      <c r="B2" s="867"/>
      <c r="C2" s="867"/>
      <c r="D2" s="867"/>
      <c r="E2" s="867"/>
      <c r="F2" s="867"/>
      <c r="G2" s="233"/>
      <c r="H2" s="233"/>
      <c r="I2" s="233"/>
      <c r="J2" s="233"/>
      <c r="K2" s="62"/>
      <c r="L2" s="62" t="s">
        <v>576</v>
      </c>
    </row>
    <row r="3" spans="1:12" x14ac:dyDescent="0.2">
      <c r="A3" s="349"/>
      <c r="B3" s="868">
        <f>INDICE!A3</f>
        <v>41821</v>
      </c>
      <c r="C3" s="869">
        <v>41671</v>
      </c>
      <c r="D3" s="869">
        <v>41671</v>
      </c>
      <c r="E3" s="869">
        <v>41671</v>
      </c>
      <c r="F3" s="870">
        <v>41671</v>
      </c>
      <c r="G3" s="871" t="s">
        <v>122</v>
      </c>
      <c r="H3" s="869"/>
      <c r="I3" s="869"/>
      <c r="J3" s="869"/>
      <c r="K3" s="869"/>
      <c r="L3" s="872" t="s">
        <v>111</v>
      </c>
    </row>
    <row r="4" spans="1:12" x14ac:dyDescent="0.2">
      <c r="A4" s="350"/>
      <c r="B4" s="351" t="s">
        <v>373</v>
      </c>
      <c r="C4" s="351" t="s">
        <v>374</v>
      </c>
      <c r="D4" s="352" t="s">
        <v>375</v>
      </c>
      <c r="E4" s="352" t="s">
        <v>376</v>
      </c>
      <c r="F4" s="353" t="s">
        <v>198</v>
      </c>
      <c r="G4" s="354" t="s">
        <v>373</v>
      </c>
      <c r="H4" s="239" t="s">
        <v>374</v>
      </c>
      <c r="I4" s="355" t="s">
        <v>375</v>
      </c>
      <c r="J4" s="355" t="s">
        <v>376</v>
      </c>
      <c r="K4" s="355" t="s">
        <v>198</v>
      </c>
      <c r="L4" s="873"/>
    </row>
    <row r="5" spans="1:12" x14ac:dyDescent="0.2">
      <c r="A5" s="356" t="s">
        <v>162</v>
      </c>
      <c r="B5" s="459">
        <v>2714.837</v>
      </c>
      <c r="C5" s="459">
        <v>650.14</v>
      </c>
      <c r="D5" s="459">
        <v>105.592</v>
      </c>
      <c r="E5" s="459">
        <v>267.79700000000003</v>
      </c>
      <c r="F5" s="357">
        <v>3738.366</v>
      </c>
      <c r="G5" s="459">
        <v>34037.945</v>
      </c>
      <c r="H5" s="459">
        <v>7151.0929999999998</v>
      </c>
      <c r="I5" s="459">
        <v>2415.7950000000001</v>
      </c>
      <c r="J5" s="459">
        <v>2817.1210000000001</v>
      </c>
      <c r="K5" s="358">
        <v>46421.953999999998</v>
      </c>
      <c r="L5" s="715">
        <v>14.741027793984269</v>
      </c>
    </row>
    <row r="6" spans="1:12" x14ac:dyDescent="0.2">
      <c r="A6" s="359" t="s">
        <v>163</v>
      </c>
      <c r="B6" s="459">
        <v>336.24099999999999</v>
      </c>
      <c r="C6" s="459">
        <v>533.05499999999995</v>
      </c>
      <c r="D6" s="459">
        <v>63.978000000000002</v>
      </c>
      <c r="E6" s="459">
        <v>41.825000000000003</v>
      </c>
      <c r="F6" s="360">
        <v>975.09899999999993</v>
      </c>
      <c r="G6" s="459">
        <v>4668.777</v>
      </c>
      <c r="H6" s="459">
        <v>7628.5550000000003</v>
      </c>
      <c r="I6" s="459">
        <v>2906.1869999999999</v>
      </c>
      <c r="J6" s="459">
        <v>551.428</v>
      </c>
      <c r="K6" s="284">
        <v>15754.947</v>
      </c>
      <c r="L6" s="716">
        <v>5.0028939242787818</v>
      </c>
    </row>
    <row r="7" spans="1:12" x14ac:dyDescent="0.2">
      <c r="A7" s="359" t="s">
        <v>164</v>
      </c>
      <c r="B7" s="459">
        <v>3.8650000000000002</v>
      </c>
      <c r="C7" s="459">
        <v>291.88299999999998</v>
      </c>
      <c r="D7" s="459">
        <v>50.232999999999997</v>
      </c>
      <c r="E7" s="459">
        <v>106.09699999999999</v>
      </c>
      <c r="F7" s="360">
        <v>452.07799999999997</v>
      </c>
      <c r="G7" s="459">
        <v>557.89800000000002</v>
      </c>
      <c r="H7" s="459">
        <v>3671.58</v>
      </c>
      <c r="I7" s="459">
        <v>2172.1170000000002</v>
      </c>
      <c r="J7" s="459">
        <v>1190.867</v>
      </c>
      <c r="K7" s="284">
        <v>7592.4620000000004</v>
      </c>
      <c r="L7" s="716">
        <v>2.4109431793148866</v>
      </c>
    </row>
    <row r="8" spans="1:12" x14ac:dyDescent="0.2">
      <c r="A8" s="359" t="s">
        <v>165</v>
      </c>
      <c r="B8" s="459">
        <v>338.74599999999998</v>
      </c>
      <c r="C8" s="459">
        <v>0.59599999999999997</v>
      </c>
      <c r="D8" s="459">
        <v>44.56</v>
      </c>
      <c r="E8" s="459">
        <v>1.6950000000000001</v>
      </c>
      <c r="F8" s="360">
        <v>385.59699999999998</v>
      </c>
      <c r="G8" s="459">
        <v>3132.2979999999998</v>
      </c>
      <c r="H8" s="459">
        <v>5.6890000000000001</v>
      </c>
      <c r="I8" s="459">
        <v>778.49099999999999</v>
      </c>
      <c r="J8" s="459">
        <v>27.048999999999999</v>
      </c>
      <c r="K8" s="284">
        <v>3943.5269999999996</v>
      </c>
      <c r="L8" s="716">
        <v>1.2522445977463035</v>
      </c>
    </row>
    <row r="9" spans="1:12" x14ac:dyDescent="0.2">
      <c r="A9" s="359" t="s">
        <v>167</v>
      </c>
      <c r="B9" s="459">
        <v>192.49</v>
      </c>
      <c r="C9" s="459">
        <v>144.10499999999999</v>
      </c>
      <c r="D9" s="459">
        <v>28.603999999999999</v>
      </c>
      <c r="E9" s="459">
        <v>1.8180000000000001</v>
      </c>
      <c r="F9" s="360">
        <v>367.017</v>
      </c>
      <c r="G9" s="459">
        <v>2122.2199999999998</v>
      </c>
      <c r="H9" s="459">
        <v>2041.386</v>
      </c>
      <c r="I9" s="459">
        <v>1034.3330000000001</v>
      </c>
      <c r="J9" s="459">
        <v>20.925999999999998</v>
      </c>
      <c r="K9" s="284">
        <v>5218.8650000000007</v>
      </c>
      <c r="L9" s="716">
        <v>1.6572209351215963</v>
      </c>
    </row>
    <row r="10" spans="1:12" x14ac:dyDescent="0.2">
      <c r="A10" s="359" t="s">
        <v>168</v>
      </c>
      <c r="B10" s="459">
        <v>190.41499999999999</v>
      </c>
      <c r="C10" s="459">
        <v>762.36099999999999</v>
      </c>
      <c r="D10" s="459">
        <v>155.13200000000001</v>
      </c>
      <c r="E10" s="459">
        <v>54.177</v>
      </c>
      <c r="F10" s="360">
        <v>1162.0849999999998</v>
      </c>
      <c r="G10" s="459">
        <v>2302.0839999999998</v>
      </c>
      <c r="H10" s="459">
        <v>10415.189</v>
      </c>
      <c r="I10" s="459">
        <v>6123.3040000000001</v>
      </c>
      <c r="J10" s="459">
        <v>618.68200000000002</v>
      </c>
      <c r="K10" s="284">
        <v>19459.259000000002</v>
      </c>
      <c r="L10" s="716">
        <v>6.1791771576297414</v>
      </c>
    </row>
    <row r="11" spans="1:12" x14ac:dyDescent="0.2">
      <c r="A11" s="359" t="s">
        <v>652</v>
      </c>
      <c r="B11" s="459">
        <v>760.51800000000003</v>
      </c>
      <c r="C11" s="459">
        <v>291.92399999999998</v>
      </c>
      <c r="D11" s="459">
        <v>56.7</v>
      </c>
      <c r="E11" s="459">
        <v>32.14</v>
      </c>
      <c r="F11" s="360">
        <v>1141.2820000000002</v>
      </c>
      <c r="G11" s="459">
        <v>11504.68</v>
      </c>
      <c r="H11" s="459">
        <v>3772.652</v>
      </c>
      <c r="I11" s="459">
        <v>2401.9430000000002</v>
      </c>
      <c r="J11" s="459">
        <v>427.68799999999999</v>
      </c>
      <c r="K11" s="284">
        <v>18106.963</v>
      </c>
      <c r="L11" s="716">
        <v>5.7497632445123878</v>
      </c>
    </row>
    <row r="12" spans="1:12" x14ac:dyDescent="0.2">
      <c r="A12" s="359" t="s">
        <v>169</v>
      </c>
      <c r="B12" s="459">
        <v>1056.05</v>
      </c>
      <c r="C12" s="459">
        <v>2979.4009999999998</v>
      </c>
      <c r="D12" s="459">
        <v>588.298</v>
      </c>
      <c r="E12" s="459">
        <v>117.929</v>
      </c>
      <c r="F12" s="360">
        <v>4741.6779999999999</v>
      </c>
      <c r="G12" s="459">
        <v>12199.444</v>
      </c>
      <c r="H12" s="459">
        <v>35359.921999999999</v>
      </c>
      <c r="I12" s="459">
        <v>15779.758</v>
      </c>
      <c r="J12" s="459">
        <v>2126.3809999999999</v>
      </c>
      <c r="K12" s="284">
        <v>65465.504999999997</v>
      </c>
      <c r="L12" s="716">
        <v>20.788199237632615</v>
      </c>
    </row>
    <row r="13" spans="1:12" x14ac:dyDescent="0.2">
      <c r="A13" s="359" t="s">
        <v>377</v>
      </c>
      <c r="B13" s="459">
        <v>986.17899999999997</v>
      </c>
      <c r="C13" s="459">
        <v>1733.2929999999999</v>
      </c>
      <c r="D13" s="459">
        <v>109.17100000000001</v>
      </c>
      <c r="E13" s="459">
        <v>49.203000000000003</v>
      </c>
      <c r="F13" s="360">
        <v>2877.8459999999995</v>
      </c>
      <c r="G13" s="459">
        <v>12006.717000000001</v>
      </c>
      <c r="H13" s="459">
        <v>18890.848999999998</v>
      </c>
      <c r="I13" s="459">
        <v>3041.857</v>
      </c>
      <c r="J13" s="459">
        <v>592.65</v>
      </c>
      <c r="K13" s="284">
        <v>34532.072999999997</v>
      </c>
      <c r="L13" s="716">
        <v>10.965463622597484</v>
      </c>
    </row>
    <row r="14" spans="1:12" x14ac:dyDescent="0.2">
      <c r="A14" s="359" t="s">
        <v>172</v>
      </c>
      <c r="B14" s="459" t="s">
        <v>151</v>
      </c>
      <c r="C14" s="459">
        <v>92.581999999999994</v>
      </c>
      <c r="D14" s="459">
        <v>13.864000000000001</v>
      </c>
      <c r="E14" s="459">
        <v>47.835999999999999</v>
      </c>
      <c r="F14" s="360">
        <v>154.28199999999998</v>
      </c>
      <c r="G14" s="459" t="s">
        <v>151</v>
      </c>
      <c r="H14" s="459">
        <v>1126.999</v>
      </c>
      <c r="I14" s="459">
        <v>562.80499999999995</v>
      </c>
      <c r="J14" s="459">
        <v>704.24699999999996</v>
      </c>
      <c r="K14" s="284">
        <v>2394.0509999999999</v>
      </c>
      <c r="L14" s="716">
        <v>0.76021729570486929</v>
      </c>
    </row>
    <row r="15" spans="1:12" x14ac:dyDescent="0.2">
      <c r="A15" s="359" t="s">
        <v>173</v>
      </c>
      <c r="B15" s="459">
        <v>10.103999999999999</v>
      </c>
      <c r="C15" s="459">
        <v>586.94000000000005</v>
      </c>
      <c r="D15" s="459">
        <v>70.084999999999994</v>
      </c>
      <c r="E15" s="459">
        <v>146.74199999999999</v>
      </c>
      <c r="F15" s="360">
        <v>813.87100000000009</v>
      </c>
      <c r="G15" s="459">
        <v>2050.2950000000001</v>
      </c>
      <c r="H15" s="459">
        <v>6766.2079999999996</v>
      </c>
      <c r="I15" s="459">
        <v>1786.1969999999999</v>
      </c>
      <c r="J15" s="459">
        <v>1238.385</v>
      </c>
      <c r="K15" s="284">
        <v>11841.085000000001</v>
      </c>
      <c r="L15" s="716">
        <v>3.7600692787712089</v>
      </c>
    </row>
    <row r="16" spans="1:12" x14ac:dyDescent="0.2">
      <c r="A16" s="359" t="s">
        <v>174</v>
      </c>
      <c r="B16" s="459" t="s">
        <v>195</v>
      </c>
      <c r="C16" s="459">
        <v>35.164000000000001</v>
      </c>
      <c r="D16" s="459">
        <v>26.645</v>
      </c>
      <c r="E16" s="459">
        <v>3.1589999999999998</v>
      </c>
      <c r="F16" s="360">
        <v>65.047000000000011</v>
      </c>
      <c r="G16" s="459">
        <v>646.44200000000001</v>
      </c>
      <c r="H16" s="459">
        <v>648.71400000000006</v>
      </c>
      <c r="I16" s="459">
        <v>981.51700000000005</v>
      </c>
      <c r="J16" s="459">
        <v>32.075000000000003</v>
      </c>
      <c r="K16" s="284">
        <v>2308.7479999999996</v>
      </c>
      <c r="L16" s="716">
        <v>0.73312981261636667</v>
      </c>
    </row>
    <row r="17" spans="1:12" x14ac:dyDescent="0.2">
      <c r="A17" s="359" t="s">
        <v>175</v>
      </c>
      <c r="B17" s="459">
        <v>128.755</v>
      </c>
      <c r="C17" s="459">
        <v>218.566</v>
      </c>
      <c r="D17" s="459">
        <v>443.33100000000002</v>
      </c>
      <c r="E17" s="459">
        <v>6.117</v>
      </c>
      <c r="F17" s="360">
        <v>796.76900000000001</v>
      </c>
      <c r="G17" s="459">
        <v>1943.0309999999999</v>
      </c>
      <c r="H17" s="459">
        <v>3084.2579999999998</v>
      </c>
      <c r="I17" s="459">
        <v>17840.659</v>
      </c>
      <c r="J17" s="459">
        <v>324.85899999999998</v>
      </c>
      <c r="K17" s="284">
        <v>23192.807000000001</v>
      </c>
      <c r="L17" s="716">
        <v>7.3647441167063539</v>
      </c>
    </row>
    <row r="18" spans="1:12" x14ac:dyDescent="0.2">
      <c r="A18" s="359" t="s">
        <v>177</v>
      </c>
      <c r="B18" s="459">
        <v>2027.104</v>
      </c>
      <c r="C18" s="459">
        <v>103.26</v>
      </c>
      <c r="D18" s="459">
        <v>22.302</v>
      </c>
      <c r="E18" s="459">
        <v>38.177999999999997</v>
      </c>
      <c r="F18" s="360">
        <v>2190.8440000000001</v>
      </c>
      <c r="G18" s="459">
        <v>19399.16</v>
      </c>
      <c r="H18" s="459">
        <v>1658.67</v>
      </c>
      <c r="I18" s="459">
        <v>581.48199999999997</v>
      </c>
      <c r="J18" s="459">
        <v>547.08000000000004</v>
      </c>
      <c r="K18" s="284">
        <v>22186.392000000003</v>
      </c>
      <c r="L18" s="716">
        <v>7.045162750370876</v>
      </c>
    </row>
    <row r="19" spans="1:12" x14ac:dyDescent="0.2">
      <c r="A19" s="359" t="s">
        <v>178</v>
      </c>
      <c r="B19" s="459">
        <v>3.6190000000000002</v>
      </c>
      <c r="C19" s="459">
        <v>365.24700000000001</v>
      </c>
      <c r="D19" s="459">
        <v>58.725999999999999</v>
      </c>
      <c r="E19" s="459">
        <v>13.032999999999999</v>
      </c>
      <c r="F19" s="360">
        <v>440.62500000000006</v>
      </c>
      <c r="G19" s="459">
        <v>660.971</v>
      </c>
      <c r="H19" s="459">
        <v>4968.5950000000003</v>
      </c>
      <c r="I19" s="459">
        <v>2123.3690000000001</v>
      </c>
      <c r="J19" s="459">
        <v>160.995</v>
      </c>
      <c r="K19" s="284">
        <v>7913.9300000000012</v>
      </c>
      <c r="L19" s="716">
        <v>2.5130235166241808</v>
      </c>
    </row>
    <row r="20" spans="1:12" x14ac:dyDescent="0.2">
      <c r="A20" s="359" t="s">
        <v>179</v>
      </c>
      <c r="B20" s="459">
        <v>550.55700000000002</v>
      </c>
      <c r="C20" s="459">
        <v>1579.6210000000001</v>
      </c>
      <c r="D20" s="459">
        <v>120.605</v>
      </c>
      <c r="E20" s="459">
        <v>12.244</v>
      </c>
      <c r="F20" s="360">
        <v>2263.027</v>
      </c>
      <c r="G20" s="459">
        <v>6569.991</v>
      </c>
      <c r="H20" s="459">
        <v>16810.346000000001</v>
      </c>
      <c r="I20" s="459">
        <v>5093.74</v>
      </c>
      <c r="J20" s="459">
        <v>110.026</v>
      </c>
      <c r="K20" s="284">
        <v>28584.102999999999</v>
      </c>
      <c r="L20" s="716">
        <v>9.0767195363880884</v>
      </c>
    </row>
    <row r="21" spans="1:12" ht="15" x14ac:dyDescent="0.25">
      <c r="A21" s="361" t="s">
        <v>120</v>
      </c>
      <c r="B21" s="718">
        <v>9299.5590000000011</v>
      </c>
      <c r="C21" s="718">
        <v>10368.137999999999</v>
      </c>
      <c r="D21" s="718">
        <v>1957.826</v>
      </c>
      <c r="E21" s="718">
        <v>939.9899999999999</v>
      </c>
      <c r="F21" s="719">
        <v>22565.513000000003</v>
      </c>
      <c r="G21" s="720">
        <v>113801.95300000001</v>
      </c>
      <c r="H21" s="718">
        <v>124000.705</v>
      </c>
      <c r="I21" s="718">
        <v>65623.554000000004</v>
      </c>
      <c r="J21" s="718">
        <v>11490.459000000001</v>
      </c>
      <c r="K21" s="718">
        <v>314916.67099999997</v>
      </c>
      <c r="L21" s="717">
        <v>100</v>
      </c>
    </row>
    <row r="22" spans="1:12" x14ac:dyDescent="0.2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L22" s="255" t="s">
        <v>246</v>
      </c>
    </row>
    <row r="23" spans="1:12" x14ac:dyDescent="0.2">
      <c r="A23" s="337" t="s">
        <v>608</v>
      </c>
      <c r="B23" s="337"/>
      <c r="C23" s="362"/>
      <c r="D23" s="362"/>
      <c r="E23" s="362"/>
      <c r="F23" s="362"/>
      <c r="G23" s="233"/>
      <c r="H23" s="233"/>
      <c r="I23" s="233"/>
      <c r="J23" s="233"/>
      <c r="K23" s="233"/>
      <c r="L23" s="1"/>
    </row>
    <row r="24" spans="1:12" x14ac:dyDescent="0.2">
      <c r="A24" s="337" t="s">
        <v>247</v>
      </c>
      <c r="B24" s="337"/>
      <c r="C24" s="337"/>
      <c r="D24" s="337"/>
      <c r="E24" s="337"/>
      <c r="F24" s="363"/>
      <c r="G24" s="233"/>
      <c r="H24" s="233"/>
      <c r="I24" s="233"/>
      <c r="J24" s="233"/>
      <c r="K24" s="233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>
      <selection activeCell="H18" sqref="H18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1" t="s">
        <v>610</v>
      </c>
      <c r="B1" s="231"/>
      <c r="C1" s="231"/>
      <c r="D1" s="231"/>
      <c r="E1" s="231"/>
      <c r="F1" s="231"/>
      <c r="G1" s="231"/>
      <c r="H1" s="1"/>
      <c r="I1" s="1"/>
    </row>
    <row r="2" spans="1:10" x14ac:dyDescent="0.2">
      <c r="A2" s="234"/>
      <c r="B2" s="234"/>
      <c r="C2" s="234"/>
      <c r="D2" s="234"/>
      <c r="E2" s="234"/>
      <c r="F2" s="234"/>
      <c r="G2" s="234"/>
      <c r="H2" s="1"/>
      <c r="I2" s="62" t="s">
        <v>576</v>
      </c>
      <c r="J2" s="62"/>
    </row>
    <row r="3" spans="1:10" x14ac:dyDescent="0.2">
      <c r="A3" s="852" t="s">
        <v>556</v>
      </c>
      <c r="B3" s="852" t="s">
        <v>557</v>
      </c>
      <c r="C3" s="838">
        <f>INDICE!A3</f>
        <v>41821</v>
      </c>
      <c r="D3" s="838">
        <v>41671</v>
      </c>
      <c r="E3" s="856" t="s">
        <v>121</v>
      </c>
      <c r="F3" s="856"/>
      <c r="G3" s="856" t="s">
        <v>122</v>
      </c>
      <c r="H3" s="856"/>
      <c r="I3" s="856"/>
      <c r="J3" s="255"/>
    </row>
    <row r="4" spans="1:10" ht="25.5" x14ac:dyDescent="0.2">
      <c r="A4" s="853"/>
      <c r="B4" s="853"/>
      <c r="C4" s="268" t="s">
        <v>55</v>
      </c>
      <c r="D4" s="269" t="s">
        <v>518</v>
      </c>
      <c r="E4" s="268" t="s">
        <v>55</v>
      </c>
      <c r="F4" s="269" t="s">
        <v>518</v>
      </c>
      <c r="G4" s="268" t="s">
        <v>55</v>
      </c>
      <c r="H4" s="270" t="s">
        <v>518</v>
      </c>
      <c r="I4" s="269" t="s">
        <v>580</v>
      </c>
      <c r="J4" s="11"/>
    </row>
    <row r="5" spans="1:10" x14ac:dyDescent="0.2">
      <c r="A5" s="1"/>
      <c r="B5" s="669" t="s">
        <v>378</v>
      </c>
      <c r="C5" s="775">
        <v>0</v>
      </c>
      <c r="D5" s="191">
        <v>-100</v>
      </c>
      <c r="E5" s="778">
        <v>8613.5170500000004</v>
      </c>
      <c r="F5" s="191">
        <v>2.6471588662732546</v>
      </c>
      <c r="G5" s="778">
        <v>17120.19687</v>
      </c>
      <c r="H5" s="191">
        <v>-22.673652393715091</v>
      </c>
      <c r="I5" s="659">
        <v>4.4974036617127195</v>
      </c>
      <c r="J5" s="1"/>
    </row>
    <row r="6" spans="1:10" x14ac:dyDescent="0.2">
      <c r="A6" s="1"/>
      <c r="B6" s="204" t="s">
        <v>579</v>
      </c>
      <c r="C6" s="775">
        <v>2541.36375</v>
      </c>
      <c r="D6" s="191">
        <v>207.35499356249366</v>
      </c>
      <c r="E6" s="778">
        <v>13013.661340000001</v>
      </c>
      <c r="F6" s="191">
        <v>-16.240131316236102</v>
      </c>
      <c r="G6" s="778">
        <v>20804.074210000006</v>
      </c>
      <c r="H6" s="191">
        <v>-19.898775229728674</v>
      </c>
      <c r="I6" s="651">
        <v>5.4651427341090599</v>
      </c>
      <c r="J6" s="1"/>
    </row>
    <row r="7" spans="1:10" x14ac:dyDescent="0.2">
      <c r="A7" s="652" t="s">
        <v>563</v>
      </c>
      <c r="B7" s="195"/>
      <c r="C7" s="776">
        <v>2541.36375</v>
      </c>
      <c r="D7" s="200">
        <v>-35.031820252166078</v>
      </c>
      <c r="E7" s="776">
        <v>21627.178390000001</v>
      </c>
      <c r="F7" s="200">
        <v>-9.6165595934721324</v>
      </c>
      <c r="G7" s="776">
        <v>37924.271080000006</v>
      </c>
      <c r="H7" s="368">
        <v>-21.175707490108074</v>
      </c>
      <c r="I7" s="200">
        <v>9.9625463958217786</v>
      </c>
      <c r="J7" s="1"/>
    </row>
    <row r="8" spans="1:10" x14ac:dyDescent="0.2">
      <c r="A8" s="1"/>
      <c r="B8" s="204" t="s">
        <v>260</v>
      </c>
      <c r="C8" s="775">
        <v>0</v>
      </c>
      <c r="D8" s="191" t="s">
        <v>151</v>
      </c>
      <c r="E8" s="778">
        <v>1294.0657200000001</v>
      </c>
      <c r="F8" s="191">
        <v>-40.470761737515012</v>
      </c>
      <c r="G8" s="778">
        <v>1294.0657200000001</v>
      </c>
      <c r="H8" s="191">
        <v>-78.165422041100655</v>
      </c>
      <c r="I8" s="659">
        <v>0.33994561813849666</v>
      </c>
      <c r="J8" s="1"/>
    </row>
    <row r="9" spans="1:10" x14ac:dyDescent="0.2">
      <c r="A9" s="1"/>
      <c r="B9" s="204" t="s">
        <v>261</v>
      </c>
      <c r="C9" s="775">
        <v>1404.45813</v>
      </c>
      <c r="D9" s="191">
        <v>5.6266890056914738</v>
      </c>
      <c r="E9" s="778">
        <v>9000.6111299999993</v>
      </c>
      <c r="F9" s="191">
        <v>19.362980825544962</v>
      </c>
      <c r="G9" s="778">
        <v>16686.523739999997</v>
      </c>
      <c r="H9" s="191">
        <v>58.304449536281396</v>
      </c>
      <c r="I9" s="659">
        <v>4.3834795557191626</v>
      </c>
      <c r="J9" s="1"/>
    </row>
    <row r="10" spans="1:10" s="728" customFormat="1" x14ac:dyDescent="0.2">
      <c r="A10" s="724"/>
      <c r="B10" s="725" t="s">
        <v>379</v>
      </c>
      <c r="C10" s="777">
        <v>1404.45813</v>
      </c>
      <c r="D10" s="682">
        <v>5.6266890056914738</v>
      </c>
      <c r="E10" s="779">
        <v>9000.6111299999993</v>
      </c>
      <c r="F10" s="682">
        <v>31.241749172751927</v>
      </c>
      <c r="G10" s="779">
        <v>16019.22798</v>
      </c>
      <c r="H10" s="682">
        <v>62.495137818859313</v>
      </c>
      <c r="I10" s="727">
        <v>4.2081837681030621</v>
      </c>
      <c r="J10" s="724"/>
    </row>
    <row r="11" spans="1:10" s="728" customFormat="1" x14ac:dyDescent="0.2">
      <c r="A11" s="724"/>
      <c r="B11" s="725" t="s">
        <v>376</v>
      </c>
      <c r="C11" s="777">
        <v>0</v>
      </c>
      <c r="D11" s="682" t="s">
        <v>151</v>
      </c>
      <c r="E11" s="779">
        <v>0</v>
      </c>
      <c r="F11" s="815">
        <v>-100</v>
      </c>
      <c r="G11" s="779">
        <v>667.29575999999997</v>
      </c>
      <c r="H11" s="815">
        <v>-2.2275226159081831</v>
      </c>
      <c r="I11" s="727">
        <v>0.17529578761610184</v>
      </c>
      <c r="J11" s="724"/>
    </row>
    <row r="12" spans="1:10" x14ac:dyDescent="0.2">
      <c r="A12" s="1"/>
      <c r="B12" s="668" t="s">
        <v>263</v>
      </c>
      <c r="C12" s="775">
        <v>0</v>
      </c>
      <c r="D12" s="191" t="s">
        <v>151</v>
      </c>
      <c r="E12" s="778">
        <v>605.49878000000001</v>
      </c>
      <c r="F12" s="369" t="s">
        <v>151</v>
      </c>
      <c r="G12" s="778">
        <v>605.49878000000001</v>
      </c>
      <c r="H12" s="369" t="s">
        <v>151</v>
      </c>
      <c r="I12" s="659">
        <v>0.1590619810632227</v>
      </c>
      <c r="J12" s="1"/>
    </row>
    <row r="13" spans="1:10" x14ac:dyDescent="0.2">
      <c r="A13" s="1"/>
      <c r="B13" s="204" t="s">
        <v>223</v>
      </c>
      <c r="C13" s="775">
        <v>4807.4967100000003</v>
      </c>
      <c r="D13" s="191">
        <v>-8.7080328997143344</v>
      </c>
      <c r="E13" s="778">
        <v>25363.417870000001</v>
      </c>
      <c r="F13" s="191">
        <v>6.5493307422191007</v>
      </c>
      <c r="G13" s="778">
        <v>45351.020499999999</v>
      </c>
      <c r="H13" s="191">
        <v>10.922275641900104</v>
      </c>
      <c r="I13" s="659">
        <v>11.913522210513493</v>
      </c>
      <c r="J13" s="1"/>
    </row>
    <row r="14" spans="1:10" s="728" customFormat="1" x14ac:dyDescent="0.2">
      <c r="A14" s="724"/>
      <c r="B14" s="725" t="s">
        <v>379</v>
      </c>
      <c r="C14" s="777">
        <v>2842.3502400000002</v>
      </c>
      <c r="D14" s="682">
        <v>12.802901869734482</v>
      </c>
      <c r="E14" s="779">
        <v>17690.41762</v>
      </c>
      <c r="F14" s="682">
        <v>5.051542675949559</v>
      </c>
      <c r="G14" s="779">
        <v>31276.580299999998</v>
      </c>
      <c r="H14" s="682">
        <v>13.4878668682816</v>
      </c>
      <c r="I14" s="727">
        <v>8.2162260069309525</v>
      </c>
      <c r="J14" s="724"/>
    </row>
    <row r="15" spans="1:10" s="728" customFormat="1" x14ac:dyDescent="0.2">
      <c r="A15" s="724"/>
      <c r="B15" s="725" t="s">
        <v>376</v>
      </c>
      <c r="C15" s="777">
        <v>1965.1464699999999</v>
      </c>
      <c r="D15" s="682">
        <v>-28.444331977109183</v>
      </c>
      <c r="E15" s="779">
        <v>7673.0002500000001</v>
      </c>
      <c r="F15" s="682">
        <v>10.170821597848672</v>
      </c>
      <c r="G15" s="779">
        <v>14074.440199999999</v>
      </c>
      <c r="H15" s="682">
        <v>5.6163947153451188</v>
      </c>
      <c r="I15" s="727">
        <v>3.6972962035825403</v>
      </c>
      <c r="J15" s="724"/>
    </row>
    <row r="16" spans="1:10" x14ac:dyDescent="0.2">
      <c r="A16" s="1"/>
      <c r="B16" s="204" t="s">
        <v>264</v>
      </c>
      <c r="C16" s="775">
        <v>0</v>
      </c>
      <c r="D16" s="191">
        <v>-100</v>
      </c>
      <c r="E16" s="778">
        <v>157.34804</v>
      </c>
      <c r="F16" s="191">
        <v>-80.423467507303926</v>
      </c>
      <c r="G16" s="778">
        <v>590.55714999999998</v>
      </c>
      <c r="H16" s="191">
        <v>-26.525546579614311</v>
      </c>
      <c r="I16" s="659">
        <v>0.15513687774903651</v>
      </c>
      <c r="J16" s="1"/>
    </row>
    <row r="17" spans="1:10" x14ac:dyDescent="0.2">
      <c r="A17" s="652" t="s">
        <v>547</v>
      </c>
      <c r="B17" s="195"/>
      <c r="C17" s="776">
        <v>6211.9548399999994</v>
      </c>
      <c r="D17" s="200">
        <v>-7.5742937793735603</v>
      </c>
      <c r="E17" s="776">
        <v>36420.94154</v>
      </c>
      <c r="F17" s="200">
        <v>6.1138377198210003</v>
      </c>
      <c r="G17" s="776">
        <v>64527.665889999997</v>
      </c>
      <c r="H17" s="368">
        <v>10.954973627805092</v>
      </c>
      <c r="I17" s="200">
        <v>16.951146243183413</v>
      </c>
      <c r="J17" s="1"/>
    </row>
    <row r="18" spans="1:10" x14ac:dyDescent="0.2">
      <c r="A18" s="1"/>
      <c r="B18" s="204" t="s">
        <v>228</v>
      </c>
      <c r="C18" s="775">
        <v>0</v>
      </c>
      <c r="D18" s="205" t="s">
        <v>151</v>
      </c>
      <c r="E18" s="778">
        <v>0</v>
      </c>
      <c r="F18" s="205">
        <v>-100</v>
      </c>
      <c r="G18" s="778">
        <v>0</v>
      </c>
      <c r="H18" s="205">
        <v>-100</v>
      </c>
      <c r="I18" s="660">
        <v>0</v>
      </c>
      <c r="J18" s="1"/>
    </row>
    <row r="19" spans="1:10" x14ac:dyDescent="0.2">
      <c r="A19" s="1"/>
      <c r="B19" s="204" t="s">
        <v>380</v>
      </c>
      <c r="C19" s="775">
        <v>2669.5612600000004</v>
      </c>
      <c r="D19" s="191">
        <v>8.4865294280161624E-2</v>
      </c>
      <c r="E19" s="778">
        <v>20242.6211</v>
      </c>
      <c r="F19" s="191">
        <v>-6.0319206223912971</v>
      </c>
      <c r="G19" s="778">
        <v>39309.42729</v>
      </c>
      <c r="H19" s="191">
        <v>5.7627628276713239</v>
      </c>
      <c r="I19" s="660">
        <v>10.326421102298685</v>
      </c>
      <c r="J19" s="1"/>
    </row>
    <row r="20" spans="1:10" x14ac:dyDescent="0.2">
      <c r="A20" s="652" t="s">
        <v>405</v>
      </c>
      <c r="B20" s="195"/>
      <c r="C20" s="776">
        <v>2669.5612600000004</v>
      </c>
      <c r="D20" s="200">
        <v>8.4865294280161624E-2</v>
      </c>
      <c r="E20" s="776">
        <v>20242.6211</v>
      </c>
      <c r="F20" s="200">
        <v>-13.712099933350938</v>
      </c>
      <c r="G20" s="776">
        <v>39309.42729</v>
      </c>
      <c r="H20" s="368">
        <v>0.57438821327220313</v>
      </c>
      <c r="I20" s="200">
        <v>10.326421102298685</v>
      </c>
      <c r="J20" s="1"/>
    </row>
    <row r="21" spans="1:10" x14ac:dyDescent="0.2">
      <c r="A21" s="1"/>
      <c r="B21" s="204" t="s">
        <v>230</v>
      </c>
      <c r="C21" s="775">
        <v>16667.125019999999</v>
      </c>
      <c r="D21" s="191">
        <v>5.1000468577354132</v>
      </c>
      <c r="E21" s="778">
        <v>129786.41545</v>
      </c>
      <c r="F21" s="191">
        <v>10.302789579350637</v>
      </c>
      <c r="G21" s="778">
        <v>205827.64065000002</v>
      </c>
      <c r="H21" s="191">
        <v>11.609538648777292</v>
      </c>
      <c r="I21" s="661">
        <v>54.070054904748289</v>
      </c>
      <c r="J21" s="1"/>
    </row>
    <row r="22" spans="1:10" s="728" customFormat="1" x14ac:dyDescent="0.2">
      <c r="A22" s="724"/>
      <c r="B22" s="725" t="s">
        <v>379</v>
      </c>
      <c r="C22" s="777">
        <v>12316.500969999999</v>
      </c>
      <c r="D22" s="682">
        <v>3.0635658217634933</v>
      </c>
      <c r="E22" s="779">
        <v>93065.21183</v>
      </c>
      <c r="F22" s="682">
        <v>-1.2720364166671942</v>
      </c>
      <c r="G22" s="779">
        <v>154844.36867</v>
      </c>
      <c r="H22" s="682">
        <v>8.9444049959187506</v>
      </c>
      <c r="I22" s="729">
        <v>40.676963935640316</v>
      </c>
      <c r="J22" s="724"/>
    </row>
    <row r="23" spans="1:10" s="728" customFormat="1" x14ac:dyDescent="0.2">
      <c r="A23" s="724"/>
      <c r="B23" s="725" t="s">
        <v>376</v>
      </c>
      <c r="C23" s="777">
        <v>4350.6240499999994</v>
      </c>
      <c r="D23" s="682">
        <v>11.327545312179215</v>
      </c>
      <c r="E23" s="779">
        <v>36721.20362</v>
      </c>
      <c r="F23" s="682">
        <v>56.931725406824661</v>
      </c>
      <c r="G23" s="779">
        <v>50983.271979999998</v>
      </c>
      <c r="H23" s="682">
        <v>20.567563393282821</v>
      </c>
      <c r="I23" s="729">
        <v>13.393090969107964</v>
      </c>
      <c r="J23" s="724"/>
    </row>
    <row r="24" spans="1:10" x14ac:dyDescent="0.2">
      <c r="A24" s="1"/>
      <c r="B24" s="204" t="s">
        <v>233</v>
      </c>
      <c r="C24" s="775">
        <v>0</v>
      </c>
      <c r="D24" s="191" t="s">
        <v>151</v>
      </c>
      <c r="E24" s="778">
        <v>0</v>
      </c>
      <c r="F24" s="191">
        <v>-100</v>
      </c>
      <c r="G24" s="778">
        <v>0</v>
      </c>
      <c r="H24" s="191">
        <v>-100</v>
      </c>
      <c r="I24" s="654">
        <v>0</v>
      </c>
      <c r="J24" s="1"/>
    </row>
    <row r="25" spans="1:10" x14ac:dyDescent="0.2">
      <c r="A25" s="1"/>
      <c r="B25" s="419" t="s">
        <v>237</v>
      </c>
      <c r="C25" s="775">
        <v>2914.3631500000001</v>
      </c>
      <c r="D25" s="205">
        <v>227.2380196010686</v>
      </c>
      <c r="E25" s="778">
        <v>16183.431050000001</v>
      </c>
      <c r="F25" s="205">
        <v>-16.059423629279912</v>
      </c>
      <c r="G25" s="778">
        <v>33079.446439999992</v>
      </c>
      <c r="H25" s="191">
        <v>-32.096182616038242</v>
      </c>
      <c r="I25" s="661">
        <v>8.6898313539478433</v>
      </c>
      <c r="J25" s="1"/>
    </row>
    <row r="26" spans="1:10" x14ac:dyDescent="0.2">
      <c r="A26" s="195" t="s">
        <v>548</v>
      </c>
      <c r="B26" s="195"/>
      <c r="C26" s="259">
        <v>19581.488169999997</v>
      </c>
      <c r="D26" s="200">
        <v>16.911830432619389</v>
      </c>
      <c r="E26" s="776">
        <v>145969.84650000001</v>
      </c>
      <c r="F26" s="200">
        <v>6.2315416002531636</v>
      </c>
      <c r="G26" s="776">
        <v>238907.08709000002</v>
      </c>
      <c r="H26" s="200">
        <v>1.8866290762384708</v>
      </c>
      <c r="I26" s="200">
        <v>62.759886258696127</v>
      </c>
      <c r="J26" s="1"/>
    </row>
    <row r="27" spans="1:10" x14ac:dyDescent="0.2">
      <c r="A27" s="209" t="s">
        <v>120</v>
      </c>
      <c r="B27" s="209"/>
      <c r="C27" s="262">
        <v>31004.368019999998</v>
      </c>
      <c r="D27" s="211">
        <v>3.1794892030562045</v>
      </c>
      <c r="E27" s="262">
        <v>224260.58752999999</v>
      </c>
      <c r="F27" s="211">
        <v>2.3472175818330023</v>
      </c>
      <c r="G27" s="262">
        <v>380668.45134999999</v>
      </c>
      <c r="H27" s="662">
        <v>0.21883766427196744</v>
      </c>
      <c r="I27" s="662">
        <v>100</v>
      </c>
      <c r="J27" s="1"/>
    </row>
    <row r="28" spans="1:10" x14ac:dyDescent="0.2">
      <c r="A28" s="371" t="s">
        <v>381</v>
      </c>
      <c r="B28" s="371"/>
      <c r="C28" s="263">
        <v>16563.30934</v>
      </c>
      <c r="D28" s="223">
        <v>4.0075723985509981</v>
      </c>
      <c r="E28" s="263">
        <v>119913.58861999999</v>
      </c>
      <c r="F28" s="223">
        <v>0.96639929006276781</v>
      </c>
      <c r="G28" s="263">
        <v>202730.7341</v>
      </c>
      <c r="H28" s="223">
        <v>12.407746619813006</v>
      </c>
      <c r="I28" s="223">
        <v>53.256510588423367</v>
      </c>
      <c r="J28" s="1"/>
    </row>
    <row r="29" spans="1:10" x14ac:dyDescent="0.2">
      <c r="A29" s="371" t="s">
        <v>382</v>
      </c>
      <c r="B29" s="371"/>
      <c r="C29" s="263">
        <v>14441.058680000002</v>
      </c>
      <c r="D29" s="223">
        <v>2.2457995047714014</v>
      </c>
      <c r="E29" s="263">
        <v>104346.99891000002</v>
      </c>
      <c r="F29" s="223">
        <v>3.9814123364669802</v>
      </c>
      <c r="G29" s="263">
        <v>177937.71725000002</v>
      </c>
      <c r="H29" s="223">
        <v>-10.801111977749391</v>
      </c>
      <c r="I29" s="223">
        <v>46.74348941157664</v>
      </c>
      <c r="J29" s="1"/>
    </row>
    <row r="30" spans="1:10" x14ac:dyDescent="0.2">
      <c r="A30" s="372" t="s">
        <v>551</v>
      </c>
      <c r="B30" s="372"/>
      <c r="C30" s="663">
        <v>6211.9548399999994</v>
      </c>
      <c r="D30" s="664">
        <v>-7.5742937793735603</v>
      </c>
      <c r="E30" s="665">
        <v>36420.94154</v>
      </c>
      <c r="F30" s="666">
        <v>6.1138377198210003</v>
      </c>
      <c r="G30" s="665">
        <v>64527.665889999997</v>
      </c>
      <c r="H30" s="666">
        <v>10.954973627805092</v>
      </c>
      <c r="I30" s="666">
        <v>16.951146243183413</v>
      </c>
      <c r="J30" s="1"/>
    </row>
    <row r="31" spans="1:10" x14ac:dyDescent="0.2">
      <c r="A31" s="218" t="s">
        <v>552</v>
      </c>
      <c r="B31" s="218"/>
      <c r="C31" s="663">
        <v>24792.41318</v>
      </c>
      <c r="D31" s="664">
        <v>6.2777673314105247</v>
      </c>
      <c r="E31" s="665">
        <v>187839.64599000002</v>
      </c>
      <c r="F31" s="666">
        <v>1.6476317990244465</v>
      </c>
      <c r="G31" s="665">
        <v>316140.78545999998</v>
      </c>
      <c r="H31" s="666">
        <v>-1.7221479311952601</v>
      </c>
      <c r="I31" s="666">
        <v>83.048853756816584</v>
      </c>
      <c r="J31" s="1"/>
    </row>
    <row r="32" spans="1:10" x14ac:dyDescent="0.2">
      <c r="A32" s="885" t="s">
        <v>553</v>
      </c>
      <c r="B32" s="886"/>
      <c r="C32" s="887">
        <v>1404.45813</v>
      </c>
      <c r="D32" s="888">
        <v>-3.4708424901592156</v>
      </c>
      <c r="E32" s="887">
        <v>11057.523669999999</v>
      </c>
      <c r="F32" s="888">
        <v>5.1282398253194739</v>
      </c>
      <c r="G32" s="887">
        <v>19176.645389999998</v>
      </c>
      <c r="H32" s="888">
        <v>11.032378143903546</v>
      </c>
      <c r="I32" s="888">
        <v>5.0376240326699193</v>
      </c>
      <c r="J32" s="1"/>
    </row>
    <row r="33" spans="1:10" x14ac:dyDescent="0.2">
      <c r="A33" s="379"/>
      <c r="B33" s="379"/>
      <c r="C33" s="722"/>
      <c r="D33" s="1"/>
      <c r="E33" s="1"/>
      <c r="F33" s="1"/>
      <c r="G33" s="1"/>
      <c r="H33" s="1"/>
      <c r="I33" s="255" t="s">
        <v>246</v>
      </c>
      <c r="J33" s="1"/>
    </row>
    <row r="34" spans="1:10" x14ac:dyDescent="0.2">
      <c r="A34" s="730" t="s">
        <v>581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31" t="s">
        <v>247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31" t="s">
        <v>582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9"/>
    </row>
    <row r="65" spans="3:3" x14ac:dyDescent="0.2">
      <c r="C65" t="s">
        <v>609</v>
      </c>
    </row>
    <row r="69" spans="3:3" x14ac:dyDescent="0.2">
      <c r="C69" t="s">
        <v>610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4"/>
  <sheetViews>
    <sheetView workbookViewId="0">
      <selection activeCell="C8" sqref="C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66" t="s">
        <v>18</v>
      </c>
      <c r="B1" s="866"/>
      <c r="C1" s="866"/>
      <c r="D1" s="866"/>
      <c r="E1" s="866"/>
      <c r="F1" s="866"/>
      <c r="G1" s="1"/>
      <c r="H1" s="1"/>
    </row>
    <row r="2" spans="1:9" x14ac:dyDescent="0.2">
      <c r="A2" s="867"/>
      <c r="B2" s="867"/>
      <c r="C2" s="867"/>
      <c r="D2" s="867"/>
      <c r="E2" s="867"/>
      <c r="F2" s="867"/>
      <c r="G2" s="11"/>
      <c r="H2" s="62" t="s">
        <v>576</v>
      </c>
    </row>
    <row r="3" spans="1:9" x14ac:dyDescent="0.2">
      <c r="A3" s="364"/>
      <c r="B3" s="838">
        <f>INDICE!A3</f>
        <v>41821</v>
      </c>
      <c r="C3" s="838">
        <v>41671</v>
      </c>
      <c r="D3" s="856" t="s">
        <v>121</v>
      </c>
      <c r="E3" s="856"/>
      <c r="F3" s="856" t="s">
        <v>122</v>
      </c>
      <c r="G3" s="856"/>
      <c r="H3" s="856"/>
    </row>
    <row r="4" spans="1:9" x14ac:dyDescent="0.2">
      <c r="A4" s="365"/>
      <c r="B4" s="268" t="s">
        <v>55</v>
      </c>
      <c r="C4" s="269" t="s">
        <v>518</v>
      </c>
      <c r="D4" s="268" t="s">
        <v>55</v>
      </c>
      <c r="E4" s="269" t="s">
        <v>518</v>
      </c>
      <c r="F4" s="268" t="s">
        <v>55</v>
      </c>
      <c r="G4" s="270" t="s">
        <v>518</v>
      </c>
      <c r="H4" s="269" t="s">
        <v>580</v>
      </c>
      <c r="I4" s="62"/>
    </row>
    <row r="5" spans="1:9" ht="14.1" customHeight="1" x14ac:dyDescent="0.2">
      <c r="A5" s="670" t="s">
        <v>384</v>
      </c>
      <c r="B5" s="373">
        <v>16563.30934</v>
      </c>
      <c r="C5" s="374">
        <v>4.0075723985510097</v>
      </c>
      <c r="D5" s="373">
        <v>119913.58862000002</v>
      </c>
      <c r="E5" s="374">
        <v>0.96639929006279279</v>
      </c>
      <c r="F5" s="373">
        <v>202730.7341</v>
      </c>
      <c r="G5" s="374">
        <v>12.407746619813006</v>
      </c>
      <c r="H5" s="374">
        <v>53.256510588423367</v>
      </c>
    </row>
    <row r="6" spans="1:9" x14ac:dyDescent="0.2">
      <c r="A6" s="650" t="s">
        <v>385</v>
      </c>
      <c r="B6" s="732">
        <v>4622.0045399999999</v>
      </c>
      <c r="C6" s="733">
        <v>-19.400783042072543</v>
      </c>
      <c r="D6" s="732">
        <v>43064.542970000002</v>
      </c>
      <c r="E6" s="733">
        <v>5.9894215970853475</v>
      </c>
      <c r="F6" s="732">
        <v>72607.564460000009</v>
      </c>
      <c r="G6" s="733">
        <v>26.323049409702374</v>
      </c>
      <c r="H6" s="733">
        <v>19.073701590584939</v>
      </c>
    </row>
    <row r="7" spans="1:9" x14ac:dyDescent="0.2">
      <c r="A7" s="650" t="s">
        <v>386</v>
      </c>
      <c r="B7" s="734">
        <v>0</v>
      </c>
      <c r="C7" s="733" t="s">
        <v>151</v>
      </c>
      <c r="D7" s="732">
        <v>0</v>
      </c>
      <c r="E7" s="733">
        <v>-100</v>
      </c>
      <c r="F7" s="732">
        <v>261.13454000000002</v>
      </c>
      <c r="G7" s="733">
        <v>-88.908631735207919</v>
      </c>
      <c r="H7" s="733">
        <v>6.8598944586533039E-2</v>
      </c>
    </row>
    <row r="8" spans="1:9" x14ac:dyDescent="0.2">
      <c r="A8" s="650" t="s">
        <v>387</v>
      </c>
      <c r="B8" s="734">
        <v>300.92250000000001</v>
      </c>
      <c r="C8" s="735">
        <v>4.1781199792947303</v>
      </c>
      <c r="D8" s="732">
        <v>1201.9703100000002</v>
      </c>
      <c r="E8" s="735">
        <v>24.29030473519601</v>
      </c>
      <c r="F8" s="732">
        <v>2091.54711</v>
      </c>
      <c r="G8" s="735">
        <v>55.881210058715233</v>
      </c>
      <c r="H8" s="735">
        <v>0.54944062282612383</v>
      </c>
    </row>
    <row r="9" spans="1:9" x14ac:dyDescent="0.2">
      <c r="A9" s="650" t="s">
        <v>388</v>
      </c>
      <c r="B9" s="732">
        <v>3945.8858700000001</v>
      </c>
      <c r="C9" s="733">
        <v>10.822723501311144</v>
      </c>
      <c r="D9" s="732">
        <v>25489.058440000001</v>
      </c>
      <c r="E9" s="733">
        <v>12.13483268665432</v>
      </c>
      <c r="F9" s="732">
        <v>45204.261169999998</v>
      </c>
      <c r="G9" s="733">
        <v>25.303110857750649</v>
      </c>
      <c r="H9" s="733">
        <v>11.874969152207889</v>
      </c>
    </row>
    <row r="10" spans="1:9" x14ac:dyDescent="0.2">
      <c r="A10" s="650" t="s">
        <v>389</v>
      </c>
      <c r="B10" s="734">
        <v>0</v>
      </c>
      <c r="C10" s="735" t="s">
        <v>151</v>
      </c>
      <c r="D10" s="734">
        <v>0</v>
      </c>
      <c r="E10" s="735" t="s">
        <v>151</v>
      </c>
      <c r="F10" s="734">
        <v>0</v>
      </c>
      <c r="G10" s="735" t="s">
        <v>151</v>
      </c>
      <c r="H10" s="735">
        <v>0</v>
      </c>
    </row>
    <row r="11" spans="1:9" x14ac:dyDescent="0.2">
      <c r="A11" s="650" t="s">
        <v>390</v>
      </c>
      <c r="B11" s="732">
        <v>7694.4964300000001</v>
      </c>
      <c r="C11" s="733">
        <v>23.788518236286173</v>
      </c>
      <c r="D11" s="732">
        <v>50000.668859999998</v>
      </c>
      <c r="E11" s="733">
        <v>-5.5768170921312876</v>
      </c>
      <c r="F11" s="732">
        <v>82236.804210000002</v>
      </c>
      <c r="G11" s="733">
        <v>-0.67618450273711717</v>
      </c>
      <c r="H11" s="733">
        <v>21.603262345055381</v>
      </c>
    </row>
    <row r="12" spans="1:9" x14ac:dyDescent="0.2">
      <c r="A12" s="650" t="s">
        <v>407</v>
      </c>
      <c r="B12" s="732">
        <v>0</v>
      </c>
      <c r="C12" s="733">
        <v>-100</v>
      </c>
      <c r="D12" s="732">
        <v>157.34804</v>
      </c>
      <c r="E12" s="733">
        <v>-48.673706845091502</v>
      </c>
      <c r="F12" s="732">
        <v>329.42260999999996</v>
      </c>
      <c r="G12" s="733">
        <v>7.4563207315139781</v>
      </c>
      <c r="H12" s="733">
        <v>8.6537933162503453E-2</v>
      </c>
    </row>
    <row r="13" spans="1:9" x14ac:dyDescent="0.2">
      <c r="A13" s="670" t="s">
        <v>391</v>
      </c>
      <c r="B13" s="672">
        <v>14441.058680000002</v>
      </c>
      <c r="C13" s="374">
        <v>2.2457995047714014</v>
      </c>
      <c r="D13" s="672">
        <v>104346.99891000001</v>
      </c>
      <c r="E13" s="374">
        <v>3.9814123364669647</v>
      </c>
      <c r="F13" s="672">
        <v>177937.71725000002</v>
      </c>
      <c r="G13" s="374">
        <v>-10.801111977749418</v>
      </c>
      <c r="H13" s="374">
        <v>46.74348941157664</v>
      </c>
    </row>
    <row r="14" spans="1:9" x14ac:dyDescent="0.2">
      <c r="A14" s="650" t="s">
        <v>392</v>
      </c>
      <c r="B14" s="732">
        <v>3535.5725899999998</v>
      </c>
      <c r="C14" s="733">
        <v>28.289911540016639</v>
      </c>
      <c r="D14" s="732">
        <v>23198.933490000003</v>
      </c>
      <c r="E14" s="733">
        <v>9.8308781605946388E-2</v>
      </c>
      <c r="F14" s="732">
        <v>37403.111069999992</v>
      </c>
      <c r="G14" s="733">
        <v>-23.913974914148923</v>
      </c>
      <c r="H14" s="733">
        <v>9.82563985466982</v>
      </c>
    </row>
    <row r="15" spans="1:9" x14ac:dyDescent="0.2">
      <c r="A15" s="650" t="s">
        <v>393</v>
      </c>
      <c r="B15" s="732">
        <v>1712.32628</v>
      </c>
      <c r="C15" s="733">
        <v>-56.611849512003417</v>
      </c>
      <c r="D15" s="732">
        <v>11058.13925</v>
      </c>
      <c r="E15" s="733">
        <v>-44.460378666177945</v>
      </c>
      <c r="F15" s="732">
        <v>21413.0416</v>
      </c>
      <c r="G15" s="733">
        <v>-41.965186721779979</v>
      </c>
      <c r="H15" s="733">
        <v>5.6251159044204835</v>
      </c>
    </row>
    <row r="16" spans="1:9" x14ac:dyDescent="0.2">
      <c r="A16" s="650" t="s">
        <v>394</v>
      </c>
      <c r="B16" s="732">
        <v>1927.05178</v>
      </c>
      <c r="C16" s="733">
        <v>110.32266919821269</v>
      </c>
      <c r="D16" s="732">
        <v>15642.8465</v>
      </c>
      <c r="E16" s="733">
        <v>60.960305624051259</v>
      </c>
      <c r="F16" s="732">
        <v>26559.09808</v>
      </c>
      <c r="G16" s="733">
        <v>6.4640775033751234</v>
      </c>
      <c r="H16" s="733">
        <v>6.97696328282814</v>
      </c>
    </row>
    <row r="17" spans="1:8" x14ac:dyDescent="0.2">
      <c r="A17" s="650" t="s">
        <v>395</v>
      </c>
      <c r="B17" s="732">
        <v>2672.0636400000003</v>
      </c>
      <c r="C17" s="733">
        <v>62.397617790653456</v>
      </c>
      <c r="D17" s="732">
        <v>22605.573609999999</v>
      </c>
      <c r="E17" s="733">
        <v>8.5720087532802101</v>
      </c>
      <c r="F17" s="732">
        <v>39220.275259999995</v>
      </c>
      <c r="G17" s="733">
        <v>-0.58149606650381891</v>
      </c>
      <c r="H17" s="733">
        <v>10.303001239243621</v>
      </c>
    </row>
    <row r="18" spans="1:8" x14ac:dyDescent="0.2">
      <c r="A18" s="650" t="s">
        <v>396</v>
      </c>
      <c r="B18" s="732">
        <v>1060.9943899999998</v>
      </c>
      <c r="C18" s="733">
        <v>-41.858523229368963</v>
      </c>
      <c r="D18" s="732">
        <v>11130.289430000001</v>
      </c>
      <c r="E18" s="733">
        <v>2.9661791225527905</v>
      </c>
      <c r="F18" s="732">
        <v>18716.364079999999</v>
      </c>
      <c r="G18" s="733">
        <v>-4.6612023978895465</v>
      </c>
      <c r="H18" s="733">
        <v>4.9167100697797288</v>
      </c>
    </row>
    <row r="19" spans="1:8" x14ac:dyDescent="0.2">
      <c r="A19" s="650" t="s">
        <v>397</v>
      </c>
      <c r="B19" s="732">
        <v>3533.0500000000006</v>
      </c>
      <c r="C19" s="733">
        <v>16.412427346641817</v>
      </c>
      <c r="D19" s="732">
        <v>20711.216629999999</v>
      </c>
      <c r="E19" s="733">
        <v>30.126964759726544</v>
      </c>
      <c r="F19" s="732">
        <v>34625.827159999993</v>
      </c>
      <c r="G19" s="733">
        <v>17.771986906239263</v>
      </c>
      <c r="H19" s="733">
        <v>9.0960590606348379</v>
      </c>
    </row>
    <row r="20" spans="1:8" x14ac:dyDescent="0.2">
      <c r="A20" s="670" t="s">
        <v>398</v>
      </c>
      <c r="B20" s="672">
        <v>0</v>
      </c>
      <c r="C20" s="672" t="s">
        <v>151</v>
      </c>
      <c r="D20" s="672">
        <v>0</v>
      </c>
      <c r="E20" s="672" t="s">
        <v>151</v>
      </c>
      <c r="F20" s="672">
        <v>0</v>
      </c>
      <c r="G20" s="672" t="s">
        <v>151</v>
      </c>
      <c r="H20" s="673">
        <v>0</v>
      </c>
    </row>
    <row r="21" spans="1:8" x14ac:dyDescent="0.2">
      <c r="A21" s="671" t="s">
        <v>120</v>
      </c>
      <c r="B21" s="69">
        <v>31004.368020000002</v>
      </c>
      <c r="C21" s="70">
        <v>3.1794892030562036</v>
      </c>
      <c r="D21" s="69">
        <v>224260.58752999999</v>
      </c>
      <c r="E21" s="70">
        <v>2.3472175818329886</v>
      </c>
      <c r="F21" s="69">
        <v>380668.45134999999</v>
      </c>
      <c r="G21" s="70">
        <v>0.21883766427196744</v>
      </c>
      <c r="H21" s="70">
        <v>100</v>
      </c>
    </row>
    <row r="22" spans="1:8" x14ac:dyDescent="0.2">
      <c r="A22" s="723"/>
      <c r="B22" s="1"/>
      <c r="C22" s="1"/>
      <c r="D22" s="1"/>
      <c r="E22" s="1"/>
      <c r="F22" s="1"/>
      <c r="G22" s="1"/>
      <c r="H22" s="255" t="s">
        <v>246</v>
      </c>
    </row>
    <row r="23" spans="1:8" x14ac:dyDescent="0.2">
      <c r="A23" s="730" t="s">
        <v>383</v>
      </c>
      <c r="B23" s="1"/>
      <c r="C23" s="1"/>
      <c r="D23" s="1"/>
      <c r="E23" s="1"/>
      <c r="F23" s="1"/>
      <c r="G23" s="1"/>
      <c r="H23" s="1"/>
    </row>
    <row r="24" spans="1:8" x14ac:dyDescent="0.2">
      <c r="A24" s="731" t="s">
        <v>247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E22" sqref="E22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7" t="s">
        <v>623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578</v>
      </c>
      <c r="H2" s="1"/>
    </row>
    <row r="3" spans="1:8" x14ac:dyDescent="0.2">
      <c r="A3" s="63"/>
      <c r="B3" s="838">
        <f>INDICE!A3</f>
        <v>41821</v>
      </c>
      <c r="C3" s="856">
        <v>41671</v>
      </c>
      <c r="D3" s="856" t="s">
        <v>121</v>
      </c>
      <c r="E3" s="856"/>
      <c r="F3" s="856" t="s">
        <v>122</v>
      </c>
      <c r="G3" s="856"/>
      <c r="H3" s="1"/>
    </row>
    <row r="4" spans="1:8" x14ac:dyDescent="0.2">
      <c r="A4" s="75"/>
      <c r="B4" s="268" t="s">
        <v>408</v>
      </c>
      <c r="C4" s="269" t="s">
        <v>518</v>
      </c>
      <c r="D4" s="268" t="s">
        <v>408</v>
      </c>
      <c r="E4" s="269" t="s">
        <v>518</v>
      </c>
      <c r="F4" s="268" t="s">
        <v>408</v>
      </c>
      <c r="G4" s="270" t="s">
        <v>518</v>
      </c>
      <c r="H4" s="1"/>
    </row>
    <row r="5" spans="1:8" x14ac:dyDescent="0.2">
      <c r="A5" s="736" t="s">
        <v>577</v>
      </c>
      <c r="B5" s="737">
        <v>24.374127651551738</v>
      </c>
      <c r="C5" s="697">
        <v>-6.01317663768695</v>
      </c>
      <c r="D5" s="738">
        <v>25.067528938213638</v>
      </c>
      <c r="E5" s="697">
        <v>-5.104504835930582</v>
      </c>
      <c r="F5" s="738">
        <v>25.226983855101249</v>
      </c>
      <c r="G5" s="697">
        <v>-4.7473778757466629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409</v>
      </c>
      <c r="H6" s="1"/>
    </row>
    <row r="7" spans="1:8" x14ac:dyDescent="0.2">
      <c r="A7" s="282" t="s">
        <v>590</v>
      </c>
      <c r="B7" s="94"/>
      <c r="C7" s="296"/>
      <c r="D7" s="296"/>
      <c r="E7" s="296"/>
      <c r="F7" s="94"/>
      <c r="G7" s="94"/>
      <c r="H7" s="1"/>
    </row>
    <row r="8" spans="1:8" x14ac:dyDescent="0.2">
      <c r="A8" s="730" t="s">
        <v>410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J48"/>
  <sheetViews>
    <sheetView workbookViewId="0">
      <selection activeCell="D40" sqref="D40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45"/>
  </cols>
  <sheetData>
    <row r="1" spans="1:10" x14ac:dyDescent="0.2">
      <c r="A1" s="866" t="s">
        <v>399</v>
      </c>
      <c r="B1" s="866"/>
      <c r="C1" s="866"/>
      <c r="D1" s="866"/>
      <c r="E1" s="866"/>
      <c r="F1" s="866"/>
      <c r="G1" s="866"/>
      <c r="H1" s="1"/>
      <c r="I1" s="1"/>
    </row>
    <row r="2" spans="1:10" x14ac:dyDescent="0.2">
      <c r="A2" s="867"/>
      <c r="B2" s="867"/>
      <c r="C2" s="867"/>
      <c r="D2" s="867"/>
      <c r="E2" s="867"/>
      <c r="F2" s="867"/>
      <c r="G2" s="867"/>
      <c r="H2" s="11"/>
      <c r="I2" s="62" t="s">
        <v>576</v>
      </c>
    </row>
    <row r="3" spans="1:10" x14ac:dyDescent="0.2">
      <c r="A3" s="852" t="s">
        <v>556</v>
      </c>
      <c r="B3" s="852" t="s">
        <v>557</v>
      </c>
      <c r="C3" s="835">
        <f>INDICE!A3</f>
        <v>41821</v>
      </c>
      <c r="D3" s="836">
        <v>41671</v>
      </c>
      <c r="E3" s="836" t="s">
        <v>121</v>
      </c>
      <c r="F3" s="836"/>
      <c r="G3" s="836" t="s">
        <v>122</v>
      </c>
      <c r="H3" s="836"/>
      <c r="I3" s="836"/>
    </row>
    <row r="4" spans="1:10" x14ac:dyDescent="0.2">
      <c r="A4" s="853"/>
      <c r="B4" s="853"/>
      <c r="C4" s="97" t="s">
        <v>55</v>
      </c>
      <c r="D4" s="97" t="s">
        <v>518</v>
      </c>
      <c r="E4" s="97" t="s">
        <v>55</v>
      </c>
      <c r="F4" s="97" t="s">
        <v>518</v>
      </c>
      <c r="G4" s="97" t="s">
        <v>55</v>
      </c>
      <c r="H4" s="461" t="s">
        <v>518</v>
      </c>
      <c r="I4" s="461" t="s">
        <v>111</v>
      </c>
    </row>
    <row r="5" spans="1:10" x14ac:dyDescent="0.2">
      <c r="A5" s="646"/>
      <c r="B5" s="678" t="s">
        <v>257</v>
      </c>
      <c r="C5" s="207">
        <v>0</v>
      </c>
      <c r="D5" s="191" t="s">
        <v>151</v>
      </c>
      <c r="E5" s="375">
        <v>950.28910999999994</v>
      </c>
      <c r="F5" s="191" t="s">
        <v>151</v>
      </c>
      <c r="G5" s="653">
        <v>950.28910999999994</v>
      </c>
      <c r="H5" s="191" t="s">
        <v>151</v>
      </c>
      <c r="I5" s="674">
        <v>1.5855468684711242</v>
      </c>
    </row>
    <row r="6" spans="1:10" x14ac:dyDescent="0.2">
      <c r="A6" s="646"/>
      <c r="B6" s="678" t="s">
        <v>214</v>
      </c>
      <c r="C6" s="207">
        <v>0</v>
      </c>
      <c r="D6" s="191">
        <v>-100</v>
      </c>
      <c r="E6" s="375">
        <v>958.52187000000004</v>
      </c>
      <c r="F6" s="191">
        <v>-50.376019526914348</v>
      </c>
      <c r="G6" s="653">
        <v>2789.3874999999998</v>
      </c>
      <c r="H6" s="191">
        <v>44.410383491687263</v>
      </c>
      <c r="I6" s="674">
        <v>4.654062189113688</v>
      </c>
    </row>
    <row r="7" spans="1:10" x14ac:dyDescent="0.2">
      <c r="A7" s="652" t="s">
        <v>354</v>
      </c>
      <c r="B7" s="679"/>
      <c r="C7" s="378">
        <v>0</v>
      </c>
      <c r="D7" s="200">
        <v>-100</v>
      </c>
      <c r="E7" s="196">
        <v>1908.81098</v>
      </c>
      <c r="F7" s="376">
        <v>-1.1782602327774898</v>
      </c>
      <c r="G7" s="259">
        <v>3739.67661</v>
      </c>
      <c r="H7" s="376">
        <v>93.608142785824114</v>
      </c>
      <c r="I7" s="377">
        <v>6.2396090575848131</v>
      </c>
    </row>
    <row r="8" spans="1:10" x14ac:dyDescent="0.2">
      <c r="A8" s="646"/>
      <c r="B8" s="678" t="s">
        <v>258</v>
      </c>
      <c r="C8" s="207">
        <v>0</v>
      </c>
      <c r="D8" s="191">
        <v>-100</v>
      </c>
      <c r="E8" s="375">
        <v>6362.5034699999997</v>
      </c>
      <c r="F8" s="191">
        <v>806.78863144071113</v>
      </c>
      <c r="G8" s="653">
        <v>7491.2350100000003</v>
      </c>
      <c r="H8" s="191">
        <v>967.65627312398829</v>
      </c>
      <c r="I8" s="675">
        <v>12.499042750354945</v>
      </c>
    </row>
    <row r="9" spans="1:10" x14ac:dyDescent="0.2">
      <c r="A9" s="646"/>
      <c r="B9" s="678" t="s">
        <v>215</v>
      </c>
      <c r="C9" s="207">
        <v>59.962420000000002</v>
      </c>
      <c r="D9" s="191">
        <v>-96.12602889078903</v>
      </c>
      <c r="E9" s="375">
        <v>5693.6920299999992</v>
      </c>
      <c r="F9" s="191">
        <v>-34.184802379527248</v>
      </c>
      <c r="G9" s="653">
        <v>10674.996729999999</v>
      </c>
      <c r="H9" s="191">
        <v>11.27076739085571</v>
      </c>
      <c r="I9" s="676">
        <v>17.811113963192728</v>
      </c>
    </row>
    <row r="10" spans="1:10" x14ac:dyDescent="0.2">
      <c r="A10" s="646"/>
      <c r="B10" s="678" t="s">
        <v>663</v>
      </c>
      <c r="C10" s="207">
        <v>929.93902000000003</v>
      </c>
      <c r="D10" s="191" t="s">
        <v>151</v>
      </c>
      <c r="E10" s="375">
        <v>929.93902000000003</v>
      </c>
      <c r="F10" s="191" t="s">
        <v>151</v>
      </c>
      <c r="G10" s="653">
        <v>929.93902000000003</v>
      </c>
      <c r="H10" s="191" t="s">
        <v>151</v>
      </c>
      <c r="I10" s="675">
        <v>1.5515929684073793</v>
      </c>
    </row>
    <row r="11" spans="1:10" x14ac:dyDescent="0.2">
      <c r="A11" s="646"/>
      <c r="B11" s="678" t="s">
        <v>579</v>
      </c>
      <c r="C11" s="207">
        <v>0</v>
      </c>
      <c r="D11" s="191" t="s">
        <v>151</v>
      </c>
      <c r="E11" s="375">
        <v>0</v>
      </c>
      <c r="F11" s="191" t="s">
        <v>151</v>
      </c>
      <c r="G11" s="375">
        <v>0</v>
      </c>
      <c r="H11" s="191">
        <v>-100</v>
      </c>
      <c r="I11" s="675">
        <v>0</v>
      </c>
      <c r="J11" s="409"/>
    </row>
    <row r="12" spans="1:10" x14ac:dyDescent="0.2">
      <c r="A12" s="652" t="s">
        <v>563</v>
      </c>
      <c r="B12" s="679"/>
      <c r="C12" s="378">
        <v>989.90144000000009</v>
      </c>
      <c r="D12" s="200">
        <v>-55.994221759432918</v>
      </c>
      <c r="E12" s="196">
        <v>12986.13452</v>
      </c>
      <c r="F12" s="376">
        <v>38.849316673307229</v>
      </c>
      <c r="G12" s="259">
        <v>19096.170759999997</v>
      </c>
      <c r="H12" s="376">
        <v>85.034710538554592</v>
      </c>
      <c r="I12" s="377">
        <v>31.861749681955047</v>
      </c>
      <c r="J12" s="409"/>
    </row>
    <row r="13" spans="1:10" x14ac:dyDescent="0.2">
      <c r="A13" s="647"/>
      <c r="B13" s="678" t="s">
        <v>324</v>
      </c>
      <c r="C13" s="207">
        <v>0</v>
      </c>
      <c r="D13" s="191" t="s">
        <v>151</v>
      </c>
      <c r="E13" s="819">
        <v>0.29738999999999999</v>
      </c>
      <c r="F13" s="820">
        <v>-50.70366502561042</v>
      </c>
      <c r="G13" s="819">
        <v>0.29738999999999999</v>
      </c>
      <c r="H13" s="191">
        <v>-67.388229101556078</v>
      </c>
      <c r="I13" s="675">
        <v>4.9619192543901469E-4</v>
      </c>
      <c r="J13" s="409"/>
    </row>
    <row r="14" spans="1:10" x14ac:dyDescent="0.2">
      <c r="A14" s="647"/>
      <c r="B14" s="678" t="s">
        <v>261</v>
      </c>
      <c r="C14" s="207">
        <v>24.533709999999999</v>
      </c>
      <c r="D14" s="191">
        <v>-94.709195541507526</v>
      </c>
      <c r="E14" s="818">
        <v>432.64058</v>
      </c>
      <c r="F14" s="191">
        <v>-87.470770225635491</v>
      </c>
      <c r="G14" s="818">
        <v>1968.7883499999998</v>
      </c>
      <c r="H14" s="191">
        <v>-46.298866258108859</v>
      </c>
      <c r="I14" s="675">
        <v>3.2849015843451386</v>
      </c>
      <c r="J14" s="409"/>
    </row>
    <row r="15" spans="1:10" x14ac:dyDescent="0.2">
      <c r="A15" s="646"/>
      <c r="B15" s="685" t="s">
        <v>379</v>
      </c>
      <c r="C15" s="681">
        <v>17.771090000000001</v>
      </c>
      <c r="D15" s="682">
        <v>-96.167584837178282</v>
      </c>
      <c r="E15" s="683">
        <v>386.79509999999999</v>
      </c>
      <c r="F15" s="682">
        <v>-88.768608329519878</v>
      </c>
      <c r="G15" s="726">
        <v>1909.8336000000004</v>
      </c>
      <c r="H15" s="682">
        <v>-47.776234964284967</v>
      </c>
      <c r="I15" s="684">
        <v>3.1865362360944394</v>
      </c>
      <c r="J15" s="409"/>
    </row>
    <row r="16" spans="1:10" x14ac:dyDescent="0.2">
      <c r="A16" s="646"/>
      <c r="B16" s="685" t="s">
        <v>376</v>
      </c>
      <c r="C16" s="681">
        <v>6.7626200000000001</v>
      </c>
      <c r="D16" s="682" t="s">
        <v>151</v>
      </c>
      <c r="E16" s="683">
        <v>45.845480000000002</v>
      </c>
      <c r="F16" s="682">
        <v>399.67825613079026</v>
      </c>
      <c r="G16" s="726">
        <v>58.954750000000004</v>
      </c>
      <c r="H16" s="682">
        <v>542.55858310626706</v>
      </c>
      <c r="I16" s="684">
        <v>9.8365348250700285E-2</v>
      </c>
      <c r="J16" s="409"/>
    </row>
    <row r="17" spans="1:10" x14ac:dyDescent="0.2">
      <c r="A17" s="646"/>
      <c r="B17" s="678" t="s">
        <v>262</v>
      </c>
      <c r="C17" s="207">
        <v>0</v>
      </c>
      <c r="D17" s="191" t="s">
        <v>151</v>
      </c>
      <c r="E17" s="375">
        <v>0</v>
      </c>
      <c r="F17" s="191" t="s">
        <v>151</v>
      </c>
      <c r="G17" s="375">
        <v>0</v>
      </c>
      <c r="H17" s="191">
        <v>-100</v>
      </c>
      <c r="I17" s="674">
        <v>0</v>
      </c>
      <c r="J17" s="409"/>
    </row>
    <row r="18" spans="1:10" x14ac:dyDescent="0.2">
      <c r="A18" s="646"/>
      <c r="B18" s="678" t="s">
        <v>221</v>
      </c>
      <c r="C18" s="207">
        <v>5.6320299999999994</v>
      </c>
      <c r="D18" s="191">
        <v>92.240449468883952</v>
      </c>
      <c r="E18" s="375">
        <v>41.067</v>
      </c>
      <c r="F18" s="191">
        <v>59.962139138665407</v>
      </c>
      <c r="G18" s="653">
        <v>2544.2462900000005</v>
      </c>
      <c r="H18" s="191">
        <v>7252.9517046850315</v>
      </c>
      <c r="I18" s="675">
        <v>4.2450467918429338</v>
      </c>
      <c r="J18" s="409"/>
    </row>
    <row r="19" spans="1:10" x14ac:dyDescent="0.2">
      <c r="A19" s="647"/>
      <c r="B19" s="678" t="s">
        <v>223</v>
      </c>
      <c r="C19" s="207">
        <v>0</v>
      </c>
      <c r="D19" s="191" t="s">
        <v>151</v>
      </c>
      <c r="E19" s="375">
        <v>1.35504</v>
      </c>
      <c r="F19" s="191" t="s">
        <v>151</v>
      </c>
      <c r="G19" s="653">
        <v>1.35504</v>
      </c>
      <c r="H19" s="191">
        <v>-94.466313092888456</v>
      </c>
      <c r="I19" s="675">
        <v>2.2608692513093331E-3</v>
      </c>
    </row>
    <row r="20" spans="1:10" x14ac:dyDescent="0.2">
      <c r="A20" s="647"/>
      <c r="B20" s="678" t="s">
        <v>264</v>
      </c>
      <c r="C20" s="207">
        <v>413.36058999999995</v>
      </c>
      <c r="D20" s="191">
        <v>16.084283539894965</v>
      </c>
      <c r="E20" s="816">
        <v>3680.6981599999995</v>
      </c>
      <c r="F20" s="817">
        <v>5.9407059873525032</v>
      </c>
      <c r="G20" s="816">
        <v>5783.4453699999995</v>
      </c>
      <c r="H20" s="191">
        <v>-15.285610921862766</v>
      </c>
      <c r="I20" s="675">
        <v>9.6496146266238103</v>
      </c>
    </row>
    <row r="21" spans="1:10" x14ac:dyDescent="0.2">
      <c r="A21" s="646"/>
      <c r="B21" s="685" t="s">
        <v>379</v>
      </c>
      <c r="C21" s="681">
        <v>406.9282</v>
      </c>
      <c r="D21" s="682">
        <v>15.228146679881075</v>
      </c>
      <c r="E21" s="683">
        <v>3654.6774500000001</v>
      </c>
      <c r="F21" s="682">
        <v>5.8005541381276045</v>
      </c>
      <c r="G21" s="726">
        <v>5742.8835099999997</v>
      </c>
      <c r="H21" s="682">
        <v>-15.477618936418661</v>
      </c>
      <c r="I21" s="684">
        <v>9.5819376118863016</v>
      </c>
    </row>
    <row r="22" spans="1:10" x14ac:dyDescent="0.2">
      <c r="A22" s="646"/>
      <c r="B22" s="685" t="s">
        <v>376</v>
      </c>
      <c r="C22" s="681">
        <v>6.4323899999999998</v>
      </c>
      <c r="D22" s="682">
        <v>119.04134359005789</v>
      </c>
      <c r="E22" s="683">
        <v>26.020709999999998</v>
      </c>
      <c r="F22" s="682">
        <v>30.157044545308125</v>
      </c>
      <c r="G22" s="726">
        <v>40.561860000000003</v>
      </c>
      <c r="H22" s="682">
        <v>24.87976717272057</v>
      </c>
      <c r="I22" s="684">
        <v>6.7677014737508853E-2</v>
      </c>
    </row>
    <row r="23" spans="1:10" x14ac:dyDescent="0.2">
      <c r="A23" s="646"/>
      <c r="B23" s="678" t="s">
        <v>400</v>
      </c>
      <c r="C23" s="207">
        <v>0.58699999999999997</v>
      </c>
      <c r="D23" s="191" t="s">
        <v>151</v>
      </c>
      <c r="E23" s="375">
        <v>2.6713299999999998</v>
      </c>
      <c r="F23" s="191" t="s">
        <v>151</v>
      </c>
      <c r="G23" s="653">
        <v>3.2723</v>
      </c>
      <c r="H23" s="191" t="s">
        <v>151</v>
      </c>
      <c r="I23" s="675">
        <v>5.4597963536571099E-3</v>
      </c>
    </row>
    <row r="24" spans="1:10" x14ac:dyDescent="0.2">
      <c r="A24" s="646"/>
      <c r="B24" s="678" t="s">
        <v>659</v>
      </c>
      <c r="C24" s="207">
        <v>0</v>
      </c>
      <c r="D24" s="191" t="s">
        <v>151</v>
      </c>
      <c r="E24" s="375">
        <v>0</v>
      </c>
      <c r="F24" s="191" t="s">
        <v>151</v>
      </c>
      <c r="G24" s="375">
        <v>0</v>
      </c>
      <c r="H24" s="191">
        <v>-100</v>
      </c>
      <c r="I24" s="674">
        <v>0</v>
      </c>
    </row>
    <row r="25" spans="1:10" x14ac:dyDescent="0.2">
      <c r="A25" s="652" t="s">
        <v>547</v>
      </c>
      <c r="B25" s="679"/>
      <c r="C25" s="378">
        <v>444.11332999999996</v>
      </c>
      <c r="D25" s="200">
        <v>-46.018963342141959</v>
      </c>
      <c r="E25" s="378">
        <v>4158.7295000000004</v>
      </c>
      <c r="F25" s="200">
        <v>-40.193372565821051</v>
      </c>
      <c r="G25" s="259">
        <v>10301.40474</v>
      </c>
      <c r="H25" s="200">
        <v>-24.458533944840688</v>
      </c>
      <c r="I25" s="377">
        <v>17.187779860342289</v>
      </c>
    </row>
    <row r="26" spans="1:10" x14ac:dyDescent="0.2">
      <c r="A26" s="646"/>
      <c r="B26" s="678" t="s">
        <v>270</v>
      </c>
      <c r="C26" s="207">
        <v>0</v>
      </c>
      <c r="D26" s="191" t="s">
        <v>151</v>
      </c>
      <c r="E26" s="375">
        <v>0</v>
      </c>
      <c r="F26" s="191">
        <v>-100</v>
      </c>
      <c r="G26" s="193">
        <v>0</v>
      </c>
      <c r="H26" s="191">
        <v>-100</v>
      </c>
      <c r="I26" s="674">
        <v>0</v>
      </c>
    </row>
    <row r="27" spans="1:10" x14ac:dyDescent="0.2">
      <c r="A27" s="646"/>
      <c r="B27" s="678" t="s">
        <v>401</v>
      </c>
      <c r="C27" s="207">
        <v>0</v>
      </c>
      <c r="D27" s="191" t="s">
        <v>151</v>
      </c>
      <c r="E27" s="375">
        <v>2012.4633700000002</v>
      </c>
      <c r="F27" s="191">
        <v>146.54057100766585</v>
      </c>
      <c r="G27" s="193">
        <v>2012.4633700000002</v>
      </c>
      <c r="H27" s="191">
        <v>146.54057100766585</v>
      </c>
      <c r="I27" s="674">
        <v>3.3577728721066222</v>
      </c>
    </row>
    <row r="28" spans="1:10" x14ac:dyDescent="0.2">
      <c r="A28" s="652" t="s">
        <v>405</v>
      </c>
      <c r="B28" s="679"/>
      <c r="C28" s="196">
        <v>0</v>
      </c>
      <c r="D28" s="200" t="s">
        <v>151</v>
      </c>
      <c r="E28" s="196">
        <v>2012.4633700000002</v>
      </c>
      <c r="F28" s="200" t="s">
        <v>151</v>
      </c>
      <c r="G28" s="196">
        <v>2012.4633700000002</v>
      </c>
      <c r="H28" s="200">
        <v>-42.819634980386454</v>
      </c>
      <c r="I28" s="377">
        <v>3.3577728721066222</v>
      </c>
    </row>
    <row r="29" spans="1:10" x14ac:dyDescent="0.2">
      <c r="A29" s="646"/>
      <c r="B29" s="680" t="s">
        <v>402</v>
      </c>
      <c r="C29" s="207">
        <v>0</v>
      </c>
      <c r="D29" s="202" t="s">
        <v>151</v>
      </c>
      <c r="E29" s="375">
        <v>5007.8218099999995</v>
      </c>
      <c r="F29" s="202" t="s">
        <v>151</v>
      </c>
      <c r="G29" s="653">
        <v>7853.4324799999995</v>
      </c>
      <c r="H29" s="202">
        <v>755.7276797121757</v>
      </c>
      <c r="I29" s="674">
        <v>13.103365222625159</v>
      </c>
    </row>
    <row r="30" spans="1:10" x14ac:dyDescent="0.2">
      <c r="A30" s="646"/>
      <c r="B30" s="680" t="s">
        <v>660</v>
      </c>
      <c r="C30" s="207">
        <v>0</v>
      </c>
      <c r="D30" s="202" t="s">
        <v>151</v>
      </c>
      <c r="E30" s="375">
        <v>992.97073999999998</v>
      </c>
      <c r="F30" s="202" t="s">
        <v>151</v>
      </c>
      <c r="G30" s="193">
        <v>992.97073999999998</v>
      </c>
      <c r="H30" s="202" t="s">
        <v>151</v>
      </c>
      <c r="I30" s="674">
        <v>1.6567606960059291</v>
      </c>
    </row>
    <row r="31" spans="1:10" x14ac:dyDescent="0.2">
      <c r="A31" s="646"/>
      <c r="B31" s="680" t="s">
        <v>272</v>
      </c>
      <c r="C31" s="207">
        <v>0</v>
      </c>
      <c r="D31" s="202" t="s">
        <v>151</v>
      </c>
      <c r="E31" s="375">
        <v>2048.4863300000002</v>
      </c>
      <c r="F31" s="202" t="s">
        <v>151</v>
      </c>
      <c r="G31" s="653">
        <v>2048.4863300000002</v>
      </c>
      <c r="H31" s="202">
        <v>119.06299080970885</v>
      </c>
      <c r="I31" s="674">
        <v>3.4178767824008913</v>
      </c>
    </row>
    <row r="32" spans="1:10" x14ac:dyDescent="0.2">
      <c r="A32" s="646"/>
      <c r="B32" s="680" t="s">
        <v>403</v>
      </c>
      <c r="C32" s="207">
        <v>1831.2843599999999</v>
      </c>
      <c r="D32" s="202" t="s">
        <v>151</v>
      </c>
      <c r="E32" s="375">
        <v>6325.6390000000001</v>
      </c>
      <c r="F32" s="202" t="s">
        <v>151</v>
      </c>
      <c r="G32" s="193">
        <v>9064.01325</v>
      </c>
      <c r="H32" s="202">
        <v>902.10269339691354</v>
      </c>
      <c r="I32" s="674">
        <v>15.123205846606281</v>
      </c>
    </row>
    <row r="33" spans="1:10" x14ac:dyDescent="0.2">
      <c r="A33" s="646"/>
      <c r="B33" s="680" t="s">
        <v>404</v>
      </c>
      <c r="C33" s="207">
        <v>0</v>
      </c>
      <c r="D33" s="202" t="s">
        <v>151</v>
      </c>
      <c r="E33" s="375">
        <v>1023.78728</v>
      </c>
      <c r="F33" s="202" t="s">
        <v>151</v>
      </c>
      <c r="G33" s="653">
        <v>1023.78728</v>
      </c>
      <c r="H33" s="202" t="s">
        <v>151</v>
      </c>
      <c r="I33" s="674">
        <v>1.7081777521206889</v>
      </c>
    </row>
    <row r="34" spans="1:10" x14ac:dyDescent="0.2">
      <c r="A34" s="646"/>
      <c r="B34" s="678" t="s">
        <v>274</v>
      </c>
      <c r="C34" s="207">
        <v>0</v>
      </c>
      <c r="D34" s="191" t="s">
        <v>151</v>
      </c>
      <c r="E34" s="375">
        <v>0</v>
      </c>
      <c r="F34" s="191" t="s">
        <v>151</v>
      </c>
      <c r="G34" s="653">
        <v>22.592680000000001</v>
      </c>
      <c r="H34" s="191" t="s">
        <v>151</v>
      </c>
      <c r="I34" s="674">
        <v>3.7695636672475608E-2</v>
      </c>
    </row>
    <row r="35" spans="1:10" x14ac:dyDescent="0.2">
      <c r="A35" s="646"/>
      <c r="B35" s="678" t="s">
        <v>661</v>
      </c>
      <c r="C35" s="207">
        <v>0</v>
      </c>
      <c r="D35" s="191" t="s">
        <v>151</v>
      </c>
      <c r="E35" s="375">
        <v>1911.9794299999999</v>
      </c>
      <c r="F35" s="191" t="s">
        <v>151</v>
      </c>
      <c r="G35" s="653">
        <v>3689.0967300000002</v>
      </c>
      <c r="H35" s="191" t="s">
        <v>151</v>
      </c>
      <c r="I35" s="674">
        <v>6.1552170872910095</v>
      </c>
    </row>
    <row r="36" spans="1:10" x14ac:dyDescent="0.2">
      <c r="A36" s="652" t="s">
        <v>564</v>
      </c>
      <c r="B36" s="200"/>
      <c r="C36" s="196">
        <v>1831.2843599999999</v>
      </c>
      <c r="D36" s="200" t="s">
        <v>151</v>
      </c>
      <c r="E36" s="196">
        <v>17310.684590000001</v>
      </c>
      <c r="F36" s="200" t="s">
        <v>151</v>
      </c>
      <c r="G36" s="259">
        <v>24694.379489999999</v>
      </c>
      <c r="H36" s="200">
        <v>795.58008535108979</v>
      </c>
      <c r="I36" s="377">
        <v>41.202299023722432</v>
      </c>
    </row>
    <row r="37" spans="1:10" x14ac:dyDescent="0.2">
      <c r="A37" s="652" t="s">
        <v>642</v>
      </c>
      <c r="B37" s="200"/>
      <c r="C37" s="196">
        <v>0</v>
      </c>
      <c r="D37" s="200" t="s">
        <v>151</v>
      </c>
      <c r="E37" s="196">
        <v>90.374889999999994</v>
      </c>
      <c r="F37" s="200" t="s">
        <v>151</v>
      </c>
      <c r="G37" s="259">
        <v>90.374889999999994</v>
      </c>
      <c r="H37" s="200" t="s">
        <v>151</v>
      </c>
      <c r="I37" s="377">
        <v>0.15078950428877622</v>
      </c>
    </row>
    <row r="38" spans="1:10" x14ac:dyDescent="0.2">
      <c r="A38" s="655" t="s">
        <v>120</v>
      </c>
      <c r="B38" s="380"/>
      <c r="C38" s="380">
        <v>3265.2991299999999</v>
      </c>
      <c r="D38" s="370">
        <v>-19.46028500574068</v>
      </c>
      <c r="E38" s="210">
        <v>38467.197850000011</v>
      </c>
      <c r="F38" s="370">
        <v>84.742006766029448</v>
      </c>
      <c r="G38" s="262">
        <v>59934.469860000005</v>
      </c>
      <c r="H38" s="213">
        <v>86.331504376831475</v>
      </c>
      <c r="I38" s="381">
        <v>100</v>
      </c>
    </row>
    <row r="39" spans="1:10" x14ac:dyDescent="0.2">
      <c r="A39" s="382"/>
      <c r="B39" s="382" t="s">
        <v>379</v>
      </c>
      <c r="C39" s="686">
        <v>424.69929000000002</v>
      </c>
      <c r="D39" s="223">
        <v>-48.007977477316885</v>
      </c>
      <c r="E39" s="263">
        <v>4041.47255</v>
      </c>
      <c r="F39" s="223">
        <v>-41.412510349409374</v>
      </c>
      <c r="G39" s="263">
        <v>7652.7171099999996</v>
      </c>
      <c r="H39" s="223">
        <v>-26.77899418260904</v>
      </c>
      <c r="I39" s="687">
        <v>12.76847384798074</v>
      </c>
    </row>
    <row r="40" spans="1:10" x14ac:dyDescent="0.2">
      <c r="A40" s="382"/>
      <c r="B40" s="382" t="s">
        <v>376</v>
      </c>
      <c r="C40" s="686">
        <v>2840.5998399999999</v>
      </c>
      <c r="D40" s="223">
        <v>-12.257223064817747</v>
      </c>
      <c r="E40" s="263">
        <v>34425.725299999998</v>
      </c>
      <c r="F40" s="223">
        <v>147.24136980005204</v>
      </c>
      <c r="G40" s="263">
        <v>52281.75275</v>
      </c>
      <c r="H40" s="223">
        <v>140.77469812926338</v>
      </c>
      <c r="I40" s="687">
        <v>87.231526152019242</v>
      </c>
    </row>
    <row r="41" spans="1:10" x14ac:dyDescent="0.2">
      <c r="A41" s="219"/>
      <c r="B41" s="219" t="s">
        <v>551</v>
      </c>
      <c r="C41" s="663">
        <v>2275.3976899999998</v>
      </c>
      <c r="D41" s="664">
        <v>26.075382017965353</v>
      </c>
      <c r="E41" s="663">
        <v>17401.001289999997</v>
      </c>
      <c r="F41" s="663">
        <v>63.341292427662864</v>
      </c>
      <c r="G41" s="663">
        <v>30958.527079999996</v>
      </c>
      <c r="H41" s="666">
        <v>54.070097332572217</v>
      </c>
      <c r="I41" s="666">
        <v>51.653959987158537</v>
      </c>
    </row>
    <row r="42" spans="1:10" x14ac:dyDescent="0.2">
      <c r="A42" s="656"/>
      <c r="B42" s="656" t="s">
        <v>552</v>
      </c>
      <c r="C42" s="656">
        <v>989.90143999999998</v>
      </c>
      <c r="D42" s="657">
        <v>-55.994221759432904</v>
      </c>
      <c r="E42" s="656">
        <v>21066.196560000015</v>
      </c>
      <c r="F42" s="656">
        <v>107.16171099080371</v>
      </c>
      <c r="G42" s="667">
        <v>28975.942780000012</v>
      </c>
      <c r="H42" s="658">
        <v>140.03176301793533</v>
      </c>
      <c r="I42" s="658">
        <v>48.34604001284147</v>
      </c>
    </row>
    <row r="43" spans="1:10" x14ac:dyDescent="0.2">
      <c r="A43" s="889"/>
      <c r="B43" s="889" t="s">
        <v>553</v>
      </c>
      <c r="C43" s="890">
        <v>443.52632999999997</v>
      </c>
      <c r="D43" s="888">
        <v>-46.090311951556949</v>
      </c>
      <c r="E43" s="887">
        <v>4154.7031299999999</v>
      </c>
      <c r="F43" s="888">
        <v>-40.251275733243261</v>
      </c>
      <c r="G43" s="887">
        <v>10296.777399999999</v>
      </c>
      <c r="H43" s="888">
        <v>-7.5129739032195024</v>
      </c>
      <c r="I43" s="891">
        <v>17.180059194737321</v>
      </c>
    </row>
    <row r="44" spans="1:10" x14ac:dyDescent="0.2">
      <c r="A44" s="721"/>
      <c r="B44" s="1"/>
      <c r="C44" s="739"/>
      <c r="D44" s="739"/>
      <c r="E44" s="739"/>
      <c r="F44" s="739"/>
      <c r="G44" s="743"/>
      <c r="H44" s="739"/>
      <c r="I44" s="255" t="s">
        <v>246</v>
      </c>
    </row>
    <row r="45" spans="1:10" x14ac:dyDescent="0.2">
      <c r="A45" s="741" t="s">
        <v>383</v>
      </c>
      <c r="B45" s="1"/>
      <c r="C45" s="739"/>
      <c r="D45" s="739"/>
      <c r="E45" s="740"/>
      <c r="F45" s="739"/>
      <c r="G45" s="743"/>
      <c r="H45" s="739"/>
      <c r="I45" s="739"/>
      <c r="J45" s="677"/>
    </row>
    <row r="46" spans="1:10" x14ac:dyDescent="0.2">
      <c r="A46" s="741" t="s">
        <v>640</v>
      </c>
      <c r="B46" s="785"/>
      <c r="C46" s="615"/>
      <c r="D46" s="786"/>
      <c r="E46" s="786"/>
      <c r="F46" s="787"/>
      <c r="G46" s="743"/>
      <c r="H46" s="786"/>
      <c r="I46" s="786"/>
    </row>
    <row r="47" spans="1:10" x14ac:dyDescent="0.2">
      <c r="A47" s="742" t="s">
        <v>247</v>
      </c>
      <c r="B47" s="1"/>
      <c r="C47" s="1"/>
      <c r="D47" s="1"/>
      <c r="E47" s="1"/>
      <c r="F47" s="1"/>
      <c r="G47" s="744"/>
      <c r="H47" s="1"/>
      <c r="I47" s="1"/>
    </row>
    <row r="48" spans="1:10" x14ac:dyDescent="0.2">
      <c r="A48" s="731" t="s">
        <v>583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24:C34 C5:C9 C17:C18">
    <cfRule type="cellIs" dxfId="35" priority="44" operator="between">
      <formula>0.00000001</formula>
      <formula>1</formula>
    </cfRule>
  </conditionalFormatting>
  <conditionalFormatting sqref="I24:I34 I5:I9 I17:I18">
    <cfRule type="cellIs" dxfId="34" priority="43" operator="between">
      <formula>0.000001</formula>
      <formula>1</formula>
    </cfRule>
  </conditionalFormatting>
  <conditionalFormatting sqref="C36">
    <cfRule type="cellIs" dxfId="33" priority="37" operator="between">
      <formula>0.00000001</formula>
      <formula>1</formula>
    </cfRule>
  </conditionalFormatting>
  <conditionalFormatting sqref="I36">
    <cfRule type="cellIs" dxfId="32" priority="35" operator="between">
      <formula>0.000001</formula>
      <formula>1</formula>
    </cfRule>
  </conditionalFormatting>
  <conditionalFormatting sqref="C37">
    <cfRule type="cellIs" dxfId="31" priority="34" operator="between">
      <formula>0.00000001</formula>
      <formula>1</formula>
    </cfRule>
  </conditionalFormatting>
  <conditionalFormatting sqref="I37">
    <cfRule type="cellIs" dxfId="30" priority="33" operator="between">
      <formula>0.000001</formula>
      <formula>1</formula>
    </cfRule>
  </conditionalFormatting>
  <conditionalFormatting sqref="C35">
    <cfRule type="cellIs" dxfId="29" priority="30" operator="between">
      <formula>0.00000001</formula>
      <formula>1</formula>
    </cfRule>
  </conditionalFormatting>
  <conditionalFormatting sqref="I35">
    <cfRule type="cellIs" dxfId="28" priority="29" operator="between">
      <formula>0.000001</formula>
      <formula>1</formula>
    </cfRule>
  </conditionalFormatting>
  <conditionalFormatting sqref="C23">
    <cfRule type="cellIs" dxfId="27" priority="28" operator="between">
      <formula>0.00000001</formula>
      <formula>1</formula>
    </cfRule>
  </conditionalFormatting>
  <conditionalFormatting sqref="I23">
    <cfRule type="cellIs" dxfId="26" priority="27" operator="between">
      <formula>0.000001</formula>
      <formula>1</formula>
    </cfRule>
  </conditionalFormatting>
  <conditionalFormatting sqref="C10:C11">
    <cfRule type="cellIs" dxfId="25" priority="26" operator="between">
      <formula>0.00000001</formula>
      <formula>1</formula>
    </cfRule>
  </conditionalFormatting>
  <conditionalFormatting sqref="I10:I11">
    <cfRule type="cellIs" dxfId="24" priority="25" operator="between">
      <formula>0.000001</formula>
      <formula>1</formula>
    </cfRule>
  </conditionalFormatting>
  <conditionalFormatting sqref="C12">
    <cfRule type="cellIs" dxfId="23" priority="24" operator="between">
      <formula>0.00000001</formula>
      <formula>1</formula>
    </cfRule>
  </conditionalFormatting>
  <conditionalFormatting sqref="I12">
    <cfRule type="cellIs" dxfId="22" priority="23" operator="between">
      <formula>0.000001</formula>
      <formula>1</formula>
    </cfRule>
  </conditionalFormatting>
  <conditionalFormatting sqref="C13">
    <cfRule type="cellIs" dxfId="21" priority="22" operator="between">
      <formula>0.00000001</formula>
      <formula>1</formula>
    </cfRule>
  </conditionalFormatting>
  <conditionalFormatting sqref="I13">
    <cfRule type="cellIs" dxfId="20" priority="21" operator="between">
      <formula>0.000001</formula>
      <formula>1</formula>
    </cfRule>
  </conditionalFormatting>
  <conditionalFormatting sqref="C15">
    <cfRule type="cellIs" dxfId="19" priority="20" operator="between">
      <formula>0.00000001</formula>
      <formula>1</formula>
    </cfRule>
  </conditionalFormatting>
  <conditionalFormatting sqref="I15">
    <cfRule type="cellIs" dxfId="18" priority="19" operator="between">
      <formula>0.000001</formula>
      <formula>1</formula>
    </cfRule>
  </conditionalFormatting>
  <conditionalFormatting sqref="C14">
    <cfRule type="cellIs" dxfId="17" priority="18" operator="between">
      <formula>0.00000001</formula>
      <formula>1</formula>
    </cfRule>
  </conditionalFormatting>
  <conditionalFormatting sqref="I14">
    <cfRule type="cellIs" dxfId="16" priority="17" operator="between">
      <formula>0.000001</formula>
      <formula>1</formula>
    </cfRule>
  </conditionalFormatting>
  <conditionalFormatting sqref="E14">
    <cfRule type="cellIs" dxfId="15" priority="16" operator="between">
      <formula>0.000001</formula>
      <formula>1</formula>
    </cfRule>
  </conditionalFormatting>
  <conditionalFormatting sqref="G14">
    <cfRule type="cellIs" dxfId="14" priority="15" operator="between">
      <formula>0.000001</formula>
      <formula>1</formula>
    </cfRule>
  </conditionalFormatting>
  <conditionalFormatting sqref="C16">
    <cfRule type="cellIs" dxfId="13" priority="14" operator="between">
      <formula>0.00000001</formula>
      <formula>1</formula>
    </cfRule>
  </conditionalFormatting>
  <conditionalFormatting sqref="I16">
    <cfRule type="cellIs" dxfId="12" priority="13" operator="between">
      <formula>0.000001</formula>
      <formula>1</formula>
    </cfRule>
  </conditionalFormatting>
  <conditionalFormatting sqref="C21">
    <cfRule type="cellIs" dxfId="11" priority="12" operator="between">
      <formula>0.00000001</formula>
      <formula>1</formula>
    </cfRule>
  </conditionalFormatting>
  <conditionalFormatting sqref="I21">
    <cfRule type="cellIs" dxfId="10" priority="11" operator="between">
      <formula>0.000001</formula>
      <formula>1</formula>
    </cfRule>
  </conditionalFormatting>
  <conditionalFormatting sqref="C20">
    <cfRule type="cellIs" dxfId="9" priority="10" operator="between">
      <formula>0.00000001</formula>
      <formula>1</formula>
    </cfRule>
  </conditionalFormatting>
  <conditionalFormatting sqref="I20">
    <cfRule type="cellIs" dxfId="8" priority="9" operator="between">
      <formula>0.000001</formula>
      <formula>1</formula>
    </cfRule>
  </conditionalFormatting>
  <conditionalFormatting sqref="E20">
    <cfRule type="cellIs" dxfId="7" priority="8" operator="between">
      <formula>0.000001</formula>
      <formula>1</formula>
    </cfRule>
  </conditionalFormatting>
  <conditionalFormatting sqref="G20">
    <cfRule type="cellIs" dxfId="6" priority="7" operator="between">
      <formula>0.000001</formula>
      <formula>1</formula>
    </cfRule>
  </conditionalFormatting>
  <conditionalFormatting sqref="C22">
    <cfRule type="cellIs" dxfId="5" priority="6" operator="between">
      <formula>0.00000001</formula>
      <formula>1</formula>
    </cfRule>
  </conditionalFormatting>
  <conditionalFormatting sqref="I22">
    <cfRule type="cellIs" dxfId="4" priority="5" operator="between">
      <formula>0.000001</formula>
      <formula>1</formula>
    </cfRule>
  </conditionalFormatting>
  <conditionalFormatting sqref="C19">
    <cfRule type="cellIs" dxfId="3" priority="4" operator="between">
      <formula>0.00000001</formula>
      <formula>1</formula>
    </cfRule>
  </conditionalFormatting>
  <conditionalFormatting sqref="I19">
    <cfRule type="cellIs" dxfId="2" priority="3" operator="between">
      <formula>0.000001</formula>
      <formula>1</formula>
    </cfRule>
  </conditionalFormatting>
  <conditionalFormatting sqref="E13">
    <cfRule type="cellIs" dxfId="1" priority="2" operator="between">
      <formula>0.000001</formula>
      <formula>1</formula>
    </cfRule>
  </conditionalFormatting>
  <conditionalFormatting sqref="G13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5"/>
  <sheetViews>
    <sheetView workbookViewId="0">
      <selection activeCell="G34" sqref="G34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66" t="s">
        <v>406</v>
      </c>
      <c r="B1" s="866"/>
      <c r="C1" s="866"/>
      <c r="D1" s="866"/>
      <c r="E1" s="866"/>
      <c r="F1" s="866"/>
      <c r="G1" s="1"/>
      <c r="H1" s="1"/>
      <c r="I1" s="1"/>
    </row>
    <row r="2" spans="1:10" x14ac:dyDescent="0.2">
      <c r="A2" s="867"/>
      <c r="B2" s="867"/>
      <c r="C2" s="867"/>
      <c r="D2" s="867"/>
      <c r="E2" s="867"/>
      <c r="F2" s="867"/>
      <c r="G2" s="11"/>
      <c r="H2" s="62" t="s">
        <v>576</v>
      </c>
      <c r="I2" s="1"/>
    </row>
    <row r="3" spans="1:10" x14ac:dyDescent="0.2">
      <c r="A3" s="364"/>
      <c r="B3" s="835">
        <f>INDICE!A3</f>
        <v>41821</v>
      </c>
      <c r="C3" s="836">
        <v>41671</v>
      </c>
      <c r="D3" s="836" t="s">
        <v>121</v>
      </c>
      <c r="E3" s="836"/>
      <c r="F3" s="836" t="s">
        <v>122</v>
      </c>
      <c r="G3" s="836"/>
      <c r="H3" s="836"/>
      <c r="I3" s="1"/>
    </row>
    <row r="4" spans="1:10" x14ac:dyDescent="0.2">
      <c r="A4" s="365"/>
      <c r="B4" s="97" t="s">
        <v>55</v>
      </c>
      <c r="C4" s="97" t="s">
        <v>518</v>
      </c>
      <c r="D4" s="97" t="s">
        <v>55</v>
      </c>
      <c r="E4" s="97" t="s">
        <v>518</v>
      </c>
      <c r="F4" s="97" t="s">
        <v>55</v>
      </c>
      <c r="G4" s="461" t="s">
        <v>518</v>
      </c>
      <c r="H4" s="461" t="s">
        <v>111</v>
      </c>
      <c r="I4" s="62"/>
    </row>
    <row r="5" spans="1:10" ht="14.1" customHeight="1" x14ac:dyDescent="0.2">
      <c r="A5" s="688" t="s">
        <v>384</v>
      </c>
      <c r="B5" s="373">
        <v>424.69928999999996</v>
      </c>
      <c r="C5" s="374">
        <v>-48.007977477316899</v>
      </c>
      <c r="D5" s="373">
        <v>4041.47255</v>
      </c>
      <c r="E5" s="374">
        <v>-41.412510349409366</v>
      </c>
      <c r="F5" s="373">
        <v>7652.7171099999996</v>
      </c>
      <c r="G5" s="374">
        <v>-26.77899418260904</v>
      </c>
      <c r="H5" s="374">
        <v>12.76847384798074</v>
      </c>
      <c r="I5" s="1"/>
    </row>
    <row r="6" spans="1:10" x14ac:dyDescent="0.2">
      <c r="A6" s="689" t="s">
        <v>385</v>
      </c>
      <c r="B6" s="732">
        <v>0</v>
      </c>
      <c r="C6" s="747">
        <v>0</v>
      </c>
      <c r="D6" s="732">
        <v>0</v>
      </c>
      <c r="E6" s="747">
        <v>0</v>
      </c>
      <c r="F6" s="732">
        <v>0</v>
      </c>
      <c r="G6" s="747">
        <v>0</v>
      </c>
      <c r="H6" s="747">
        <v>0</v>
      </c>
      <c r="I6" s="1"/>
    </row>
    <row r="7" spans="1:10" x14ac:dyDescent="0.2">
      <c r="A7" s="689" t="s">
        <v>386</v>
      </c>
      <c r="B7" s="734">
        <v>32.528199999999998</v>
      </c>
      <c r="C7" s="747">
        <v>-34.550905432595577</v>
      </c>
      <c r="D7" s="734">
        <v>224.10710000000003</v>
      </c>
      <c r="E7" s="747">
        <v>-31.98942091175595</v>
      </c>
      <c r="F7" s="734">
        <v>487.59265000000005</v>
      </c>
      <c r="G7" s="747">
        <v>-77.663302001931541</v>
      </c>
      <c r="H7" s="747">
        <v>0.81354294304923391</v>
      </c>
      <c r="I7" s="746"/>
      <c r="J7" s="265"/>
    </row>
    <row r="8" spans="1:10" x14ac:dyDescent="0.2">
      <c r="A8" s="689" t="s">
        <v>387</v>
      </c>
      <c r="B8" s="734">
        <v>0</v>
      </c>
      <c r="C8" s="748" t="s">
        <v>151</v>
      </c>
      <c r="D8" s="734">
        <v>0</v>
      </c>
      <c r="E8" s="748" t="s">
        <v>151</v>
      </c>
      <c r="F8" s="734">
        <v>0</v>
      </c>
      <c r="G8" s="748">
        <v>-100</v>
      </c>
      <c r="H8" s="748">
        <v>0</v>
      </c>
      <c r="I8" s="746"/>
      <c r="J8" s="265"/>
    </row>
    <row r="9" spans="1:10" x14ac:dyDescent="0.2">
      <c r="A9" s="689" t="s">
        <v>388</v>
      </c>
      <c r="B9" s="732">
        <v>17.771090000000001</v>
      </c>
      <c r="C9" s="747">
        <v>-96.167584837178282</v>
      </c>
      <c r="D9" s="732">
        <v>386.79509999999999</v>
      </c>
      <c r="E9" s="747">
        <v>-88.768608329519878</v>
      </c>
      <c r="F9" s="732">
        <v>1909.8336000000004</v>
      </c>
      <c r="G9" s="747">
        <v>-46.488269125345383</v>
      </c>
      <c r="H9" s="747">
        <v>3.1865362360944403</v>
      </c>
      <c r="I9" s="746"/>
      <c r="J9" s="265"/>
    </row>
    <row r="10" spans="1:10" x14ac:dyDescent="0.2">
      <c r="A10" s="689" t="s">
        <v>389</v>
      </c>
      <c r="B10" s="734">
        <v>290.7</v>
      </c>
      <c r="C10" s="748">
        <v>28.571428571428569</v>
      </c>
      <c r="D10" s="734">
        <v>2008.55</v>
      </c>
      <c r="E10" s="748">
        <v>5.4287502188090538E-2</v>
      </c>
      <c r="F10" s="734">
        <v>3369.05</v>
      </c>
      <c r="G10" s="748">
        <v>-3.5833107105189299</v>
      </c>
      <c r="H10" s="748">
        <v>5.6212226584630054</v>
      </c>
      <c r="I10" s="746"/>
      <c r="J10" s="265"/>
    </row>
    <row r="11" spans="1:10" x14ac:dyDescent="0.2">
      <c r="A11" s="689" t="s">
        <v>390</v>
      </c>
      <c r="B11" s="732">
        <v>0</v>
      </c>
      <c r="C11" s="747">
        <v>0</v>
      </c>
      <c r="D11" s="732">
        <v>0</v>
      </c>
      <c r="E11" s="747">
        <v>0</v>
      </c>
      <c r="F11" s="732">
        <v>0</v>
      </c>
      <c r="G11" s="747">
        <v>0</v>
      </c>
      <c r="H11" s="747">
        <v>0</v>
      </c>
      <c r="I11" s="1"/>
    </row>
    <row r="12" spans="1:10" x14ac:dyDescent="0.2">
      <c r="A12" s="689" t="s">
        <v>407</v>
      </c>
      <c r="B12" s="732">
        <v>83.7</v>
      </c>
      <c r="C12" s="747">
        <v>8.2094376212023263</v>
      </c>
      <c r="D12" s="732">
        <v>1422.02035</v>
      </c>
      <c r="E12" s="747">
        <v>27.269479026531666</v>
      </c>
      <c r="F12" s="732">
        <v>1886.2408600000001</v>
      </c>
      <c r="G12" s="747">
        <v>68.816776476340195</v>
      </c>
      <c r="H12" s="747">
        <v>3.147172010374065</v>
      </c>
      <c r="I12" s="746"/>
      <c r="J12" s="265"/>
    </row>
    <row r="13" spans="1:10" x14ac:dyDescent="0.2">
      <c r="A13" s="688" t="s">
        <v>638</v>
      </c>
      <c r="B13" s="672">
        <v>2840.5998399999999</v>
      </c>
      <c r="C13" s="694">
        <v>-12.257223064817747</v>
      </c>
      <c r="D13" s="672">
        <v>34425.725299999998</v>
      </c>
      <c r="E13" s="694">
        <v>147.24136980005204</v>
      </c>
      <c r="F13" s="672">
        <v>52281.75275</v>
      </c>
      <c r="G13" s="694">
        <v>140.77469812926338</v>
      </c>
      <c r="H13" s="694">
        <v>87.231526152019256</v>
      </c>
      <c r="I13" s="746"/>
      <c r="J13" s="265"/>
    </row>
    <row r="14" spans="1:10" x14ac:dyDescent="0.2">
      <c r="A14" s="689" t="s">
        <v>392</v>
      </c>
      <c r="B14" s="732">
        <v>12.98165</v>
      </c>
      <c r="C14" s="747">
        <v>343.10812102345642</v>
      </c>
      <c r="D14" s="732">
        <v>89.881199999999993</v>
      </c>
      <c r="E14" s="747">
        <v>157.71042199374827</v>
      </c>
      <c r="F14" s="732">
        <v>121.11172999999998</v>
      </c>
      <c r="G14" s="747">
        <v>176.44913451953752</v>
      </c>
      <c r="H14" s="747">
        <v>0.2020735818351326</v>
      </c>
      <c r="I14" s="1"/>
    </row>
    <row r="15" spans="1:10" x14ac:dyDescent="0.2">
      <c r="A15" s="689" t="s">
        <v>393</v>
      </c>
      <c r="B15" s="732">
        <v>0</v>
      </c>
      <c r="C15" s="747">
        <v>0</v>
      </c>
      <c r="D15" s="732">
        <v>0</v>
      </c>
      <c r="E15" s="747">
        <v>0</v>
      </c>
      <c r="F15" s="732">
        <v>0</v>
      </c>
      <c r="G15" s="747">
        <v>0</v>
      </c>
      <c r="H15" s="747">
        <v>0</v>
      </c>
      <c r="I15" s="746"/>
      <c r="J15" s="265"/>
    </row>
    <row r="16" spans="1:10" x14ac:dyDescent="0.2">
      <c r="A16" s="689" t="s">
        <v>394</v>
      </c>
      <c r="B16" s="732">
        <v>1908.2175899999997</v>
      </c>
      <c r="C16" s="747" t="s">
        <v>151</v>
      </c>
      <c r="D16" s="732">
        <v>9599.7694300000003</v>
      </c>
      <c r="E16" s="747">
        <v>1076.0376223961457</v>
      </c>
      <c r="F16" s="732">
        <v>13494.862609999998</v>
      </c>
      <c r="G16" s="747">
        <v>137.19976966200193</v>
      </c>
      <c r="H16" s="747">
        <v>22.516028992201715</v>
      </c>
      <c r="I16" s="746"/>
      <c r="J16" s="265"/>
    </row>
    <row r="17" spans="1:10" x14ac:dyDescent="0.2">
      <c r="A17" s="689" t="s">
        <v>395</v>
      </c>
      <c r="B17" s="732">
        <v>63.308669999999999</v>
      </c>
      <c r="C17" s="747">
        <v>-95.490759191973524</v>
      </c>
      <c r="D17" s="732">
        <v>8854.26901</v>
      </c>
      <c r="E17" s="747">
        <v>45.35550611951318</v>
      </c>
      <c r="F17" s="732">
        <v>14161.24769</v>
      </c>
      <c r="G17" s="747">
        <v>100.64584232183995</v>
      </c>
      <c r="H17" s="747">
        <v>23.62788512700461</v>
      </c>
      <c r="I17" s="746"/>
      <c r="J17" s="265"/>
    </row>
    <row r="18" spans="1:10" x14ac:dyDescent="0.2">
      <c r="A18" s="689" t="s">
        <v>396</v>
      </c>
      <c r="B18" s="732">
        <v>3.0861399999999999</v>
      </c>
      <c r="C18" s="747">
        <v>5.0919257238788855</v>
      </c>
      <c r="D18" s="732">
        <v>4958.6451099999995</v>
      </c>
      <c r="E18" s="747">
        <v>426.09753162813541</v>
      </c>
      <c r="F18" s="732">
        <v>7308.1442500000003</v>
      </c>
      <c r="G18" s="747">
        <v>153.37619455390688</v>
      </c>
      <c r="H18" s="747">
        <v>12.193557842541999</v>
      </c>
      <c r="I18" s="1"/>
      <c r="J18" s="265"/>
    </row>
    <row r="19" spans="1:10" x14ac:dyDescent="0.2">
      <c r="A19" s="689" t="s">
        <v>397</v>
      </c>
      <c r="B19" s="732">
        <v>853.00579000000005</v>
      </c>
      <c r="C19" s="747">
        <v>-53.325805944047943</v>
      </c>
      <c r="D19" s="732">
        <v>10923.160550000001</v>
      </c>
      <c r="E19" s="747">
        <v>80.883403008685491</v>
      </c>
      <c r="F19" s="732">
        <v>17196.386469999998</v>
      </c>
      <c r="G19" s="747">
        <v>184.76564909101478</v>
      </c>
      <c r="H19" s="747">
        <v>28.691980608435795</v>
      </c>
      <c r="I19" s="746"/>
      <c r="J19" s="265"/>
    </row>
    <row r="20" spans="1:10" x14ac:dyDescent="0.2">
      <c r="A20" s="690" t="s">
        <v>398</v>
      </c>
      <c r="B20" s="672">
        <v>0</v>
      </c>
      <c r="C20" s="694" t="s">
        <v>151</v>
      </c>
      <c r="D20" s="672">
        <v>0</v>
      </c>
      <c r="E20" s="694" t="s">
        <v>151</v>
      </c>
      <c r="F20" s="672">
        <v>0</v>
      </c>
      <c r="G20" s="694" t="s">
        <v>151</v>
      </c>
      <c r="H20" s="694">
        <v>0</v>
      </c>
      <c r="I20" s="746"/>
      <c r="J20" s="265"/>
    </row>
    <row r="21" spans="1:10" x14ac:dyDescent="0.2">
      <c r="A21" s="691" t="s">
        <v>120</v>
      </c>
      <c r="B21" s="692">
        <v>3265.2991299999999</v>
      </c>
      <c r="C21" s="693">
        <v>-19.46028500574068</v>
      </c>
      <c r="D21" s="692">
        <v>38467.197850000011</v>
      </c>
      <c r="E21" s="693">
        <v>84.742006766029448</v>
      </c>
      <c r="F21" s="692">
        <v>59934.469859999997</v>
      </c>
      <c r="G21" s="693">
        <v>86.331504376831447</v>
      </c>
      <c r="H21" s="693">
        <v>100</v>
      </c>
      <c r="I21" s="255"/>
    </row>
    <row r="22" spans="1:10" x14ac:dyDescent="0.2">
      <c r="A22" s="723"/>
      <c r="B22" s="1"/>
      <c r="C22" s="11"/>
      <c r="D22" s="11"/>
      <c r="E22" s="11"/>
      <c r="F22" s="11"/>
      <c r="G22" s="11"/>
      <c r="H22" s="255" t="s">
        <v>246</v>
      </c>
      <c r="I22" s="11"/>
    </row>
    <row r="23" spans="1:10" x14ac:dyDescent="0.2">
      <c r="A23" s="730" t="s">
        <v>383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30" t="s">
        <v>639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31" t="s">
        <v>247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D19" sqref="D19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411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x14ac:dyDescent="0.2">
      <c r="A3" s="63"/>
      <c r="B3" s="838">
        <f>INDICE!A3</f>
        <v>41821</v>
      </c>
      <c r="C3" s="856">
        <v>41671</v>
      </c>
      <c r="D3" s="856" t="s">
        <v>121</v>
      </c>
      <c r="E3" s="856"/>
      <c r="F3" s="856" t="s">
        <v>122</v>
      </c>
      <c r="G3" s="856"/>
      <c r="H3" s="856"/>
    </row>
    <row r="4" spans="1:8" ht="25.5" x14ac:dyDescent="0.2">
      <c r="A4" s="75"/>
      <c r="B4" s="268" t="s">
        <v>55</v>
      </c>
      <c r="C4" s="269" t="s">
        <v>518</v>
      </c>
      <c r="D4" s="268" t="s">
        <v>55</v>
      </c>
      <c r="E4" s="269" t="s">
        <v>518</v>
      </c>
      <c r="F4" s="268" t="s">
        <v>55</v>
      </c>
      <c r="G4" s="270" t="s">
        <v>518</v>
      </c>
      <c r="H4" s="269" t="s">
        <v>111</v>
      </c>
    </row>
    <row r="5" spans="1:8" x14ac:dyDescent="0.2">
      <c r="A5" s="749" t="s">
        <v>412</v>
      </c>
      <c r="B5" s="272">
        <v>6.2754927128000002</v>
      </c>
      <c r="C5" s="271">
        <v>-40.98809388431615</v>
      </c>
      <c r="D5" s="272">
        <v>47.848265450999996</v>
      </c>
      <c r="E5" s="271">
        <v>-31.078965612296212</v>
      </c>
      <c r="F5" s="272">
        <v>223.66799203100004</v>
      </c>
      <c r="G5" s="271">
        <v>113.84433602907752</v>
      </c>
      <c r="H5" s="271">
        <v>20.864724763947287</v>
      </c>
    </row>
    <row r="6" spans="1:8" x14ac:dyDescent="0.2">
      <c r="A6" s="749" t="s">
        <v>413</v>
      </c>
      <c r="B6" s="809">
        <v>0</v>
      </c>
      <c r="C6" s="274">
        <v>-100</v>
      </c>
      <c r="D6" s="66">
        <v>9.9644247299999993</v>
      </c>
      <c r="E6" s="67">
        <v>-70.745048194454355</v>
      </c>
      <c r="F6" s="66">
        <v>101.955455692</v>
      </c>
      <c r="G6" s="67">
        <v>120.2653663687347</v>
      </c>
      <c r="H6" s="67">
        <v>9.5108491021887751</v>
      </c>
    </row>
    <row r="7" spans="1:8" x14ac:dyDescent="0.2">
      <c r="A7" s="749" t="s">
        <v>414</v>
      </c>
      <c r="B7" s="809">
        <v>1.2677143500000001</v>
      </c>
      <c r="C7" s="274">
        <v>0</v>
      </c>
      <c r="D7" s="66">
        <v>6.643122902</v>
      </c>
      <c r="E7" s="67">
        <v>244.41099432046042</v>
      </c>
      <c r="F7" s="66">
        <v>13.124858826000001</v>
      </c>
      <c r="G7" s="67">
        <v>356.5428874044602</v>
      </c>
      <c r="H7" s="67">
        <v>1.2243440131219114</v>
      </c>
    </row>
    <row r="8" spans="1:8" x14ac:dyDescent="0.2">
      <c r="A8" s="749" t="s">
        <v>415</v>
      </c>
      <c r="B8" s="66">
        <v>13.3510606</v>
      </c>
      <c r="C8" s="274">
        <v>-56.995375043812594</v>
      </c>
      <c r="D8" s="66">
        <v>157.775992</v>
      </c>
      <c r="E8" s="67">
        <v>-46.772850069953506</v>
      </c>
      <c r="F8" s="66">
        <v>733.24279116000014</v>
      </c>
      <c r="G8" s="67">
        <v>28.739999344403657</v>
      </c>
      <c r="H8" s="67">
        <v>68.400082120742056</v>
      </c>
    </row>
    <row r="9" spans="1:8" x14ac:dyDescent="0.2">
      <c r="A9" s="250" t="s">
        <v>120</v>
      </c>
      <c r="B9" s="276">
        <v>20.894267662800001</v>
      </c>
      <c r="C9" s="277">
        <v>-56.739358025584885</v>
      </c>
      <c r="D9" s="276">
        <v>222.23180508300001</v>
      </c>
      <c r="E9" s="277">
        <v>-44.695671938046985</v>
      </c>
      <c r="F9" s="276">
        <v>1071.9910977089999</v>
      </c>
      <c r="G9" s="277">
        <v>48.206431605910446</v>
      </c>
      <c r="H9" s="277">
        <v>100</v>
      </c>
    </row>
    <row r="10" spans="1:8" x14ac:dyDescent="0.2">
      <c r="A10" s="750" t="s">
        <v>283</v>
      </c>
      <c r="B10" s="279">
        <v>9.2593782854274262E-2</v>
      </c>
      <c r="C10" s="280"/>
      <c r="D10" s="279">
        <v>0.12451810494284732</v>
      </c>
      <c r="E10" s="280"/>
      <c r="F10" s="279">
        <v>0.3404047366254932</v>
      </c>
      <c r="G10" s="281"/>
      <c r="H10" s="281" t="s">
        <v>151</v>
      </c>
    </row>
    <row r="11" spans="1:8" x14ac:dyDescent="0.2">
      <c r="A11" s="282"/>
      <c r="B11" s="67"/>
      <c r="C11" s="67"/>
      <c r="D11" s="67"/>
      <c r="E11" s="67"/>
      <c r="F11" s="67"/>
      <c r="G11" s="275"/>
      <c r="H11" s="255" t="s">
        <v>246</v>
      </c>
    </row>
    <row r="12" spans="1:8" x14ac:dyDescent="0.2">
      <c r="A12" s="282" t="s">
        <v>590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31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1" t="s">
        <v>416</v>
      </c>
      <c r="B1" s="231"/>
      <c r="C1" s="231"/>
      <c r="D1" s="231"/>
      <c r="E1" s="232"/>
    </row>
    <row r="2" spans="1:5" x14ac:dyDescent="0.2">
      <c r="A2" s="234"/>
      <c r="B2" s="234"/>
      <c r="C2" s="234"/>
      <c r="D2" s="234"/>
      <c r="E2" s="62" t="s">
        <v>576</v>
      </c>
    </row>
    <row r="3" spans="1:5" x14ac:dyDescent="0.2">
      <c r="A3" s="383" t="s">
        <v>417</v>
      </c>
      <c r="B3" s="384"/>
      <c r="C3" s="385"/>
      <c r="D3" s="383" t="s">
        <v>418</v>
      </c>
      <c r="E3" s="384"/>
    </row>
    <row r="4" spans="1:5" x14ac:dyDescent="0.2">
      <c r="A4" s="195" t="s">
        <v>419</v>
      </c>
      <c r="B4" s="248">
        <v>32947.262287662801</v>
      </c>
      <c r="C4" s="386"/>
      <c r="D4" s="195" t="s">
        <v>420</v>
      </c>
      <c r="E4" s="248">
        <v>5187</v>
      </c>
    </row>
    <row r="5" spans="1:5" x14ac:dyDescent="0.2">
      <c r="A5" s="749" t="s">
        <v>421</v>
      </c>
      <c r="B5" s="387">
        <v>20.894267662800001</v>
      </c>
      <c r="C5" s="386"/>
      <c r="D5" s="749" t="s">
        <v>422</v>
      </c>
      <c r="E5" s="388">
        <v>3265</v>
      </c>
    </row>
    <row r="6" spans="1:5" x14ac:dyDescent="0.2">
      <c r="A6" s="749" t="s">
        <v>423</v>
      </c>
      <c r="B6" s="387">
        <v>14441.05868</v>
      </c>
      <c r="C6" s="386"/>
      <c r="D6" s="749" t="s">
        <v>424</v>
      </c>
      <c r="E6" s="388">
        <v>1922</v>
      </c>
    </row>
    <row r="7" spans="1:5" x14ac:dyDescent="0.2">
      <c r="A7" s="749" t="s">
        <v>425</v>
      </c>
      <c r="B7" s="387">
        <v>16563.30934</v>
      </c>
      <c r="C7" s="386"/>
      <c r="D7" s="195" t="s">
        <v>426</v>
      </c>
      <c r="E7" s="248">
        <v>22565.519</v>
      </c>
    </row>
    <row r="8" spans="1:5" x14ac:dyDescent="0.2">
      <c r="A8" s="751" t="s">
        <v>427</v>
      </c>
      <c r="B8" s="752">
        <v>1922</v>
      </c>
      <c r="C8" s="386"/>
      <c r="D8" s="749" t="s">
        <v>428</v>
      </c>
      <c r="E8" s="388">
        <v>17296.143</v>
      </c>
    </row>
    <row r="9" spans="1:5" x14ac:dyDescent="0.2">
      <c r="A9" s="749"/>
      <c r="B9" s="387"/>
      <c r="C9" s="386"/>
      <c r="D9" s="749" t="s">
        <v>429</v>
      </c>
      <c r="E9" s="388">
        <v>4329.3879999999999</v>
      </c>
    </row>
    <row r="10" spans="1:5" x14ac:dyDescent="0.2">
      <c r="A10" s="195" t="s">
        <v>292</v>
      </c>
      <c r="B10" s="248">
        <v>-5031</v>
      </c>
      <c r="C10" s="386"/>
      <c r="D10" s="749" t="s">
        <v>430</v>
      </c>
      <c r="E10" s="388">
        <v>939.98800000000006</v>
      </c>
    </row>
    <row r="11" spans="1:5" x14ac:dyDescent="0.2">
      <c r="A11" s="749"/>
      <c r="B11" s="387"/>
      <c r="C11" s="386"/>
      <c r="D11" s="195" t="s">
        <v>431</v>
      </c>
      <c r="E11" s="248">
        <v>163.74328766280087</v>
      </c>
    </row>
    <row r="12" spans="1:5" x14ac:dyDescent="0.2">
      <c r="A12" s="250" t="s">
        <v>120</v>
      </c>
      <c r="B12" s="251">
        <v>27916.262287662801</v>
      </c>
      <c r="C12" s="386"/>
      <c r="D12" s="250" t="s">
        <v>120</v>
      </c>
      <c r="E12" s="251">
        <v>27916.262287662801</v>
      </c>
    </row>
    <row r="13" spans="1:5" x14ac:dyDescent="0.2">
      <c r="A13" s="1"/>
      <c r="B13" s="1"/>
      <c r="C13" s="1"/>
      <c r="D13" s="1"/>
      <c r="E13" s="255" t="s">
        <v>246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sqref="A1:E2"/>
    </sheetView>
  </sheetViews>
  <sheetFormatPr baseColWidth="10" defaultRowHeight="14.25" x14ac:dyDescent="0.2"/>
  <sheetData>
    <row r="1" spans="1:6" x14ac:dyDescent="0.2">
      <c r="A1" s="824" t="s">
        <v>613</v>
      </c>
      <c r="B1" s="824"/>
      <c r="C1" s="824"/>
      <c r="D1" s="824"/>
      <c r="E1" s="824"/>
      <c r="F1" s="285"/>
    </row>
    <row r="2" spans="1:6" x14ac:dyDescent="0.2">
      <c r="A2" s="825"/>
      <c r="B2" s="825"/>
      <c r="C2" s="825"/>
      <c r="D2" s="825"/>
      <c r="E2" s="825"/>
      <c r="F2" s="62" t="s">
        <v>432</v>
      </c>
    </row>
    <row r="3" spans="1:6" x14ac:dyDescent="0.2">
      <c r="A3" s="286"/>
      <c r="B3" s="286"/>
      <c r="C3" s="287" t="s">
        <v>611</v>
      </c>
      <c r="D3" s="287" t="s">
        <v>574</v>
      </c>
      <c r="E3" s="287" t="s">
        <v>612</v>
      </c>
      <c r="F3" s="287" t="s">
        <v>574</v>
      </c>
    </row>
    <row r="4" spans="1:6" x14ac:dyDescent="0.2">
      <c r="A4" s="874">
        <v>2008</v>
      </c>
      <c r="B4" s="289" t="s">
        <v>614</v>
      </c>
      <c r="C4" s="389">
        <v>7.2115999999999998</v>
      </c>
      <c r="D4" s="753">
        <v>4.9000000000000004</v>
      </c>
      <c r="E4" s="389">
        <v>5.8011999999999997</v>
      </c>
      <c r="F4" s="753">
        <v>4.8</v>
      </c>
    </row>
    <row r="5" spans="1:6" x14ac:dyDescent="0.2">
      <c r="A5" s="874"/>
      <c r="B5" s="289" t="s">
        <v>433</v>
      </c>
      <c r="C5" s="389">
        <v>7.3167999999999997</v>
      </c>
      <c r="D5" s="753">
        <v>1.4587608852404454</v>
      </c>
      <c r="E5" s="389">
        <v>5.9063999999999997</v>
      </c>
      <c r="F5" s="753">
        <v>1.81341791353513</v>
      </c>
    </row>
    <row r="6" spans="1:6" x14ac:dyDescent="0.2">
      <c r="A6" s="874"/>
      <c r="B6" s="289" t="s">
        <v>434</v>
      </c>
      <c r="C6" s="389">
        <v>7.4767000000000001</v>
      </c>
      <c r="D6" s="753">
        <v>2.185381587579275</v>
      </c>
      <c r="E6" s="389">
        <v>6.0663</v>
      </c>
      <c r="F6" s="753">
        <v>2.7072328321820462</v>
      </c>
    </row>
    <row r="7" spans="1:6" x14ac:dyDescent="0.2">
      <c r="A7" s="875"/>
      <c r="B7" s="294" t="s">
        <v>435</v>
      </c>
      <c r="C7" s="390">
        <v>8.0427999999999997</v>
      </c>
      <c r="D7" s="754">
        <v>7.571522195621057</v>
      </c>
      <c r="E7" s="390">
        <v>6.6322999999999999</v>
      </c>
      <c r="F7" s="754">
        <v>9.3302342449268885</v>
      </c>
    </row>
    <row r="8" spans="1:6" x14ac:dyDescent="0.2">
      <c r="A8" s="876">
        <v>2009</v>
      </c>
      <c r="B8" s="292" t="s">
        <v>295</v>
      </c>
      <c r="C8" s="391">
        <v>7.7359</v>
      </c>
      <c r="D8" s="755">
        <v>-3.815835281245334</v>
      </c>
      <c r="E8" s="391">
        <v>6.3959999999999999</v>
      </c>
      <c r="F8" s="755">
        <v>-3.5628665772054937</v>
      </c>
    </row>
    <row r="9" spans="1:6" x14ac:dyDescent="0.2">
      <c r="A9" s="874"/>
      <c r="B9" s="289" t="s">
        <v>433</v>
      </c>
      <c r="C9" s="389">
        <v>6.9970999999999997</v>
      </c>
      <c r="D9" s="753">
        <v>-9.550278571336241</v>
      </c>
      <c r="E9" s="389">
        <v>5.6573000000000002</v>
      </c>
      <c r="F9" s="753">
        <v>-11.549405878674166</v>
      </c>
    </row>
    <row r="10" spans="1:6" x14ac:dyDescent="0.2">
      <c r="A10" s="874"/>
      <c r="B10" s="289" t="s">
        <v>297</v>
      </c>
      <c r="C10" s="389">
        <v>6.8564999999999996</v>
      </c>
      <c r="D10" s="753">
        <v>-2.0094038958997307</v>
      </c>
      <c r="E10" s="389">
        <v>5.3018999999999998</v>
      </c>
      <c r="F10" s="753">
        <v>-6.2821487281919</v>
      </c>
    </row>
    <row r="11" spans="1:6" x14ac:dyDescent="0.2">
      <c r="A11" s="874"/>
      <c r="B11" s="289" t="s">
        <v>298</v>
      </c>
      <c r="C11" s="389">
        <v>6.7845000000000004</v>
      </c>
      <c r="D11" s="753">
        <v>-1.050098446729369</v>
      </c>
      <c r="E11" s="389">
        <v>5.2298999999999998</v>
      </c>
      <c r="F11" s="753">
        <v>-1.3580037345102711</v>
      </c>
    </row>
    <row r="12" spans="1:6" x14ac:dyDescent="0.2">
      <c r="A12" s="876">
        <v>2010</v>
      </c>
      <c r="B12" s="292" t="s">
        <v>295</v>
      </c>
      <c r="C12" s="391">
        <v>6.7853000000000003</v>
      </c>
      <c r="D12" s="755" t="s">
        <v>195</v>
      </c>
      <c r="E12" s="391">
        <v>5.2305999999999999</v>
      </c>
      <c r="F12" s="756" t="s">
        <v>195</v>
      </c>
    </row>
    <row r="13" spans="1:6" x14ac:dyDescent="0.2">
      <c r="A13" s="874"/>
      <c r="B13" s="289" t="s">
        <v>296</v>
      </c>
      <c r="C13" s="389">
        <v>6.9649000000000001</v>
      </c>
      <c r="D13" s="753">
        <v>2.6468984422206789</v>
      </c>
      <c r="E13" s="389">
        <v>5.4103000000000003</v>
      </c>
      <c r="F13" s="753">
        <v>3.4355523266929304</v>
      </c>
    </row>
    <row r="14" spans="1:6" x14ac:dyDescent="0.2">
      <c r="A14" s="874"/>
      <c r="B14" s="289" t="s">
        <v>297</v>
      </c>
      <c r="C14" s="389">
        <v>7.4569000000000001</v>
      </c>
      <c r="D14" s="753">
        <v>7.0639923042685462</v>
      </c>
      <c r="E14" s="389">
        <v>5.8754999999999997</v>
      </c>
      <c r="F14" s="753">
        <v>8.5984141359998407</v>
      </c>
    </row>
    <row r="15" spans="1:6" x14ac:dyDescent="0.2">
      <c r="A15" s="875"/>
      <c r="B15" s="294" t="s">
        <v>298</v>
      </c>
      <c r="C15" s="390">
        <v>7.3807999999999998</v>
      </c>
      <c r="D15" s="754">
        <v>-1.0205313199855204</v>
      </c>
      <c r="E15" s="390">
        <v>5.7994000000000003</v>
      </c>
      <c r="F15" s="754">
        <v>-1.2952089183899138</v>
      </c>
    </row>
    <row r="16" spans="1:6" x14ac:dyDescent="0.2">
      <c r="A16" s="874">
        <v>2011</v>
      </c>
      <c r="B16" s="289" t="s">
        <v>295</v>
      </c>
      <c r="C16" s="389">
        <v>7.6839000000000004</v>
      </c>
      <c r="D16" s="753">
        <v>4.1066009104704175</v>
      </c>
      <c r="E16" s="389">
        <v>6.02</v>
      </c>
      <c r="F16" s="753">
        <v>3.8038417767355108</v>
      </c>
    </row>
    <row r="17" spans="1:6" x14ac:dyDescent="0.2">
      <c r="A17" s="874"/>
      <c r="B17" s="289" t="s">
        <v>296</v>
      </c>
      <c r="C17" s="389">
        <v>7.9547999999999996</v>
      </c>
      <c r="D17" s="753">
        <v>3.5255534298988693</v>
      </c>
      <c r="E17" s="389">
        <v>6.2908999999999997</v>
      </c>
      <c r="F17" s="753">
        <v>4.5000000000000027</v>
      </c>
    </row>
    <row r="18" spans="1:6" x14ac:dyDescent="0.2">
      <c r="A18" s="874"/>
      <c r="B18" s="289" t="s">
        <v>297</v>
      </c>
      <c r="C18" s="389">
        <v>8.3352000000000004</v>
      </c>
      <c r="D18" s="753">
        <v>4.7820184039825104</v>
      </c>
      <c r="E18" s="389">
        <v>6.6712999999999996</v>
      </c>
      <c r="F18" s="753">
        <v>6.0468295474415399</v>
      </c>
    </row>
    <row r="19" spans="1:6" x14ac:dyDescent="0.2">
      <c r="A19" s="875"/>
      <c r="B19" s="294" t="s">
        <v>298</v>
      </c>
      <c r="C19" s="390">
        <v>8.4214000000000002</v>
      </c>
      <c r="D19" s="754">
        <v>1.034168346290429</v>
      </c>
      <c r="E19" s="390">
        <v>6.7573999999999996</v>
      </c>
      <c r="F19" s="754">
        <v>1.2906030308935299</v>
      </c>
    </row>
    <row r="20" spans="1:6" x14ac:dyDescent="0.2">
      <c r="A20" s="874">
        <v>2012</v>
      </c>
      <c r="B20" s="289" t="s">
        <v>295</v>
      </c>
      <c r="C20" s="389">
        <v>8.4930747799999988</v>
      </c>
      <c r="D20" s="753">
        <v>0.85110290450517256</v>
      </c>
      <c r="E20" s="389">
        <v>6.77558478</v>
      </c>
      <c r="F20" s="753">
        <v>0.2691091248113231</v>
      </c>
    </row>
    <row r="21" spans="1:6" x14ac:dyDescent="0.2">
      <c r="A21" s="874"/>
      <c r="B21" s="289" t="s">
        <v>299</v>
      </c>
      <c r="C21" s="389">
        <v>8.8919548999999982</v>
      </c>
      <c r="D21" s="753">
        <v>4.6965337093146315</v>
      </c>
      <c r="E21" s="389">
        <v>7.1146388999999992</v>
      </c>
      <c r="F21" s="753">
        <v>5.0040569339610448</v>
      </c>
    </row>
    <row r="22" spans="1:6" x14ac:dyDescent="0.2">
      <c r="A22" s="874"/>
      <c r="B22" s="289" t="s">
        <v>297</v>
      </c>
      <c r="C22" s="389">
        <v>9.0495981799999985</v>
      </c>
      <c r="D22" s="753">
        <v>1.772875388740448</v>
      </c>
      <c r="E22" s="389">
        <v>7.2722821799999995</v>
      </c>
      <c r="F22" s="753">
        <v>2.2157593971494505</v>
      </c>
    </row>
    <row r="23" spans="1:6" x14ac:dyDescent="0.2">
      <c r="A23" s="875"/>
      <c r="B23" s="294" t="s">
        <v>300</v>
      </c>
      <c r="C23" s="390">
        <v>9.2796727099999998</v>
      </c>
      <c r="D23" s="754">
        <v>2.5423728813559472</v>
      </c>
      <c r="E23" s="390">
        <v>7.4571707099999998</v>
      </c>
      <c r="F23" s="754">
        <v>2.5423728813559361</v>
      </c>
    </row>
    <row r="24" spans="1:6" x14ac:dyDescent="0.2">
      <c r="A24" s="758">
        <v>2013</v>
      </c>
      <c r="B24" s="759" t="s">
        <v>295</v>
      </c>
      <c r="C24" s="760">
        <v>9.3228939099999995</v>
      </c>
      <c r="D24" s="757">
        <v>0.46576211630204822</v>
      </c>
      <c r="E24" s="760">
        <v>7.4668749099999996</v>
      </c>
      <c r="F24" s="757">
        <v>0.13013246413933616</v>
      </c>
    </row>
    <row r="25" spans="1:6" x14ac:dyDescent="0.2">
      <c r="A25" s="758">
        <v>2014</v>
      </c>
      <c r="B25" s="759" t="s">
        <v>295</v>
      </c>
      <c r="C25" s="760">
        <v>9.3313711699999988</v>
      </c>
      <c r="D25" s="757">
        <v>9.0929491227036571E-2</v>
      </c>
      <c r="E25" s="760">
        <v>7.4541771700000004</v>
      </c>
      <c r="F25" s="757">
        <v>-0.17005427508895066</v>
      </c>
    </row>
    <row r="26" spans="1:6" x14ac:dyDescent="0.2">
      <c r="A26" s="761"/>
      <c r="B26" s="58"/>
      <c r="C26" s="94"/>
      <c r="D26" s="94"/>
      <c r="E26" s="94"/>
      <c r="F26" s="94" t="s">
        <v>304</v>
      </c>
    </row>
    <row r="27" spans="1:6" x14ac:dyDescent="0.2">
      <c r="A27" s="761" t="s">
        <v>575</v>
      </c>
      <c r="B27" s="58"/>
      <c r="C27" s="94"/>
      <c r="D27" s="94"/>
      <c r="E27" s="94"/>
      <c r="F27" s="94"/>
    </row>
    <row r="28" spans="1:6" x14ac:dyDescent="0.2">
      <c r="A28" s="94" t="s">
        <v>644</v>
      </c>
      <c r="B28" s="8"/>
      <c r="C28" s="8"/>
      <c r="D28" s="8"/>
      <c r="E28" s="8"/>
      <c r="F28" s="8"/>
    </row>
    <row r="29" spans="1:6" x14ac:dyDescent="0.2">
      <c r="A29" s="393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1" t="s">
        <v>436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6"/>
    </row>
    <row r="3" spans="1:13" x14ac:dyDescent="0.2">
      <c r="A3" s="233"/>
      <c r="B3" s="781">
        <v>2013</v>
      </c>
      <c r="C3" s="781" t="s">
        <v>641</v>
      </c>
      <c r="D3" s="781" t="s">
        <v>641</v>
      </c>
      <c r="E3" s="781" t="s">
        <v>641</v>
      </c>
      <c r="F3" s="781" t="s">
        <v>641</v>
      </c>
      <c r="G3" s="781">
        <v>2014</v>
      </c>
      <c r="H3" s="781" t="s">
        <v>641</v>
      </c>
      <c r="I3" s="781" t="s">
        <v>641</v>
      </c>
      <c r="J3" s="781" t="s">
        <v>641</v>
      </c>
      <c r="K3" s="781" t="s">
        <v>641</v>
      </c>
      <c r="L3" s="781" t="s">
        <v>641</v>
      </c>
      <c r="M3" s="781" t="s">
        <v>641</v>
      </c>
    </row>
    <row r="4" spans="1:13" x14ac:dyDescent="0.2">
      <c r="A4" s="319"/>
      <c r="B4" s="711">
        <v>41487</v>
      </c>
      <c r="C4" s="711">
        <v>41518</v>
      </c>
      <c r="D4" s="711">
        <v>41548</v>
      </c>
      <c r="E4" s="711">
        <v>41579</v>
      </c>
      <c r="F4" s="711">
        <v>41609</v>
      </c>
      <c r="G4" s="711">
        <v>41640</v>
      </c>
      <c r="H4" s="711">
        <v>41671</v>
      </c>
      <c r="I4" s="711">
        <v>41699</v>
      </c>
      <c r="J4" s="711">
        <v>41730</v>
      </c>
      <c r="K4" s="711">
        <v>41760</v>
      </c>
      <c r="L4" s="711">
        <v>41791</v>
      </c>
      <c r="M4" s="711">
        <v>41821</v>
      </c>
    </row>
    <row r="5" spans="1:13" x14ac:dyDescent="0.2">
      <c r="A5" s="394" t="s">
        <v>437</v>
      </c>
      <c r="B5" s="321">
        <v>3.4254545454545449</v>
      </c>
      <c r="C5" s="322">
        <v>3.6144999999999996</v>
      </c>
      <c r="D5" s="322">
        <v>3.6743478260869566</v>
      </c>
      <c r="E5" s="322">
        <v>3.617777777777778</v>
      </c>
      <c r="F5" s="322">
        <v>4.2361904761904761</v>
      </c>
      <c r="G5" s="322">
        <v>4.7009523809523817</v>
      </c>
      <c r="H5" s="322">
        <v>5.9726315789473681</v>
      </c>
      <c r="I5" s="322">
        <v>4.8761904761904757</v>
      </c>
      <c r="J5" s="322">
        <v>4.6347619047619055</v>
      </c>
      <c r="K5" s="322">
        <v>4.5539999999999985</v>
      </c>
      <c r="L5" s="322">
        <v>4.5704761904761915</v>
      </c>
      <c r="M5" s="322">
        <v>4.0090909090909088</v>
      </c>
    </row>
    <row r="6" spans="1:13" x14ac:dyDescent="0.2">
      <c r="A6" s="324" t="s">
        <v>438</v>
      </c>
      <c r="B6" s="395">
        <v>64.633636363636384</v>
      </c>
      <c r="C6" s="396">
        <v>65.731428571428566</v>
      </c>
      <c r="D6" s="396">
        <v>65.167391304347831</v>
      </c>
      <c r="E6" s="396">
        <v>68.411904761904751</v>
      </c>
      <c r="F6" s="396">
        <v>69.418500000000009</v>
      </c>
      <c r="G6" s="396">
        <v>65.194782608695647</v>
      </c>
      <c r="H6" s="396">
        <v>58.932500000000005</v>
      </c>
      <c r="I6" s="396">
        <v>56.609523809523807</v>
      </c>
      <c r="J6" s="396">
        <v>49.946363636363635</v>
      </c>
      <c r="K6" s="396">
        <v>45.433181818181815</v>
      </c>
      <c r="L6" s="396">
        <v>39.540476190476184</v>
      </c>
      <c r="M6" s="396">
        <v>37.602173913043472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5" t="s">
        <v>342</v>
      </c>
    </row>
    <row r="8" spans="1:13" x14ac:dyDescent="0.2">
      <c r="A8" s="16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5" t="s">
        <v>5</v>
      </c>
      <c r="B1" s="494"/>
      <c r="C1" s="494"/>
      <c r="D1" s="494"/>
      <c r="E1" s="494"/>
      <c r="F1" s="494"/>
      <c r="G1" s="494"/>
      <c r="H1" s="494"/>
      <c r="I1" s="409"/>
    </row>
    <row r="2" spans="1:9" ht="15.75" x14ac:dyDescent="0.25">
      <c r="A2" s="496"/>
      <c r="B2" s="497"/>
      <c r="C2" s="494"/>
      <c r="D2" s="494"/>
      <c r="E2" s="494"/>
      <c r="F2" s="494"/>
      <c r="G2" s="494"/>
      <c r="H2" s="62" t="s">
        <v>160</v>
      </c>
      <c r="I2" s="409"/>
    </row>
    <row r="3" spans="1:9" s="80" customFormat="1" ht="14.25" x14ac:dyDescent="0.2">
      <c r="A3" s="467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  <c r="I3" s="409"/>
    </row>
    <row r="4" spans="1:9" s="80" customFormat="1" ht="14.25" x14ac:dyDescent="0.2">
      <c r="A4" s="81"/>
      <c r="B4" s="72" t="s">
        <v>48</v>
      </c>
      <c r="C4" s="72" t="s">
        <v>518</v>
      </c>
      <c r="D4" s="72" t="s">
        <v>48</v>
      </c>
      <c r="E4" s="72" t="s">
        <v>518</v>
      </c>
      <c r="F4" s="72" t="s">
        <v>48</v>
      </c>
      <c r="G4" s="73" t="s">
        <v>518</v>
      </c>
      <c r="H4" s="73" t="s">
        <v>129</v>
      </c>
      <c r="I4" s="409"/>
    </row>
    <row r="5" spans="1:9" s="80" customFormat="1" ht="14.25" x14ac:dyDescent="0.2">
      <c r="A5" s="82" t="s">
        <v>651</v>
      </c>
      <c r="B5" s="488">
        <v>108.56220000000002</v>
      </c>
      <c r="C5" s="84">
        <v>-1.2420453289461542</v>
      </c>
      <c r="D5" s="83">
        <v>983.48531000000003</v>
      </c>
      <c r="E5" s="84">
        <v>-4.1284541932364309</v>
      </c>
      <c r="F5" s="83">
        <v>1546.0217299999997</v>
      </c>
      <c r="G5" s="84">
        <v>-3.1894034438927776</v>
      </c>
      <c r="H5" s="491">
        <v>2.8373978474647008</v>
      </c>
      <c r="I5" s="409"/>
    </row>
    <row r="6" spans="1:9" s="80" customFormat="1" ht="14.25" x14ac:dyDescent="0.2">
      <c r="A6" s="82" t="s">
        <v>49</v>
      </c>
      <c r="B6" s="489">
        <v>438.33467000000013</v>
      </c>
      <c r="C6" s="86">
        <v>-3.3076406709059034</v>
      </c>
      <c r="D6" s="85">
        <v>2655.1677300000001</v>
      </c>
      <c r="E6" s="86">
        <v>-0.7090671127284407</v>
      </c>
      <c r="F6" s="85">
        <v>4636.9172900000003</v>
      </c>
      <c r="G6" s="86">
        <v>-1.6274623295409563</v>
      </c>
      <c r="H6" s="492">
        <v>8.5100868132803384</v>
      </c>
      <c r="I6" s="409"/>
    </row>
    <row r="7" spans="1:9" s="80" customFormat="1" ht="14.25" x14ac:dyDescent="0.2">
      <c r="A7" s="82" t="s">
        <v>50</v>
      </c>
      <c r="B7" s="489">
        <v>562.50869000000012</v>
      </c>
      <c r="C7" s="86">
        <v>7.5836298228613259</v>
      </c>
      <c r="D7" s="85">
        <v>2959.5223600000008</v>
      </c>
      <c r="E7" s="86">
        <v>2.7995937010053744</v>
      </c>
      <c r="F7" s="85">
        <v>5210.577940000001</v>
      </c>
      <c r="G7" s="86">
        <v>2.1822443594882093</v>
      </c>
      <c r="H7" s="492">
        <v>9.5629203290713516</v>
      </c>
      <c r="I7" s="409"/>
    </row>
    <row r="8" spans="1:9" s="80" customFormat="1" ht="14.25" x14ac:dyDescent="0.2">
      <c r="A8" s="82" t="s">
        <v>130</v>
      </c>
      <c r="B8" s="489">
        <v>2444.0270099999984</v>
      </c>
      <c r="C8" s="86">
        <v>-0.65331309653393421</v>
      </c>
      <c r="D8" s="85">
        <v>16365.710399999996</v>
      </c>
      <c r="E8" s="86">
        <v>0.29547971973057324</v>
      </c>
      <c r="F8" s="85">
        <v>28277.565339999994</v>
      </c>
      <c r="G8" s="86">
        <v>0.22373618358290628</v>
      </c>
      <c r="H8" s="492">
        <v>51.897526063400434</v>
      </c>
      <c r="I8" s="409"/>
    </row>
    <row r="9" spans="1:9" s="80" customFormat="1" ht="14.25" x14ac:dyDescent="0.2">
      <c r="A9" s="82" t="s">
        <v>131</v>
      </c>
      <c r="B9" s="489">
        <v>743.30496000000016</v>
      </c>
      <c r="C9" s="86">
        <v>-1.5207816460551404</v>
      </c>
      <c r="D9" s="85">
        <v>5248.1157699999994</v>
      </c>
      <c r="E9" s="86">
        <v>9.6846270995863488</v>
      </c>
      <c r="F9" s="85">
        <v>9091.2688999999991</v>
      </c>
      <c r="G9" s="87">
        <v>2.0121099974896981</v>
      </c>
      <c r="H9" s="492">
        <v>16.685112703805775</v>
      </c>
      <c r="I9" s="409"/>
    </row>
    <row r="10" spans="1:9" s="80" customFormat="1" ht="14.25" x14ac:dyDescent="0.2">
      <c r="A10" s="81" t="s">
        <v>519</v>
      </c>
      <c r="B10" s="490">
        <v>539</v>
      </c>
      <c r="C10" s="89">
        <v>-16.148102053515867</v>
      </c>
      <c r="D10" s="88">
        <v>3265.157704580171</v>
      </c>
      <c r="E10" s="89">
        <v>-17.366042536333243</v>
      </c>
      <c r="F10" s="88">
        <v>5724.9577045801707</v>
      </c>
      <c r="G10" s="89">
        <v>-20.111265879762573</v>
      </c>
      <c r="H10" s="493">
        <v>10.506956242977408</v>
      </c>
      <c r="I10" s="409"/>
    </row>
    <row r="11" spans="1:9" s="80" customFormat="1" ht="14.25" x14ac:dyDescent="0.2">
      <c r="A11" s="90" t="s">
        <v>520</v>
      </c>
      <c r="B11" s="91">
        <v>4835.7375299999994</v>
      </c>
      <c r="C11" s="92">
        <v>-2.1857505266008634</v>
      </c>
      <c r="D11" s="91">
        <v>31477.159274580164</v>
      </c>
      <c r="E11" s="92">
        <v>-0.49098066762335646</v>
      </c>
      <c r="F11" s="91">
        <v>54487.308904580161</v>
      </c>
      <c r="G11" s="92">
        <v>-2.1814644278894995</v>
      </c>
      <c r="H11" s="92">
        <v>100</v>
      </c>
      <c r="I11" s="409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246</v>
      </c>
      <c r="I12" s="409"/>
    </row>
    <row r="13" spans="1:9" s="80" customFormat="1" ht="14.25" x14ac:dyDescent="0.2">
      <c r="A13" s="94" t="s">
        <v>590</v>
      </c>
      <c r="B13" s="82"/>
      <c r="C13" s="82"/>
      <c r="D13" s="82"/>
      <c r="E13" s="82"/>
      <c r="F13" s="82"/>
      <c r="G13" s="82"/>
      <c r="H13" s="82"/>
      <c r="I13" s="409"/>
    </row>
    <row r="14" spans="1:9" ht="14.25" x14ac:dyDescent="0.2">
      <c r="A14" s="94" t="s">
        <v>521</v>
      </c>
      <c r="B14" s="85"/>
      <c r="C14" s="494"/>
      <c r="D14" s="494"/>
      <c r="E14" s="494"/>
      <c r="F14" s="494"/>
      <c r="G14" s="494"/>
      <c r="H14" s="494"/>
      <c r="I14" s="409"/>
    </row>
    <row r="15" spans="1:9" ht="14.25" x14ac:dyDescent="0.2">
      <c r="A15" s="94" t="s">
        <v>522</v>
      </c>
      <c r="B15" s="494"/>
      <c r="C15" s="494"/>
      <c r="D15" s="494"/>
      <c r="E15" s="494"/>
      <c r="F15" s="494"/>
      <c r="G15" s="494"/>
      <c r="H15" s="494"/>
      <c r="I15" s="409"/>
    </row>
    <row r="16" spans="1:9" ht="14.25" x14ac:dyDescent="0.2">
      <c r="A16" s="94" t="s">
        <v>247</v>
      </c>
      <c r="B16" s="494"/>
      <c r="C16" s="494"/>
      <c r="D16" s="494"/>
      <c r="E16" s="494"/>
      <c r="F16" s="494"/>
      <c r="G16" s="494"/>
      <c r="H16" s="494"/>
      <c r="I16" s="409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5"/>
      <c r="H2" s="407"/>
      <c r="I2" s="406" t="s">
        <v>160</v>
      </c>
    </row>
    <row r="3" spans="1:71" s="80" customFormat="1" ht="12.75" x14ac:dyDescent="0.2">
      <c r="A3" s="79"/>
      <c r="B3" s="877">
        <f>INDICE!A3</f>
        <v>41821</v>
      </c>
      <c r="C3" s="878">
        <v>41671</v>
      </c>
      <c r="D3" s="877">
        <f>DATE(YEAR(B3),MONTH(B3)-1,1)</f>
        <v>41791</v>
      </c>
      <c r="E3" s="878"/>
      <c r="F3" s="877">
        <f>DATE(YEAR(B3)-1,MONTH(B3),1)</f>
        <v>41456</v>
      </c>
      <c r="G3" s="878"/>
      <c r="H3" s="827" t="s">
        <v>518</v>
      </c>
      <c r="I3" s="827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60">
        <f>D3</f>
        <v>41791</v>
      </c>
      <c r="I4" s="460">
        <f>F3</f>
        <v>41456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400" customFormat="1" ht="15" x14ac:dyDescent="0.2">
      <c r="A5" s="404" t="s">
        <v>440</v>
      </c>
      <c r="B5" s="388">
        <v>6280</v>
      </c>
      <c r="C5" s="763">
        <v>39.232835634409945</v>
      </c>
      <c r="D5" s="388">
        <v>6510</v>
      </c>
      <c r="E5" s="763">
        <v>40.575916230366495</v>
      </c>
      <c r="F5" s="388">
        <v>6797</v>
      </c>
      <c r="G5" s="763">
        <v>41.592216374984702</v>
      </c>
      <c r="H5" s="402">
        <v>-3.5330261136712746</v>
      </c>
      <c r="I5" s="402">
        <v>-7.6062968956892743</v>
      </c>
      <c r="K5" s="401"/>
    </row>
    <row r="6" spans="1:71" s="400" customFormat="1" ht="15" x14ac:dyDescent="0.2">
      <c r="A6" s="403" t="s">
        <v>125</v>
      </c>
      <c r="B6" s="388">
        <v>9727</v>
      </c>
      <c r="C6" s="763">
        <v>60.767164365590055</v>
      </c>
      <c r="D6" s="388">
        <v>9534</v>
      </c>
      <c r="E6" s="763">
        <v>59.424083769633505</v>
      </c>
      <c r="F6" s="388">
        <v>9545</v>
      </c>
      <c r="G6" s="763">
        <v>58.407783625015298</v>
      </c>
      <c r="H6" s="402">
        <v>2.0243339626599539</v>
      </c>
      <c r="I6" s="402">
        <v>1.9067574646411733</v>
      </c>
      <c r="K6" s="401"/>
    </row>
    <row r="7" spans="1:71" s="80" customFormat="1" ht="12.75" x14ac:dyDescent="0.2">
      <c r="A7" s="90" t="s">
        <v>120</v>
      </c>
      <c r="B7" s="91">
        <v>16007</v>
      </c>
      <c r="C7" s="92">
        <v>100</v>
      </c>
      <c r="D7" s="91">
        <v>16044</v>
      </c>
      <c r="E7" s="92">
        <v>100</v>
      </c>
      <c r="F7" s="91">
        <v>16342</v>
      </c>
      <c r="G7" s="92">
        <v>100</v>
      </c>
      <c r="H7" s="92">
        <v>-0.23061580653203689</v>
      </c>
      <c r="I7" s="92">
        <v>-2.0499326887773837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9"/>
      <c r="I8" s="255" t="s">
        <v>246</v>
      </c>
      <c r="J8" s="400"/>
      <c r="K8" s="401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</row>
    <row r="9" spans="1:71" s="397" customFormat="1" ht="12.75" x14ac:dyDescent="0.2">
      <c r="A9" s="761" t="s">
        <v>573</v>
      </c>
      <c r="B9" s="398"/>
      <c r="C9" s="399"/>
      <c r="D9" s="398"/>
      <c r="E9" s="398"/>
      <c r="F9" s="398"/>
      <c r="G9" s="398"/>
      <c r="H9" s="398"/>
      <c r="I9" s="398"/>
      <c r="J9" s="398"/>
      <c r="K9" s="398"/>
      <c r="L9" s="398"/>
    </row>
    <row r="10" spans="1:71" x14ac:dyDescent="0.2">
      <c r="A10" s="762" t="s">
        <v>569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0"/>
  <sheetViews>
    <sheetView workbookViewId="0">
      <selection activeCell="C12" sqref="C12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5"/>
      <c r="H2" s="407"/>
      <c r="I2" s="406" t="s">
        <v>160</v>
      </c>
    </row>
    <row r="3" spans="1:71" s="80" customFormat="1" ht="12.75" x14ac:dyDescent="0.2">
      <c r="A3" s="79"/>
      <c r="B3" s="877">
        <f>INDICE!A3</f>
        <v>41821</v>
      </c>
      <c r="C3" s="878">
        <v>41671</v>
      </c>
      <c r="D3" s="877">
        <f>DATE(YEAR(B3),MONTH(B3)-1,1)</f>
        <v>41791</v>
      </c>
      <c r="E3" s="878"/>
      <c r="F3" s="877">
        <f>DATE(YEAR(B3)-1,MONTH(B3),1)</f>
        <v>41456</v>
      </c>
      <c r="G3" s="878"/>
      <c r="H3" s="827" t="s">
        <v>518</v>
      </c>
      <c r="I3" s="827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60">
        <f>D3</f>
        <v>41791</v>
      </c>
      <c r="I4" s="460">
        <f>F3</f>
        <v>41456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400" customFormat="1" ht="15" x14ac:dyDescent="0.2">
      <c r="A5" s="404" t="s">
        <v>572</v>
      </c>
      <c r="B5" s="388">
        <v>6882</v>
      </c>
      <c r="C5" s="763">
        <v>44.01070152246696</v>
      </c>
      <c r="D5" s="388">
        <v>6882</v>
      </c>
      <c r="E5" s="763">
        <v>43.404829854845531</v>
      </c>
      <c r="F5" s="388">
        <v>6905</v>
      </c>
      <c r="G5" s="763">
        <v>44.577454760839572</v>
      </c>
      <c r="H5" s="244">
        <v>0</v>
      </c>
      <c r="I5" s="244">
        <v>-0.33309196234612598</v>
      </c>
      <c r="K5" s="401"/>
    </row>
    <row r="6" spans="1:71" s="400" customFormat="1" ht="15" x14ac:dyDescent="0.2">
      <c r="A6" s="403" t="s">
        <v>655</v>
      </c>
      <c r="B6" s="388">
        <v>8755.1058899999989</v>
      </c>
      <c r="C6" s="763">
        <v>55.989298477533048</v>
      </c>
      <c r="D6" s="388">
        <v>8973.3783600000061</v>
      </c>
      <c r="E6" s="763">
        <v>56.595170145154469</v>
      </c>
      <c r="F6" s="388">
        <v>8584.8928999999971</v>
      </c>
      <c r="G6" s="763">
        <v>55.422545239160428</v>
      </c>
      <c r="H6" s="244">
        <v>-2.4324447409125742</v>
      </c>
      <c r="I6" s="244">
        <v>1.9827037096758875</v>
      </c>
      <c r="K6" s="401"/>
    </row>
    <row r="7" spans="1:71" s="80" customFormat="1" ht="12.75" x14ac:dyDescent="0.2">
      <c r="A7" s="90" t="s">
        <v>120</v>
      </c>
      <c r="B7" s="91">
        <v>15637.105889999999</v>
      </c>
      <c r="C7" s="92">
        <v>100</v>
      </c>
      <c r="D7" s="91">
        <v>15855.378360000006</v>
      </c>
      <c r="E7" s="92">
        <v>100</v>
      </c>
      <c r="F7" s="91">
        <v>15489.892899999997</v>
      </c>
      <c r="G7" s="92">
        <v>100</v>
      </c>
      <c r="H7" s="92">
        <v>-1.3766462398063333</v>
      </c>
      <c r="I7" s="92">
        <v>0.95038094162679354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9"/>
      <c r="I8" s="255" t="s">
        <v>133</v>
      </c>
      <c r="J8" s="400"/>
      <c r="K8" s="401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</row>
    <row r="9" spans="1:71" x14ac:dyDescent="0.2">
      <c r="A9" s="761" t="s">
        <v>573</v>
      </c>
    </row>
    <row r="10" spans="1:71" x14ac:dyDescent="0.2">
      <c r="A10" s="761" t="s">
        <v>569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66" t="s">
        <v>624</v>
      </c>
      <c r="B1" s="866"/>
      <c r="C1" s="866"/>
      <c r="D1" s="866"/>
      <c r="E1" s="866"/>
      <c r="F1" s="866"/>
      <c r="G1" s="13"/>
      <c r="H1" s="13"/>
      <c r="I1" s="13"/>
    </row>
    <row r="2" spans="1:9" x14ac:dyDescent="0.2">
      <c r="A2" s="867"/>
      <c r="B2" s="867"/>
      <c r="C2" s="867"/>
      <c r="D2" s="867"/>
      <c r="E2" s="867"/>
      <c r="F2" s="867"/>
      <c r="G2" s="13"/>
      <c r="H2" s="13"/>
      <c r="I2" s="236" t="s">
        <v>570</v>
      </c>
    </row>
    <row r="3" spans="1:9" x14ac:dyDescent="0.2">
      <c r="A3" s="413"/>
      <c r="B3" s="415"/>
      <c r="C3" s="415"/>
      <c r="D3" s="835">
        <f>INDICE!A3</f>
        <v>41821</v>
      </c>
      <c r="E3" s="835">
        <v>41671</v>
      </c>
      <c r="F3" s="835">
        <f>DATE(YEAR(D3),MONTH(D3)-1,1)</f>
        <v>41791</v>
      </c>
      <c r="G3" s="835"/>
      <c r="H3" s="838">
        <f>DATE(YEAR(D3)-1,MONTH(D3),1)</f>
        <v>41456</v>
      </c>
      <c r="I3" s="838"/>
    </row>
    <row r="4" spans="1:9" x14ac:dyDescent="0.2">
      <c r="A4" s="350"/>
      <c r="B4" s="351"/>
      <c r="C4" s="351"/>
      <c r="D4" s="97" t="s">
        <v>443</v>
      </c>
      <c r="E4" s="268" t="s">
        <v>111</v>
      </c>
      <c r="F4" s="97" t="s">
        <v>443</v>
      </c>
      <c r="G4" s="268" t="s">
        <v>111</v>
      </c>
      <c r="H4" s="97" t="s">
        <v>443</v>
      </c>
      <c r="I4" s="268" t="s">
        <v>111</v>
      </c>
    </row>
    <row r="5" spans="1:9" x14ac:dyDescent="0.2">
      <c r="A5" s="359" t="s">
        <v>442</v>
      </c>
      <c r="B5" s="243"/>
      <c r="C5" s="243"/>
      <c r="D5" s="638">
        <v>111.25349460215914</v>
      </c>
      <c r="E5" s="766">
        <v>100</v>
      </c>
      <c r="F5" s="638">
        <v>113.69472211115554</v>
      </c>
      <c r="G5" s="766">
        <v>100</v>
      </c>
      <c r="H5" s="638">
        <v>107.23155179239852</v>
      </c>
      <c r="I5" s="766">
        <v>100</v>
      </c>
    </row>
    <row r="6" spans="1:9" x14ac:dyDescent="0.2">
      <c r="A6" s="412" t="s">
        <v>567</v>
      </c>
      <c r="B6" s="243"/>
      <c r="C6" s="243"/>
      <c r="D6" s="638">
        <v>60.339764094362259</v>
      </c>
      <c r="E6" s="766">
        <v>54.23628651858207</v>
      </c>
      <c r="F6" s="387">
        <v>62.780991603358657</v>
      </c>
      <c r="G6" s="766">
        <v>55.21891468451787</v>
      </c>
      <c r="H6" s="387">
        <v>60.478720486611003</v>
      </c>
      <c r="I6" s="766">
        <v>56.40011682727345</v>
      </c>
    </row>
    <row r="7" spans="1:9" x14ac:dyDescent="0.2">
      <c r="A7" s="412" t="s">
        <v>568</v>
      </c>
      <c r="B7" s="243"/>
      <c r="C7" s="243"/>
      <c r="D7" s="638">
        <v>50.913730507796885</v>
      </c>
      <c r="E7" s="766">
        <v>45.763713481417945</v>
      </c>
      <c r="F7" s="387">
        <v>50.913730507796885</v>
      </c>
      <c r="G7" s="766">
        <v>44.78108531548213</v>
      </c>
      <c r="H7" s="387">
        <v>46.752831305787502</v>
      </c>
      <c r="I7" s="766">
        <v>43.599883172726535</v>
      </c>
    </row>
    <row r="8" spans="1:9" x14ac:dyDescent="0.2">
      <c r="A8" s="350" t="s">
        <v>628</v>
      </c>
      <c r="B8" s="411"/>
      <c r="C8" s="411"/>
      <c r="D8" s="752">
        <v>90</v>
      </c>
      <c r="E8" s="767"/>
      <c r="F8" s="752">
        <v>90</v>
      </c>
      <c r="G8" s="767"/>
      <c r="H8" s="752">
        <v>90</v>
      </c>
      <c r="I8" s="767"/>
    </row>
    <row r="9" spans="1:9" x14ac:dyDescent="0.2">
      <c r="A9" s="648" t="s">
        <v>569</v>
      </c>
      <c r="B9" s="337"/>
      <c r="C9" s="337"/>
      <c r="D9" s="337"/>
      <c r="E9" s="363"/>
      <c r="F9" s="13"/>
      <c r="G9" s="13"/>
      <c r="H9" s="13"/>
      <c r="I9" s="255" t="s">
        <v>246</v>
      </c>
    </row>
    <row r="10" spans="1:9" x14ac:dyDescent="0.2">
      <c r="A10" s="648" t="s">
        <v>629</v>
      </c>
      <c r="B10" s="408"/>
      <c r="C10" s="408"/>
      <c r="D10" s="408"/>
      <c r="E10" s="408"/>
      <c r="F10" s="408"/>
      <c r="G10" s="408"/>
      <c r="H10" s="408"/>
      <c r="I10" s="408"/>
    </row>
    <row r="11" spans="1:9" x14ac:dyDescent="0.2">
      <c r="A11" s="337"/>
      <c r="B11" s="408"/>
      <c r="C11" s="408"/>
      <c r="D11" s="408"/>
      <c r="E11" s="408"/>
      <c r="F11" s="408"/>
      <c r="G11" s="408"/>
      <c r="H11" s="408"/>
      <c r="I11" s="408"/>
    </row>
    <row r="12" spans="1:9" x14ac:dyDescent="0.2">
      <c r="A12" s="408"/>
      <c r="B12" s="408"/>
      <c r="C12" s="408"/>
      <c r="D12" s="408"/>
      <c r="E12" s="408"/>
      <c r="F12" s="408"/>
      <c r="G12" s="408"/>
      <c r="H12" s="408"/>
      <c r="I12" s="408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66" t="s">
        <v>572</v>
      </c>
      <c r="B1" s="866"/>
      <c r="C1" s="866"/>
      <c r="D1" s="866"/>
      <c r="E1" s="414"/>
      <c r="F1" s="13"/>
      <c r="G1" s="13"/>
      <c r="H1" s="13"/>
      <c r="I1" s="13"/>
    </row>
    <row r="2" spans="1:40" ht="15" x14ac:dyDescent="0.2">
      <c r="A2" s="866"/>
      <c r="B2" s="866"/>
      <c r="C2" s="866"/>
      <c r="D2" s="866"/>
      <c r="E2" s="414"/>
      <c r="F2" s="13"/>
      <c r="G2" s="319"/>
      <c r="H2" s="407"/>
      <c r="I2" s="406" t="s">
        <v>160</v>
      </c>
    </row>
    <row r="3" spans="1:40" x14ac:dyDescent="0.2">
      <c r="A3" s="413"/>
      <c r="B3" s="877">
        <f>INDICE!A3</f>
        <v>41821</v>
      </c>
      <c r="C3" s="878">
        <v>41671</v>
      </c>
      <c r="D3" s="877">
        <f>DATE(YEAR(B3),MONTH(B3)-1,1)</f>
        <v>41791</v>
      </c>
      <c r="E3" s="878"/>
      <c r="F3" s="877">
        <f>DATE(YEAR(B3)-1,MONTH(B3),1)</f>
        <v>41456</v>
      </c>
      <c r="G3" s="878"/>
      <c r="H3" s="827" t="s">
        <v>518</v>
      </c>
      <c r="I3" s="827"/>
    </row>
    <row r="4" spans="1:40" x14ac:dyDescent="0.2">
      <c r="A4" s="350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60">
        <f>D3</f>
        <v>41791</v>
      </c>
      <c r="I4" s="460">
        <f>F3</f>
        <v>41456</v>
      </c>
    </row>
    <row r="5" spans="1:40" x14ac:dyDescent="0.2">
      <c r="A5" s="359" t="s">
        <v>49</v>
      </c>
      <c r="B5" s="387">
        <v>507</v>
      </c>
      <c r="C5" s="402">
        <v>7.3670444638186572</v>
      </c>
      <c r="D5" s="387">
        <v>507</v>
      </c>
      <c r="E5" s="402">
        <v>7.3670444638186572</v>
      </c>
      <c r="F5" s="387">
        <v>508</v>
      </c>
      <c r="G5" s="402">
        <v>7.3569876900796523</v>
      </c>
      <c r="H5" s="638">
        <v>0</v>
      </c>
      <c r="I5" s="638">
        <v>-0.19685039370078741</v>
      </c>
      <c r="J5" s="409"/>
    </row>
    <row r="6" spans="1:40" x14ac:dyDescent="0.2">
      <c r="A6" s="412" t="s">
        <v>50</v>
      </c>
      <c r="B6" s="387">
        <v>341</v>
      </c>
      <c r="C6" s="402">
        <v>4.954954954954955</v>
      </c>
      <c r="D6" s="387">
        <v>341</v>
      </c>
      <c r="E6" s="402">
        <v>4.954954954954955</v>
      </c>
      <c r="F6" s="387">
        <v>342</v>
      </c>
      <c r="G6" s="402">
        <v>4.9529326574945696</v>
      </c>
      <c r="H6" s="638">
        <v>0</v>
      </c>
      <c r="I6" s="638">
        <v>-0.29239766081871343</v>
      </c>
      <c r="J6" s="409"/>
    </row>
    <row r="7" spans="1:40" x14ac:dyDescent="0.2">
      <c r="A7" s="412" t="s">
        <v>130</v>
      </c>
      <c r="B7" s="387">
        <v>3388</v>
      </c>
      <c r="C7" s="402">
        <v>49.229875036326646</v>
      </c>
      <c r="D7" s="387">
        <v>3388</v>
      </c>
      <c r="E7" s="402">
        <v>49.229875036326646</v>
      </c>
      <c r="F7" s="387">
        <v>3391</v>
      </c>
      <c r="G7" s="402">
        <v>49.109341057204922</v>
      </c>
      <c r="H7" s="638">
        <v>0</v>
      </c>
      <c r="I7" s="638">
        <v>-8.8469478030079624E-2</v>
      </c>
      <c r="J7" s="409"/>
    </row>
    <row r="8" spans="1:40" x14ac:dyDescent="0.2">
      <c r="A8" s="412" t="s">
        <v>131</v>
      </c>
      <c r="B8" s="387">
        <v>216</v>
      </c>
      <c r="C8" s="402">
        <v>3.1386224934612033</v>
      </c>
      <c r="D8" s="387">
        <v>216</v>
      </c>
      <c r="E8" s="402">
        <v>3.1386224934612033</v>
      </c>
      <c r="F8" s="387">
        <v>230</v>
      </c>
      <c r="G8" s="402">
        <v>3.3309196234612601</v>
      </c>
      <c r="H8" s="638">
        <v>0</v>
      </c>
      <c r="I8" s="638">
        <v>-6.0869565217391308</v>
      </c>
      <c r="J8" s="409"/>
    </row>
    <row r="9" spans="1:40" x14ac:dyDescent="0.2">
      <c r="A9" s="350" t="s">
        <v>441</v>
      </c>
      <c r="B9" s="752">
        <v>2430</v>
      </c>
      <c r="C9" s="764">
        <v>35.309503051438533</v>
      </c>
      <c r="D9" s="752">
        <v>2430</v>
      </c>
      <c r="E9" s="764">
        <v>35.309503051438533</v>
      </c>
      <c r="F9" s="752">
        <v>2434</v>
      </c>
      <c r="G9" s="764">
        <v>35.249818971759595</v>
      </c>
      <c r="H9" s="765">
        <v>0</v>
      </c>
      <c r="I9" s="765">
        <v>-0.16433853738701726</v>
      </c>
      <c r="J9" s="409"/>
    </row>
    <row r="10" spans="1:40" s="80" customFormat="1" x14ac:dyDescent="0.2">
      <c r="A10" s="90" t="s">
        <v>120</v>
      </c>
      <c r="B10" s="91">
        <v>6882</v>
      </c>
      <c r="C10" s="410">
        <v>100</v>
      </c>
      <c r="D10" s="91">
        <v>6882</v>
      </c>
      <c r="E10" s="410">
        <v>100</v>
      </c>
      <c r="F10" s="91">
        <v>6905</v>
      </c>
      <c r="G10" s="410">
        <v>100</v>
      </c>
      <c r="H10" s="92">
        <v>0</v>
      </c>
      <c r="I10" s="92">
        <v>-0.33309196234612598</v>
      </c>
      <c r="J10" s="409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2"/>
      <c r="B11" s="337"/>
      <c r="C11" s="337"/>
      <c r="D11" s="337"/>
      <c r="E11" s="337"/>
      <c r="F11" s="13"/>
      <c r="G11" s="13"/>
      <c r="H11" s="13"/>
      <c r="I11" s="255" t="s">
        <v>246</v>
      </c>
    </row>
    <row r="12" spans="1:40" s="397" customFormat="1" ht="12.75" x14ac:dyDescent="0.2">
      <c r="A12" s="762" t="s">
        <v>571</v>
      </c>
      <c r="B12" s="398"/>
      <c r="C12" s="398"/>
      <c r="D12" s="399"/>
      <c r="E12" s="399"/>
      <c r="F12" s="398"/>
      <c r="G12" s="398"/>
      <c r="H12" s="398"/>
      <c r="I12" s="398"/>
      <c r="J12" s="398"/>
      <c r="K12" s="398"/>
      <c r="L12" s="398"/>
      <c r="M12" s="398"/>
      <c r="N12" s="398"/>
      <c r="O12" s="398"/>
    </row>
    <row r="13" spans="1:40" x14ac:dyDescent="0.2">
      <c r="A13" s="337" t="s">
        <v>569</v>
      </c>
      <c r="B13" s="408"/>
      <c r="C13" s="408"/>
      <c r="D13" s="408"/>
      <c r="E13" s="408"/>
      <c r="F13" s="408"/>
      <c r="G13" s="408"/>
      <c r="H13" s="408"/>
      <c r="I13" s="408"/>
    </row>
    <row r="14" spans="1:40" x14ac:dyDescent="0.2">
      <c r="A14" s="408"/>
      <c r="B14" s="408"/>
      <c r="C14" s="408"/>
      <c r="D14" s="408"/>
      <c r="E14" s="408"/>
      <c r="F14" s="408"/>
      <c r="G14" s="408"/>
      <c r="H14" s="408"/>
      <c r="I14" s="408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G36" sqref="G36"/>
    </sheetView>
  </sheetViews>
  <sheetFormatPr baseColWidth="10" defaultRowHeight="12.75" x14ac:dyDescent="0.2"/>
  <cols>
    <col min="1" max="1" width="30.25" style="364" customWidth="1"/>
    <col min="2" max="2" width="11" style="364"/>
    <col min="3" max="3" width="11.625" style="364" customWidth="1"/>
    <col min="4" max="4" width="11" style="364"/>
    <col min="5" max="5" width="11.625" style="364" customWidth="1"/>
    <col min="6" max="6" width="11" style="364"/>
    <col min="7" max="7" width="11.625" style="364" customWidth="1"/>
    <col min="8" max="9" width="10.5" style="364" customWidth="1"/>
    <col min="10" max="16384" width="11" style="364"/>
  </cols>
  <sheetData>
    <row r="1" spans="1:12" x14ac:dyDescent="0.2">
      <c r="A1" s="866" t="s">
        <v>40</v>
      </c>
      <c r="B1" s="866"/>
      <c r="C1" s="866"/>
      <c r="D1" s="189"/>
      <c r="E1" s="189"/>
      <c r="F1" s="189"/>
      <c r="G1" s="12"/>
      <c r="H1" s="12"/>
      <c r="I1" s="12"/>
      <c r="J1" s="12"/>
      <c r="K1" s="12"/>
      <c r="L1" s="12"/>
    </row>
    <row r="2" spans="1:12" x14ac:dyDescent="0.2">
      <c r="A2" s="866"/>
      <c r="B2" s="866"/>
      <c r="C2" s="866"/>
      <c r="D2" s="420"/>
      <c r="E2" s="189"/>
      <c r="F2" s="189"/>
      <c r="H2" s="12"/>
      <c r="I2" s="12"/>
      <c r="J2" s="12"/>
      <c r="K2" s="12"/>
    </row>
    <row r="3" spans="1:12" x14ac:dyDescent="0.2">
      <c r="A3" s="419"/>
      <c r="B3" s="12"/>
      <c r="C3" s="12"/>
      <c r="D3" s="12"/>
      <c r="E3" s="12"/>
      <c r="F3" s="12"/>
      <c r="G3" s="12"/>
      <c r="H3" s="365"/>
      <c r="I3" s="406" t="s">
        <v>617</v>
      </c>
      <c r="J3" s="12"/>
      <c r="K3" s="12"/>
      <c r="L3" s="12"/>
    </row>
    <row r="4" spans="1:12" x14ac:dyDescent="0.2">
      <c r="A4" s="204"/>
      <c r="B4" s="877">
        <f>INDICE!A3</f>
        <v>41821</v>
      </c>
      <c r="C4" s="878">
        <v>41671</v>
      </c>
      <c r="D4" s="877">
        <f>DATE(YEAR(B4),MONTH(B4)-1,1)</f>
        <v>41791</v>
      </c>
      <c r="E4" s="878"/>
      <c r="F4" s="877">
        <f>DATE(YEAR(B4)-1,MONTH(B4),1)</f>
        <v>41456</v>
      </c>
      <c r="G4" s="878"/>
      <c r="H4" s="827" t="s">
        <v>518</v>
      </c>
      <c r="I4" s="827"/>
      <c r="J4" s="12"/>
      <c r="K4" s="12"/>
      <c r="L4" s="12"/>
    </row>
    <row r="5" spans="1:12" x14ac:dyDescent="0.2">
      <c r="A5" s="204"/>
      <c r="B5" s="268" t="s">
        <v>55</v>
      </c>
      <c r="C5" s="268" t="s">
        <v>111</v>
      </c>
      <c r="D5" s="268" t="s">
        <v>55</v>
      </c>
      <c r="E5" s="268" t="s">
        <v>111</v>
      </c>
      <c r="F5" s="268" t="s">
        <v>55</v>
      </c>
      <c r="G5" s="268" t="s">
        <v>111</v>
      </c>
      <c r="H5" s="460">
        <f>D4</f>
        <v>41791</v>
      </c>
      <c r="I5" s="460">
        <f>F4</f>
        <v>41456</v>
      </c>
      <c r="J5" s="12"/>
      <c r="K5" s="12"/>
      <c r="L5" s="12"/>
    </row>
    <row r="6" spans="1:12" ht="15" customHeight="1" x14ac:dyDescent="0.2">
      <c r="A6" s="204" t="s">
        <v>446</v>
      </c>
      <c r="B6" s="367">
        <v>11717.058999999999</v>
      </c>
      <c r="C6" s="366">
        <v>30.986855366506511</v>
      </c>
      <c r="D6" s="367">
        <v>8411.7180000000008</v>
      </c>
      <c r="E6" s="366">
        <v>25.659524038307552</v>
      </c>
      <c r="F6" s="367">
        <v>8150.9210000000003</v>
      </c>
      <c r="G6" s="366">
        <v>24.643969645930053</v>
      </c>
      <c r="H6" s="244">
        <v>39.294481816912999</v>
      </c>
      <c r="I6" s="244">
        <v>43.751350307529648</v>
      </c>
      <c r="J6" s="12"/>
      <c r="K6" s="12"/>
      <c r="L6" s="12"/>
    </row>
    <row r="7" spans="1:12" ht="14.25" x14ac:dyDescent="0.2">
      <c r="A7" s="418" t="s">
        <v>445</v>
      </c>
      <c r="B7" s="367">
        <v>26095.938999999998</v>
      </c>
      <c r="C7" s="366">
        <v>69.013144633493482</v>
      </c>
      <c r="D7" s="367">
        <v>24370.332000000002</v>
      </c>
      <c r="E7" s="366">
        <v>74.340475961692448</v>
      </c>
      <c r="F7" s="367">
        <v>24923.787000000004</v>
      </c>
      <c r="G7" s="366">
        <v>75.356030354069944</v>
      </c>
      <c r="H7" s="244">
        <v>7.0807693551322828</v>
      </c>
      <c r="I7" s="244">
        <v>4.7029450219583175</v>
      </c>
      <c r="J7" s="12"/>
      <c r="K7" s="12"/>
      <c r="L7" s="12"/>
    </row>
    <row r="8" spans="1:12" x14ac:dyDescent="0.2">
      <c r="A8" s="250" t="s">
        <v>120</v>
      </c>
      <c r="B8" s="251">
        <v>37812.998</v>
      </c>
      <c r="C8" s="252">
        <v>100</v>
      </c>
      <c r="D8" s="251">
        <v>32782.050000000003</v>
      </c>
      <c r="E8" s="252">
        <v>100</v>
      </c>
      <c r="F8" s="251">
        <v>33074.708000000006</v>
      </c>
      <c r="G8" s="252">
        <v>100</v>
      </c>
      <c r="H8" s="92">
        <v>15.346654647894187</v>
      </c>
      <c r="I8" s="92">
        <v>14.326022167754262</v>
      </c>
      <c r="J8" s="416"/>
      <c r="K8" s="416"/>
    </row>
    <row r="9" spans="1:12" s="397" customFormat="1" x14ac:dyDescent="0.2">
      <c r="A9" s="416"/>
      <c r="B9" s="416"/>
      <c r="C9" s="416"/>
      <c r="D9" s="416"/>
      <c r="E9" s="416"/>
      <c r="F9" s="416"/>
      <c r="H9" s="416"/>
      <c r="I9" s="255" t="s">
        <v>246</v>
      </c>
      <c r="J9" s="398"/>
      <c r="K9" s="398"/>
      <c r="L9" s="398"/>
    </row>
    <row r="10" spans="1:12" x14ac:dyDescent="0.2">
      <c r="A10" s="762" t="s">
        <v>615</v>
      </c>
      <c r="B10" s="398"/>
      <c r="C10" s="399"/>
      <c r="D10" s="398"/>
      <c r="E10" s="398"/>
      <c r="F10" s="398"/>
      <c r="G10" s="398"/>
      <c r="H10" s="416"/>
      <c r="I10" s="416"/>
      <c r="J10" s="416"/>
      <c r="K10" s="416"/>
      <c r="L10" s="416"/>
    </row>
    <row r="11" spans="1:12" x14ac:dyDescent="0.2">
      <c r="A11" s="337" t="s">
        <v>616</v>
      </c>
      <c r="B11" s="416"/>
      <c r="C11" s="417"/>
      <c r="D11" s="416"/>
      <c r="E11" s="416"/>
      <c r="F11" s="416"/>
      <c r="G11" s="416"/>
      <c r="H11" s="416"/>
      <c r="I11" s="416"/>
      <c r="J11" s="416"/>
      <c r="K11" s="416"/>
      <c r="L11" s="416"/>
    </row>
    <row r="12" spans="1:12" x14ac:dyDescent="0.2">
      <c r="A12" s="337" t="s">
        <v>569</v>
      </c>
      <c r="B12" s="416"/>
      <c r="C12" s="416"/>
      <c r="D12" s="416"/>
      <c r="E12" s="416"/>
      <c r="F12" s="416"/>
      <c r="G12" s="416"/>
      <c r="H12" s="12"/>
      <c r="I12" s="189"/>
      <c r="J12" s="416"/>
      <c r="K12" s="416"/>
      <c r="L12" s="416"/>
    </row>
    <row r="13" spans="1:12" x14ac:dyDescent="0.2">
      <c r="A13" s="416"/>
      <c r="B13" s="416"/>
      <c r="C13" s="416"/>
      <c r="D13" s="416"/>
      <c r="E13" s="416"/>
      <c r="F13" s="416"/>
      <c r="G13" s="416"/>
      <c r="H13" s="12"/>
      <c r="I13" s="12"/>
      <c r="J13" s="416"/>
      <c r="K13" s="416"/>
      <c r="L13" s="416"/>
    </row>
    <row r="14" spans="1:12" x14ac:dyDescent="0.2">
      <c r="A14" s="416"/>
      <c r="B14" s="416"/>
      <c r="C14" s="416"/>
      <c r="D14" s="416"/>
      <c r="E14" s="416"/>
      <c r="F14" s="416"/>
      <c r="G14" s="416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4" t="s">
        <v>444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J68"/>
  <sheetViews>
    <sheetView topLeftCell="A22"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79" t="s">
        <v>1</v>
      </c>
      <c r="B1" s="879"/>
      <c r="C1" s="879"/>
      <c r="D1" s="879"/>
      <c r="E1" s="421"/>
      <c r="F1" s="421"/>
      <c r="G1" s="422"/>
      <c r="H1" s="422"/>
      <c r="I1" s="422"/>
      <c r="J1" s="422"/>
    </row>
    <row r="2" spans="1:10" x14ac:dyDescent="0.2">
      <c r="A2" s="879"/>
      <c r="B2" s="879"/>
      <c r="C2" s="879"/>
      <c r="D2" s="879"/>
      <c r="E2" s="422"/>
      <c r="F2" s="422"/>
      <c r="G2" s="422"/>
      <c r="H2" s="422"/>
      <c r="I2" s="422"/>
      <c r="J2" s="422"/>
    </row>
    <row r="3" spans="1:10" x14ac:dyDescent="0.2">
      <c r="A3" s="644"/>
      <c r="B3" s="644"/>
      <c r="C3" s="644"/>
      <c r="D3" s="422"/>
      <c r="E3" s="422"/>
      <c r="F3" s="422"/>
      <c r="G3" s="422"/>
      <c r="H3" s="422"/>
      <c r="I3" s="422"/>
      <c r="J3" s="422"/>
    </row>
    <row r="4" spans="1:10" x14ac:dyDescent="0.2">
      <c r="A4" s="423" t="s">
        <v>447</v>
      </c>
      <c r="B4" s="422"/>
      <c r="C4" s="422"/>
      <c r="D4" s="422"/>
      <c r="E4" s="422"/>
      <c r="F4" s="422"/>
      <c r="G4" s="422"/>
      <c r="H4" s="422"/>
      <c r="I4" s="422"/>
      <c r="J4" s="422"/>
    </row>
    <row r="5" spans="1:10" x14ac:dyDescent="0.2">
      <c r="A5" s="424"/>
      <c r="B5" s="424" t="s">
        <v>448</v>
      </c>
      <c r="C5" s="424" t="s">
        <v>449</v>
      </c>
      <c r="D5" s="424" t="s">
        <v>450</v>
      </c>
      <c r="E5" s="424" t="s">
        <v>451</v>
      </c>
      <c r="F5" s="424" t="s">
        <v>55</v>
      </c>
      <c r="G5" s="422"/>
      <c r="H5" s="422"/>
      <c r="I5" s="422"/>
      <c r="J5" s="422"/>
    </row>
    <row r="6" spans="1:10" x14ac:dyDescent="0.2">
      <c r="A6" s="425" t="s">
        <v>448</v>
      </c>
      <c r="B6" s="426">
        <v>1</v>
      </c>
      <c r="C6" s="426">
        <v>238.8</v>
      </c>
      <c r="D6" s="426">
        <v>0.23880000000000001</v>
      </c>
      <c r="E6" s="427" t="s">
        <v>452</v>
      </c>
      <c r="F6" s="427">
        <v>0.27779999999999999</v>
      </c>
      <c r="G6" s="422"/>
      <c r="H6" s="422"/>
      <c r="I6" s="422"/>
      <c r="J6" s="422"/>
    </row>
    <row r="7" spans="1:10" x14ac:dyDescent="0.2">
      <c r="A7" s="428" t="s">
        <v>449</v>
      </c>
      <c r="B7" s="429" t="s">
        <v>453</v>
      </c>
      <c r="C7" s="430">
        <v>1</v>
      </c>
      <c r="D7" s="431" t="s">
        <v>454</v>
      </c>
      <c r="E7" s="431" t="s">
        <v>455</v>
      </c>
      <c r="F7" s="429" t="s">
        <v>456</v>
      </c>
      <c r="G7" s="422"/>
      <c r="H7" s="422"/>
      <c r="I7" s="422"/>
      <c r="J7" s="422"/>
    </row>
    <row r="8" spans="1:10" x14ac:dyDescent="0.2">
      <c r="A8" s="428" t="s">
        <v>450</v>
      </c>
      <c r="B8" s="429">
        <v>4.1867999999999999</v>
      </c>
      <c r="C8" s="431" t="s">
        <v>457</v>
      </c>
      <c r="D8" s="430">
        <v>1</v>
      </c>
      <c r="E8" s="431" t="s">
        <v>458</v>
      </c>
      <c r="F8" s="429">
        <v>1.163</v>
      </c>
      <c r="G8" s="422"/>
      <c r="H8" s="422"/>
      <c r="I8" s="422"/>
      <c r="J8" s="422"/>
    </row>
    <row r="9" spans="1:10" x14ac:dyDescent="0.2">
      <c r="A9" s="428" t="s">
        <v>451</v>
      </c>
      <c r="B9" s="429" t="s">
        <v>459</v>
      </c>
      <c r="C9" s="431" t="s">
        <v>460</v>
      </c>
      <c r="D9" s="431" t="s">
        <v>461</v>
      </c>
      <c r="E9" s="429">
        <v>1</v>
      </c>
      <c r="F9" s="432">
        <v>11630</v>
      </c>
      <c r="G9" s="422"/>
      <c r="H9" s="422"/>
      <c r="I9" s="422"/>
      <c r="J9" s="422"/>
    </row>
    <row r="10" spans="1:10" x14ac:dyDescent="0.2">
      <c r="A10" s="433" t="s">
        <v>55</v>
      </c>
      <c r="B10" s="434">
        <v>3.6</v>
      </c>
      <c r="C10" s="434">
        <v>860</v>
      </c>
      <c r="D10" s="434">
        <v>0.86</v>
      </c>
      <c r="E10" s="435" t="s">
        <v>462</v>
      </c>
      <c r="F10" s="434">
        <v>1</v>
      </c>
      <c r="G10" s="422"/>
      <c r="H10" s="422"/>
      <c r="I10" s="422"/>
      <c r="J10" s="422"/>
    </row>
    <row r="11" spans="1:10" x14ac:dyDescent="0.2">
      <c r="A11" s="428"/>
      <c r="B11" s="430"/>
      <c r="C11" s="430"/>
      <c r="D11" s="430"/>
      <c r="E11" s="429"/>
      <c r="F11" s="430"/>
      <c r="G11" s="422"/>
      <c r="H11" s="422"/>
      <c r="I11" s="422"/>
      <c r="J11" s="422"/>
    </row>
    <row r="12" spans="1:10" x14ac:dyDescent="0.2">
      <c r="A12" s="423"/>
      <c r="B12" s="422"/>
      <c r="C12" s="422"/>
      <c r="D12" s="422"/>
      <c r="E12" s="436"/>
      <c r="F12" s="422"/>
      <c r="G12" s="422"/>
      <c r="H12" s="422"/>
      <c r="I12" s="422"/>
      <c r="J12" s="422"/>
    </row>
    <row r="13" spans="1:10" x14ac:dyDescent="0.2">
      <c r="A13" s="423" t="s">
        <v>463</v>
      </c>
      <c r="B13" s="422"/>
      <c r="C13" s="422"/>
      <c r="D13" s="422"/>
      <c r="E13" s="422"/>
      <c r="F13" s="422"/>
      <c r="G13" s="422"/>
      <c r="H13" s="422"/>
      <c r="I13" s="422"/>
      <c r="J13" s="422"/>
    </row>
    <row r="14" spans="1:10" x14ac:dyDescent="0.2">
      <c r="A14" s="424"/>
      <c r="B14" s="437" t="s">
        <v>464</v>
      </c>
      <c r="C14" s="424" t="s">
        <v>465</v>
      </c>
      <c r="D14" s="424" t="s">
        <v>466</v>
      </c>
      <c r="E14" s="424" t="s">
        <v>467</v>
      </c>
      <c r="F14" s="424" t="s">
        <v>468</v>
      </c>
      <c r="G14" s="430"/>
      <c r="H14" s="430"/>
      <c r="I14" s="430"/>
      <c r="J14" s="430"/>
    </row>
    <row r="15" spans="1:10" x14ac:dyDescent="0.2">
      <c r="A15" s="425" t="s">
        <v>464</v>
      </c>
      <c r="B15" s="426">
        <v>1</v>
      </c>
      <c r="C15" s="426">
        <v>2.3810000000000001E-2</v>
      </c>
      <c r="D15" s="426">
        <v>0.13370000000000001</v>
      </c>
      <c r="E15" s="426">
        <v>3.7850000000000001</v>
      </c>
      <c r="F15" s="426">
        <v>3.8E-3</v>
      </c>
      <c r="G15" s="430"/>
      <c r="H15" s="430"/>
      <c r="I15" s="430"/>
      <c r="J15" s="430"/>
    </row>
    <row r="16" spans="1:10" x14ac:dyDescent="0.2">
      <c r="A16" s="428" t="s">
        <v>465</v>
      </c>
      <c r="B16" s="430">
        <v>42</v>
      </c>
      <c r="C16" s="430">
        <v>1</v>
      </c>
      <c r="D16" s="430">
        <v>5.6150000000000002</v>
      </c>
      <c r="E16" s="430">
        <v>159</v>
      </c>
      <c r="F16" s="430">
        <v>0.159</v>
      </c>
      <c r="G16" s="430"/>
      <c r="H16" s="430"/>
      <c r="I16" s="430"/>
      <c r="J16" s="430"/>
    </row>
    <row r="17" spans="1:10" x14ac:dyDescent="0.2">
      <c r="A17" s="428" t="s">
        <v>466</v>
      </c>
      <c r="B17" s="430">
        <v>7.48</v>
      </c>
      <c r="C17" s="430">
        <v>0.17810000000000001</v>
      </c>
      <c r="D17" s="430">
        <v>1</v>
      </c>
      <c r="E17" s="430">
        <v>28.3</v>
      </c>
      <c r="F17" s="430">
        <v>2.8299999999999999E-2</v>
      </c>
      <c r="G17" s="430"/>
      <c r="H17" s="430"/>
      <c r="I17" s="430"/>
      <c r="J17" s="430"/>
    </row>
    <row r="18" spans="1:10" x14ac:dyDescent="0.2">
      <c r="A18" s="428" t="s">
        <v>467</v>
      </c>
      <c r="B18" s="430">
        <v>0.26419999999999999</v>
      </c>
      <c r="C18" s="430">
        <v>6.3E-3</v>
      </c>
      <c r="D18" s="430">
        <v>3.5299999999999998E-2</v>
      </c>
      <c r="E18" s="430">
        <v>1</v>
      </c>
      <c r="F18" s="430">
        <v>1E-3</v>
      </c>
      <c r="G18" s="430"/>
      <c r="H18" s="430"/>
      <c r="I18" s="430"/>
      <c r="J18" s="430"/>
    </row>
    <row r="19" spans="1:10" x14ac:dyDescent="0.2">
      <c r="A19" s="433" t="s">
        <v>468</v>
      </c>
      <c r="B19" s="434">
        <v>264.2</v>
      </c>
      <c r="C19" s="434">
        <v>6.2889999999999997</v>
      </c>
      <c r="D19" s="434">
        <v>35.314700000000002</v>
      </c>
      <c r="E19" s="438">
        <v>1000</v>
      </c>
      <c r="F19" s="434">
        <v>1</v>
      </c>
      <c r="G19" s="430"/>
      <c r="H19" s="430"/>
      <c r="I19" s="430"/>
      <c r="J19" s="430"/>
    </row>
    <row r="20" spans="1:10" x14ac:dyDescent="0.2">
      <c r="A20" s="422"/>
      <c r="B20" s="422"/>
      <c r="C20" s="422"/>
      <c r="D20" s="422"/>
      <c r="E20" s="422"/>
      <c r="F20" s="422"/>
      <c r="G20" s="422"/>
      <c r="H20" s="422"/>
      <c r="I20" s="422"/>
      <c r="J20" s="422"/>
    </row>
    <row r="21" spans="1:10" x14ac:dyDescent="0.2">
      <c r="A21" s="422"/>
      <c r="B21" s="422"/>
      <c r="C21" s="422"/>
      <c r="D21" s="422"/>
      <c r="E21" s="422"/>
      <c r="F21" s="422"/>
      <c r="G21" s="422"/>
      <c r="H21" s="422"/>
      <c r="I21" s="422"/>
      <c r="J21" s="422"/>
    </row>
    <row r="22" spans="1:10" x14ac:dyDescent="0.2">
      <c r="A22" s="423" t="s">
        <v>469</v>
      </c>
      <c r="B22" s="422"/>
      <c r="C22" s="422"/>
      <c r="D22" s="422"/>
      <c r="E22" s="422"/>
      <c r="F22" s="422"/>
      <c r="G22" s="422"/>
      <c r="H22" s="422"/>
      <c r="I22" s="422"/>
      <c r="J22" s="422"/>
    </row>
    <row r="23" spans="1:10" x14ac:dyDescent="0.2">
      <c r="A23" s="439" t="s">
        <v>315</v>
      </c>
      <c r="B23" s="439"/>
      <c r="C23" s="439"/>
      <c r="D23" s="439"/>
      <c r="E23" s="439"/>
      <c r="F23" s="439"/>
      <c r="G23" s="422"/>
      <c r="H23" s="422"/>
      <c r="I23" s="422"/>
      <c r="J23" s="422"/>
    </row>
    <row r="24" spans="1:10" x14ac:dyDescent="0.2">
      <c r="A24" s="880" t="s">
        <v>470</v>
      </c>
      <c r="B24" s="880"/>
      <c r="C24" s="880"/>
      <c r="D24" s="881" t="s">
        <v>471</v>
      </c>
      <c r="E24" s="881"/>
      <c r="F24" s="881"/>
      <c r="G24" s="422"/>
      <c r="H24" s="422"/>
      <c r="I24" s="422"/>
      <c r="J24" s="422"/>
    </row>
    <row r="25" spans="1:10" x14ac:dyDescent="0.2">
      <c r="A25" s="422"/>
      <c r="B25" s="422"/>
      <c r="C25" s="422"/>
      <c r="D25" s="422"/>
      <c r="E25" s="422"/>
      <c r="F25" s="422"/>
      <c r="G25" s="422"/>
      <c r="H25" s="422"/>
      <c r="I25" s="422"/>
      <c r="J25" s="422"/>
    </row>
    <row r="26" spans="1:10" x14ac:dyDescent="0.2">
      <c r="A26" s="422"/>
      <c r="B26" s="422"/>
      <c r="C26" s="422"/>
      <c r="D26" s="422"/>
      <c r="E26" s="422"/>
      <c r="F26" s="422"/>
      <c r="G26" s="422"/>
      <c r="H26" s="422"/>
      <c r="I26" s="422"/>
      <c r="J26" s="422"/>
    </row>
    <row r="27" spans="1:10" x14ac:dyDescent="0.2">
      <c r="A27" s="60" t="s">
        <v>472</v>
      </c>
      <c r="B27" s="422"/>
      <c r="C27" s="60"/>
      <c r="D27" s="423" t="s">
        <v>473</v>
      </c>
      <c r="E27" s="422"/>
      <c r="F27" s="422"/>
      <c r="G27" s="422"/>
      <c r="H27" s="423" t="s">
        <v>474</v>
      </c>
      <c r="I27" s="422"/>
      <c r="J27" s="422"/>
    </row>
    <row r="28" spans="1:10" x14ac:dyDescent="0.2">
      <c r="A28" s="439" t="s">
        <v>315</v>
      </c>
      <c r="B28" s="440" t="s">
        <v>475</v>
      </c>
      <c r="C28" s="58"/>
      <c r="D28" s="425" t="s">
        <v>115</v>
      </c>
      <c r="E28" s="426"/>
      <c r="F28" s="427" t="s">
        <v>476</v>
      </c>
      <c r="G28" s="422"/>
      <c r="H28" s="439" t="s">
        <v>477</v>
      </c>
      <c r="I28" s="439" t="s">
        <v>478</v>
      </c>
      <c r="J28" s="439" t="s">
        <v>479</v>
      </c>
    </row>
    <row r="29" spans="1:10" x14ac:dyDescent="0.2">
      <c r="A29" s="441" t="s">
        <v>480</v>
      </c>
      <c r="B29" s="442" t="s">
        <v>481</v>
      </c>
      <c r="C29" s="58"/>
      <c r="D29" s="433" t="s">
        <v>441</v>
      </c>
      <c r="E29" s="434"/>
      <c r="F29" s="435" t="s">
        <v>482</v>
      </c>
      <c r="G29" s="422"/>
      <c r="H29" s="422"/>
      <c r="I29" s="422"/>
      <c r="J29" s="422"/>
    </row>
    <row r="30" spans="1:10" x14ac:dyDescent="0.2">
      <c r="A30" s="443" t="s">
        <v>483</v>
      </c>
      <c r="B30" s="444" t="s">
        <v>484</v>
      </c>
      <c r="C30" s="422"/>
      <c r="D30" s="422"/>
      <c r="E30" s="422"/>
      <c r="F30" s="422"/>
      <c r="G30" s="422"/>
      <c r="H30" s="422"/>
      <c r="I30" s="422"/>
      <c r="J30" s="422"/>
    </row>
    <row r="31" spans="1:10" x14ac:dyDescent="0.2">
      <c r="A31" s="422"/>
      <c r="B31" s="422"/>
      <c r="C31" s="422"/>
      <c r="D31" s="422"/>
      <c r="E31" s="422"/>
      <c r="F31" s="422"/>
      <c r="G31" s="422"/>
      <c r="H31" s="422"/>
      <c r="I31" s="422"/>
      <c r="J31" s="422"/>
    </row>
    <row r="32" spans="1:10" x14ac:dyDescent="0.2">
      <c r="A32" s="422"/>
      <c r="B32" s="422"/>
      <c r="C32" s="422"/>
      <c r="D32" s="422"/>
      <c r="E32" s="422"/>
      <c r="F32" s="422"/>
      <c r="G32" s="422"/>
      <c r="H32" s="422"/>
      <c r="I32" s="422"/>
      <c r="J32" s="422"/>
    </row>
    <row r="33" spans="1:10" x14ac:dyDescent="0.2">
      <c r="A33" s="423" t="s">
        <v>485</v>
      </c>
      <c r="B33" s="422"/>
      <c r="C33" s="422"/>
      <c r="D33" s="422"/>
      <c r="E33" s="422"/>
      <c r="F33" s="422"/>
      <c r="G33" s="422"/>
      <c r="H33" s="422"/>
      <c r="I33" s="422"/>
      <c r="J33" s="422"/>
    </row>
    <row r="34" spans="1:10" x14ac:dyDescent="0.2">
      <c r="A34" s="424"/>
      <c r="B34" s="424" t="s">
        <v>486</v>
      </c>
      <c r="C34" s="422"/>
      <c r="D34" s="422"/>
      <c r="E34" s="422"/>
      <c r="F34" s="422"/>
      <c r="G34" s="422"/>
      <c r="H34" s="422"/>
      <c r="I34" s="422"/>
      <c r="J34" s="422"/>
    </row>
    <row r="35" spans="1:10" x14ac:dyDescent="0.2">
      <c r="A35" s="425" t="s">
        <v>487</v>
      </c>
      <c r="B35" s="445">
        <v>11.6</v>
      </c>
      <c r="C35" s="422"/>
      <c r="D35" s="422"/>
      <c r="E35" s="422"/>
      <c r="F35" s="422"/>
      <c r="G35" s="422"/>
      <c r="H35" s="422"/>
      <c r="I35" s="422"/>
      <c r="J35" s="422"/>
    </row>
    <row r="36" spans="1:10" x14ac:dyDescent="0.2">
      <c r="A36" s="428" t="s">
        <v>49</v>
      </c>
      <c r="B36" s="445">
        <v>8.5299999999999994</v>
      </c>
      <c r="C36" s="422"/>
      <c r="D36" s="422"/>
      <c r="E36" s="422"/>
      <c r="F36" s="422"/>
      <c r="G36" s="422"/>
      <c r="H36" s="422"/>
      <c r="I36" s="422"/>
      <c r="J36" s="422"/>
    </row>
    <row r="37" spans="1:10" x14ac:dyDescent="0.2">
      <c r="A37" s="428" t="s">
        <v>50</v>
      </c>
      <c r="B37" s="445">
        <v>7.88</v>
      </c>
      <c r="C37" s="422"/>
      <c r="D37" s="422"/>
      <c r="E37" s="422"/>
      <c r="F37" s="422"/>
      <c r="G37" s="422"/>
      <c r="H37" s="422"/>
      <c r="I37" s="422"/>
      <c r="J37" s="422"/>
    </row>
    <row r="38" spans="1:10" x14ac:dyDescent="0.2">
      <c r="A38" s="428" t="s">
        <v>488</v>
      </c>
      <c r="B38" s="445">
        <v>7.93</v>
      </c>
      <c r="C38" s="422"/>
      <c r="D38" s="422"/>
      <c r="E38" s="422"/>
      <c r="F38" s="422"/>
      <c r="G38" s="422"/>
      <c r="H38" s="422"/>
      <c r="I38" s="422"/>
      <c r="J38" s="422"/>
    </row>
    <row r="39" spans="1:10" x14ac:dyDescent="0.2">
      <c r="A39" s="428" t="s">
        <v>130</v>
      </c>
      <c r="B39" s="445">
        <v>7.46</v>
      </c>
      <c r="C39" s="422"/>
      <c r="D39" s="422"/>
      <c r="E39" s="422"/>
      <c r="F39" s="422"/>
      <c r="G39" s="422"/>
      <c r="H39" s="422"/>
      <c r="I39" s="422"/>
      <c r="J39" s="422"/>
    </row>
    <row r="40" spans="1:10" x14ac:dyDescent="0.2">
      <c r="A40" s="428" t="s">
        <v>131</v>
      </c>
      <c r="B40" s="445">
        <v>6.66</v>
      </c>
      <c r="C40" s="422"/>
      <c r="D40" s="422"/>
      <c r="E40" s="422"/>
      <c r="F40" s="422"/>
      <c r="G40" s="422"/>
      <c r="H40" s="422"/>
      <c r="I40" s="422"/>
      <c r="J40" s="422"/>
    </row>
    <row r="41" spans="1:10" x14ac:dyDescent="0.2">
      <c r="A41" s="433" t="s">
        <v>489</v>
      </c>
      <c r="B41" s="446">
        <v>8</v>
      </c>
      <c r="C41" s="422"/>
      <c r="D41" s="422"/>
      <c r="E41" s="422"/>
      <c r="F41" s="422"/>
      <c r="G41" s="422"/>
      <c r="H41" s="422"/>
      <c r="I41" s="422"/>
      <c r="J41" s="422"/>
    </row>
    <row r="42" spans="1:10" x14ac:dyDescent="0.2">
      <c r="A42" s="422"/>
      <c r="B42" s="422"/>
      <c r="C42" s="422"/>
      <c r="D42" s="422"/>
      <c r="E42" s="422"/>
      <c r="F42" s="422"/>
      <c r="G42" s="422"/>
      <c r="H42" s="422"/>
      <c r="I42" s="422"/>
      <c r="J42" s="422"/>
    </row>
    <row r="43" spans="1:10" x14ac:dyDescent="0.2">
      <c r="A43" s="422"/>
      <c r="B43" s="422"/>
      <c r="C43" s="422"/>
      <c r="D43" s="422"/>
      <c r="E43" s="422"/>
      <c r="F43" s="422"/>
      <c r="G43" s="422"/>
      <c r="H43" s="422"/>
      <c r="I43" s="422"/>
      <c r="J43" s="422"/>
    </row>
    <row r="44" spans="1:10" x14ac:dyDescent="0.2">
      <c r="A44" s="422"/>
      <c r="B44" s="422"/>
      <c r="C44" s="422"/>
      <c r="D44" s="422"/>
      <c r="E44" s="422"/>
      <c r="F44" s="422"/>
      <c r="G44" s="422"/>
      <c r="H44" s="422"/>
      <c r="I44" s="422"/>
      <c r="J44" s="422"/>
    </row>
    <row r="45" spans="1:10" ht="15" x14ac:dyDescent="0.25">
      <c r="A45" s="447" t="s">
        <v>490</v>
      </c>
      <c r="B45" s="1"/>
      <c r="C45" s="1"/>
      <c r="D45" s="1"/>
      <c r="E45" s="1"/>
      <c r="F45" s="1"/>
      <c r="G45" s="1"/>
      <c r="H45" s="422"/>
      <c r="I45" s="422"/>
      <c r="J45" s="422"/>
    </row>
    <row r="46" spans="1:10" x14ac:dyDescent="0.2">
      <c r="A46" s="1" t="s">
        <v>491</v>
      </c>
      <c r="B46" s="1"/>
      <c r="C46" s="1"/>
      <c r="D46" s="1"/>
      <c r="E46" s="1"/>
      <c r="F46" s="1"/>
      <c r="G46" s="1"/>
      <c r="H46" s="422"/>
      <c r="I46" s="422"/>
      <c r="J46" s="422"/>
    </row>
    <row r="47" spans="1:10" x14ac:dyDescent="0.2">
      <c r="A47" s="1" t="s">
        <v>492</v>
      </c>
      <c r="B47" s="1"/>
      <c r="C47" s="1"/>
      <c r="D47" s="1"/>
      <c r="E47" s="1"/>
      <c r="F47" s="1"/>
      <c r="G47" s="1"/>
      <c r="H47" s="422"/>
      <c r="I47" s="422"/>
      <c r="J47" s="422"/>
    </row>
    <row r="48" spans="1:10" x14ac:dyDescent="0.2">
      <c r="A48" s="1"/>
      <c r="B48" s="1"/>
      <c r="C48" s="1"/>
      <c r="D48" s="1"/>
      <c r="E48" s="1"/>
      <c r="F48" s="1"/>
      <c r="G48" s="1"/>
      <c r="H48" s="422"/>
      <c r="I48" s="422"/>
      <c r="J48" s="422"/>
    </row>
    <row r="49" spans="1:10" ht="15" x14ac:dyDescent="0.25">
      <c r="A49" s="447" t="s">
        <v>493</v>
      </c>
      <c r="B49" s="1"/>
      <c r="C49" s="1"/>
      <c r="D49" s="1"/>
      <c r="E49" s="1"/>
      <c r="F49" s="1"/>
      <c r="G49" s="1"/>
      <c r="H49" s="422"/>
      <c r="I49" s="422"/>
      <c r="J49" s="422"/>
    </row>
    <row r="50" spans="1:10" x14ac:dyDescent="0.2">
      <c r="A50" s="1" t="s">
        <v>494</v>
      </c>
      <c r="B50" s="1"/>
      <c r="C50" s="1"/>
      <c r="D50" s="1"/>
      <c r="E50" s="1"/>
      <c r="F50" s="1"/>
      <c r="G50" s="1"/>
      <c r="H50" s="422"/>
      <c r="I50" s="422"/>
      <c r="J50" s="422"/>
    </row>
    <row r="51" spans="1:10" x14ac:dyDescent="0.2">
      <c r="A51" s="1" t="s">
        <v>495</v>
      </c>
      <c r="B51" s="1"/>
      <c r="C51" s="1"/>
      <c r="D51" s="1"/>
      <c r="E51" s="1"/>
      <c r="F51" s="1"/>
      <c r="G51" s="1"/>
      <c r="H51" s="422"/>
      <c r="I51" s="422"/>
      <c r="J51" s="422"/>
    </row>
    <row r="52" spans="1:10" x14ac:dyDescent="0.2">
      <c r="A52" s="1" t="s">
        <v>496</v>
      </c>
      <c r="B52" s="1"/>
      <c r="C52" s="1"/>
      <c r="D52" s="1"/>
      <c r="E52" s="1"/>
      <c r="F52" s="1"/>
      <c r="G52" s="1"/>
      <c r="H52" s="422"/>
      <c r="I52" s="422"/>
      <c r="J52" s="422"/>
    </row>
    <row r="53" spans="1:10" x14ac:dyDescent="0.2">
      <c r="A53" s="1" t="s">
        <v>497</v>
      </c>
      <c r="B53" s="1"/>
      <c r="C53" s="1"/>
      <c r="D53" s="1"/>
      <c r="E53" s="1"/>
      <c r="F53" s="1"/>
      <c r="G53" s="1"/>
      <c r="H53" s="422"/>
      <c r="I53" s="422"/>
      <c r="J53" s="422"/>
    </row>
    <row r="54" spans="1:10" x14ac:dyDescent="0.2">
      <c r="A54" s="1"/>
      <c r="B54" s="1"/>
      <c r="C54" s="1"/>
      <c r="D54" s="1"/>
      <c r="E54" s="1"/>
      <c r="F54" s="1"/>
      <c r="G54" s="1"/>
      <c r="H54" s="422"/>
      <c r="I54" s="422"/>
      <c r="J54" s="422"/>
    </row>
    <row r="55" spans="1:10" ht="15" x14ac:dyDescent="0.25">
      <c r="A55" s="447" t="s">
        <v>498</v>
      </c>
      <c r="B55" s="1"/>
      <c r="C55" s="1"/>
      <c r="D55" s="1"/>
      <c r="E55" s="1"/>
      <c r="F55" s="1"/>
      <c r="G55" s="1"/>
      <c r="H55" s="422"/>
      <c r="I55" s="422"/>
      <c r="J55" s="422"/>
    </row>
    <row r="56" spans="1:10" x14ac:dyDescent="0.2">
      <c r="A56" s="1" t="s">
        <v>499</v>
      </c>
      <c r="B56" s="1"/>
      <c r="C56" s="1"/>
      <c r="D56" s="1"/>
      <c r="E56" s="1"/>
      <c r="F56" s="1"/>
      <c r="G56" s="1"/>
      <c r="H56" s="422"/>
      <c r="I56" s="422"/>
      <c r="J56" s="422"/>
    </row>
    <row r="57" spans="1:10" x14ac:dyDescent="0.2">
      <c r="A57" s="1" t="s">
        <v>500</v>
      </c>
      <c r="B57" s="1"/>
      <c r="C57" s="1"/>
      <c r="D57" s="1"/>
      <c r="E57" s="1"/>
      <c r="F57" s="1"/>
      <c r="G57" s="1"/>
      <c r="H57" s="422"/>
      <c r="I57" s="422"/>
      <c r="J57" s="422"/>
    </row>
    <row r="58" spans="1:10" x14ac:dyDescent="0.2">
      <c r="A58" s="1" t="s">
        <v>501</v>
      </c>
      <c r="B58" s="1"/>
      <c r="C58" s="1"/>
      <c r="D58" s="1"/>
      <c r="E58" s="1"/>
      <c r="F58" s="1"/>
      <c r="G58" s="1"/>
      <c r="H58" s="422"/>
      <c r="I58" s="422"/>
      <c r="J58" s="422"/>
    </row>
    <row r="59" spans="1:10" x14ac:dyDescent="0.2">
      <c r="A59" s="1" t="s">
        <v>502</v>
      </c>
      <c r="B59" s="1"/>
      <c r="C59" s="1"/>
      <c r="D59" s="1"/>
      <c r="E59" s="1"/>
      <c r="F59" s="1"/>
      <c r="G59" s="1"/>
      <c r="H59" s="422"/>
      <c r="I59" s="422"/>
      <c r="J59" s="422"/>
    </row>
    <row r="60" spans="1:10" x14ac:dyDescent="0.2">
      <c r="A60" s="1"/>
      <c r="B60" s="1"/>
      <c r="C60" s="1"/>
      <c r="D60" s="1"/>
      <c r="E60" s="1"/>
      <c r="F60" s="1"/>
      <c r="G60" s="1"/>
      <c r="H60" s="422"/>
      <c r="I60" s="422"/>
      <c r="J60" s="422"/>
    </row>
    <row r="61" spans="1:10" ht="15" x14ac:dyDescent="0.25">
      <c r="A61" s="447" t="s">
        <v>503</v>
      </c>
      <c r="B61" s="1"/>
      <c r="C61" s="1"/>
      <c r="D61" s="1"/>
      <c r="E61" s="1"/>
      <c r="F61" s="1"/>
      <c r="G61" s="1"/>
      <c r="H61" s="422"/>
      <c r="I61" s="422"/>
      <c r="J61" s="422"/>
    </row>
    <row r="62" spans="1:10" x14ac:dyDescent="0.2">
      <c r="A62" s="1" t="s">
        <v>504</v>
      </c>
      <c r="B62" s="1"/>
      <c r="C62" s="1"/>
      <c r="D62" s="1"/>
      <c r="E62" s="1"/>
      <c r="F62" s="1"/>
      <c r="G62" s="1"/>
      <c r="H62" s="422"/>
      <c r="I62" s="422"/>
      <c r="J62" s="422"/>
    </row>
    <row r="63" spans="1:10" x14ac:dyDescent="0.2">
      <c r="A63" s="1" t="s">
        <v>505</v>
      </c>
      <c r="B63" s="1"/>
      <c r="C63" s="1"/>
      <c r="D63" s="1"/>
      <c r="E63" s="1"/>
      <c r="F63" s="1"/>
      <c r="G63" s="1"/>
      <c r="H63" s="422"/>
      <c r="I63" s="422"/>
      <c r="J63" s="422"/>
    </row>
    <row r="64" spans="1:10" x14ac:dyDescent="0.2">
      <c r="A64" s="1"/>
      <c r="B64" s="1"/>
      <c r="C64" s="1"/>
      <c r="D64" s="1"/>
      <c r="E64" s="1"/>
      <c r="F64" s="1"/>
      <c r="G64" s="1"/>
      <c r="H64" s="422"/>
      <c r="I64" s="422"/>
      <c r="J64" s="422"/>
    </row>
    <row r="65" spans="1:10" ht="15" x14ac:dyDescent="0.25">
      <c r="A65" s="447" t="s">
        <v>506</v>
      </c>
      <c r="B65" s="1"/>
      <c r="C65" s="1"/>
      <c r="D65" s="1"/>
      <c r="E65" s="1"/>
      <c r="F65" s="1"/>
      <c r="G65" s="1"/>
      <c r="H65" s="422"/>
      <c r="I65" s="422"/>
      <c r="J65" s="422"/>
    </row>
    <row r="66" spans="1:10" x14ac:dyDescent="0.2">
      <c r="A66" s="1" t="s">
        <v>507</v>
      </c>
      <c r="B66" s="1"/>
      <c r="C66" s="1"/>
      <c r="D66" s="1"/>
      <c r="E66" s="1"/>
      <c r="F66" s="1"/>
      <c r="G66" s="1"/>
      <c r="H66" s="422"/>
      <c r="I66" s="422"/>
      <c r="J66" s="422"/>
    </row>
    <row r="67" spans="1:10" x14ac:dyDescent="0.2">
      <c r="A67" s="1" t="s">
        <v>508</v>
      </c>
      <c r="B67" s="1"/>
      <c r="C67" s="1"/>
      <c r="D67" s="1"/>
      <c r="E67" s="1"/>
      <c r="F67" s="1"/>
      <c r="G67" s="1"/>
      <c r="H67" s="422"/>
      <c r="I67" s="422"/>
      <c r="J67" s="422"/>
    </row>
    <row r="68" spans="1:10" x14ac:dyDescent="0.2">
      <c r="A68" s="1" t="s">
        <v>509</v>
      </c>
      <c r="B68" s="1"/>
      <c r="C68" s="1"/>
      <c r="D68" s="1"/>
      <c r="E68" s="1"/>
      <c r="F68" s="1"/>
      <c r="G68" s="1"/>
      <c r="H68" s="422"/>
      <c r="I68" s="422"/>
      <c r="J68" s="422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D10" sqref="D10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8" t="s">
        <v>523</v>
      </c>
      <c r="B1" s="471"/>
      <c r="C1" s="471"/>
      <c r="D1" s="471"/>
    </row>
    <row r="2" spans="1:4" x14ac:dyDescent="0.2">
      <c r="A2" s="501"/>
      <c r="B2" s="499"/>
      <c r="C2" s="499"/>
      <c r="D2" s="502"/>
    </row>
    <row r="3" spans="1:4" x14ac:dyDescent="0.2">
      <c r="A3" s="503"/>
      <c r="B3" s="503">
        <v>2012</v>
      </c>
      <c r="C3" s="503">
        <v>2013</v>
      </c>
      <c r="D3" s="503">
        <v>2014</v>
      </c>
    </row>
    <row r="4" spans="1:4" x14ac:dyDescent="0.2">
      <c r="A4" s="470" t="s">
        <v>135</v>
      </c>
      <c r="B4" s="498">
        <v>-4.4731886825738902</v>
      </c>
      <c r="C4" s="498">
        <v>-7.4967254474384264</v>
      </c>
      <c r="D4" s="498">
        <v>-7.7305132828860259</v>
      </c>
    </row>
    <row r="5" spans="1:4" x14ac:dyDescent="0.2">
      <c r="A5" s="470" t="s">
        <v>136</v>
      </c>
      <c r="B5" s="498">
        <v>-4.6807383604243942</v>
      </c>
      <c r="C5" s="498">
        <v>-8.8910421268695767</v>
      </c>
      <c r="D5" s="498">
        <v>-6.1248867802825888</v>
      </c>
    </row>
    <row r="6" spans="1:4" x14ac:dyDescent="0.2">
      <c r="A6" s="470" t="s">
        <v>137</v>
      </c>
      <c r="B6" s="498">
        <v>-4.8060256607878644</v>
      </c>
      <c r="C6" s="498">
        <v>-9.2837718409267733</v>
      </c>
      <c r="D6" s="498">
        <v>-4.9264692753892136</v>
      </c>
    </row>
    <row r="7" spans="1:4" x14ac:dyDescent="0.2">
      <c r="A7" s="470" t="s">
        <v>138</v>
      </c>
      <c r="B7" s="498">
        <v>-4.9661151439130595</v>
      </c>
      <c r="C7" s="498">
        <v>-9.3704795125260638</v>
      </c>
      <c r="D7" s="782">
        <v>-4.7502783770386774</v>
      </c>
    </row>
    <row r="8" spans="1:4" x14ac:dyDescent="0.2">
      <c r="A8" s="470" t="s">
        <v>139</v>
      </c>
      <c r="B8" s="498">
        <v>-5.148129720475219</v>
      </c>
      <c r="C8" s="498">
        <v>-9.8609968805954473</v>
      </c>
      <c r="D8" s="782">
        <v>-3.869381479004752</v>
      </c>
    </row>
    <row r="9" spans="1:4" x14ac:dyDescent="0.2">
      <c r="A9" s="470" t="s">
        <v>140</v>
      </c>
      <c r="B9" s="498">
        <v>-5.1904996013781206</v>
      </c>
      <c r="C9" s="498">
        <v>-10.662422398235812</v>
      </c>
      <c r="D9" s="782">
        <v>-2.4560646538133049</v>
      </c>
    </row>
    <row r="10" spans="1:4" x14ac:dyDescent="0.2">
      <c r="A10" s="470" t="s">
        <v>141</v>
      </c>
      <c r="B10" s="498">
        <v>-5.5123557580188232</v>
      </c>
      <c r="C10" s="498">
        <v>-10.495064109922007</v>
      </c>
      <c r="D10" s="782">
        <v>-2.181464427889499</v>
      </c>
    </row>
    <row r="11" spans="1:4" x14ac:dyDescent="0.2">
      <c r="A11" s="470" t="s">
        <v>142</v>
      </c>
      <c r="B11" s="498">
        <v>-5.5135385266924581</v>
      </c>
      <c r="C11" s="498">
        <v>-10.989446637777348</v>
      </c>
      <c r="D11" s="782">
        <v>0</v>
      </c>
    </row>
    <row r="12" spans="1:4" x14ac:dyDescent="0.2">
      <c r="A12" s="470" t="s">
        <v>143</v>
      </c>
      <c r="B12" s="498">
        <v>-6.2415667657913767</v>
      </c>
      <c r="C12" s="498">
        <v>-10.413736635372347</v>
      </c>
      <c r="D12" s="782">
        <v>0</v>
      </c>
    </row>
    <row r="13" spans="1:4" x14ac:dyDescent="0.2">
      <c r="A13" s="470" t="s">
        <v>144</v>
      </c>
      <c r="B13" s="498">
        <v>-6.3111033683859485</v>
      </c>
      <c r="C13" s="498">
        <v>-10.20311325560632</v>
      </c>
      <c r="D13" s="782">
        <v>0</v>
      </c>
    </row>
    <row r="14" spans="1:4" x14ac:dyDescent="0.2">
      <c r="A14" s="470" t="s">
        <v>145</v>
      </c>
      <c r="B14" s="498">
        <v>-6.3879221863982698</v>
      </c>
      <c r="C14" s="498">
        <v>-9.7112398978106107</v>
      </c>
      <c r="D14" s="782">
        <v>0</v>
      </c>
    </row>
    <row r="15" spans="1:4" x14ac:dyDescent="0.2">
      <c r="A15" s="499" t="s">
        <v>146</v>
      </c>
      <c r="B15" s="500">
        <v>-6.7013566580302255</v>
      </c>
      <c r="C15" s="500">
        <v>-8.9030269781086773</v>
      </c>
      <c r="D15" s="783">
        <v>0</v>
      </c>
    </row>
    <row r="16" spans="1:4" x14ac:dyDescent="0.2">
      <c r="A16" s="469"/>
      <c r="B16" s="470"/>
      <c r="C16" s="470"/>
      <c r="D16" s="9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4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6" t="s">
        <v>24</v>
      </c>
      <c r="B1" s="507"/>
      <c r="C1" s="507"/>
      <c r="D1" s="507"/>
      <c r="E1" s="507"/>
      <c r="F1" s="507"/>
      <c r="G1" s="507"/>
      <c r="H1" s="507"/>
    </row>
    <row r="2" spans="1:8" ht="15.75" x14ac:dyDescent="0.25">
      <c r="A2" s="508"/>
      <c r="B2" s="509"/>
      <c r="C2" s="510"/>
      <c r="D2" s="510"/>
      <c r="E2" s="510"/>
      <c r="F2" s="510"/>
      <c r="G2" s="510"/>
      <c r="H2" s="540" t="s">
        <v>160</v>
      </c>
    </row>
    <row r="3" spans="1:8" s="80" customFormat="1" x14ac:dyDescent="0.2">
      <c r="A3" s="462"/>
      <c r="B3" s="835">
        <f>INDICE!A3</f>
        <v>41821</v>
      </c>
      <c r="C3" s="836"/>
      <c r="D3" s="836" t="s">
        <v>121</v>
      </c>
      <c r="E3" s="836"/>
      <c r="F3" s="836" t="s">
        <v>122</v>
      </c>
      <c r="G3" s="836"/>
      <c r="H3" s="836"/>
    </row>
    <row r="4" spans="1:8" s="80" customFormat="1" x14ac:dyDescent="0.2">
      <c r="A4" s="463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458" t="s">
        <v>518</v>
      </c>
      <c r="H4" s="458" t="s">
        <v>129</v>
      </c>
    </row>
    <row r="5" spans="1:8" s="102" customFormat="1" x14ac:dyDescent="0.2">
      <c r="A5" s="512" t="s">
        <v>147</v>
      </c>
      <c r="B5" s="521">
        <v>55.217600000000019</v>
      </c>
      <c r="C5" s="514">
        <v>-7.0573032957040249</v>
      </c>
      <c r="D5" s="513">
        <v>512.51131999999996</v>
      </c>
      <c r="E5" s="514">
        <v>-8.61568842293328</v>
      </c>
      <c r="F5" s="513">
        <v>879.2196399999998</v>
      </c>
      <c r="G5" s="514">
        <v>-5.4595726657385759</v>
      </c>
      <c r="H5" s="519">
        <v>56.869811267141756</v>
      </c>
    </row>
    <row r="6" spans="1:8" s="102" customFormat="1" x14ac:dyDescent="0.2">
      <c r="A6" s="512" t="s">
        <v>148</v>
      </c>
      <c r="B6" s="521">
        <v>27.563779999999994</v>
      </c>
      <c r="C6" s="514">
        <v>-4.0582059882999086</v>
      </c>
      <c r="D6" s="513">
        <v>345.57095999999996</v>
      </c>
      <c r="E6" s="514">
        <v>-12.032604026750672</v>
      </c>
      <c r="F6" s="513">
        <v>527.54525000000012</v>
      </c>
      <c r="G6" s="514">
        <v>-9.4256682361551221</v>
      </c>
      <c r="H6" s="519">
        <v>34.122757770034724</v>
      </c>
    </row>
    <row r="7" spans="1:8" s="102" customFormat="1" x14ac:dyDescent="0.2">
      <c r="A7" s="512" t="s">
        <v>149</v>
      </c>
      <c r="B7" s="521">
        <v>3.1356799999999994</v>
      </c>
      <c r="C7" s="514">
        <v>3.811557497806664</v>
      </c>
      <c r="D7" s="513">
        <v>19.859459999999999</v>
      </c>
      <c r="E7" s="514">
        <v>15.434862974045643</v>
      </c>
      <c r="F7" s="513">
        <v>33.531199999999998</v>
      </c>
      <c r="G7" s="514">
        <v>14.027809139309594</v>
      </c>
      <c r="H7" s="519">
        <v>2.1688699032710237</v>
      </c>
    </row>
    <row r="8" spans="1:8" s="102" customFormat="1" x14ac:dyDescent="0.2">
      <c r="A8" s="515" t="s">
        <v>150</v>
      </c>
      <c r="B8" s="520">
        <v>22.645139999999998</v>
      </c>
      <c r="C8" s="517">
        <v>20.665063137623932</v>
      </c>
      <c r="D8" s="516">
        <v>105.54357</v>
      </c>
      <c r="E8" s="518">
        <v>92.030459651223808</v>
      </c>
      <c r="F8" s="516">
        <v>105.72564</v>
      </c>
      <c r="G8" s="518">
        <v>91.84102213947213</v>
      </c>
      <c r="H8" s="520">
        <v>6.838561059552509</v>
      </c>
    </row>
    <row r="9" spans="1:8" s="80" customFormat="1" x14ac:dyDescent="0.2">
      <c r="A9" s="464" t="s">
        <v>120</v>
      </c>
      <c r="B9" s="69">
        <v>108.56220000000002</v>
      </c>
      <c r="C9" s="70">
        <v>-1.2420453289461542</v>
      </c>
      <c r="D9" s="69">
        <v>983.48531000000003</v>
      </c>
      <c r="E9" s="70">
        <v>-4.1284541932364309</v>
      </c>
      <c r="F9" s="69">
        <v>1546.0217299999997</v>
      </c>
      <c r="G9" s="70">
        <v>-3.1894034438927776</v>
      </c>
      <c r="H9" s="70">
        <v>100</v>
      </c>
    </row>
    <row r="10" spans="1:8" s="102" customFormat="1" x14ac:dyDescent="0.2">
      <c r="A10" s="505"/>
      <c r="B10" s="504"/>
      <c r="C10" s="511"/>
      <c r="D10" s="504"/>
      <c r="E10" s="511"/>
      <c r="F10" s="504"/>
      <c r="G10" s="511"/>
      <c r="H10" s="93" t="s">
        <v>246</v>
      </c>
    </row>
    <row r="11" spans="1:8" s="102" customFormat="1" x14ac:dyDescent="0.2">
      <c r="A11" s="465" t="s">
        <v>590</v>
      </c>
      <c r="B11" s="504"/>
      <c r="C11" s="504"/>
      <c r="D11" s="504"/>
      <c r="E11" s="504"/>
      <c r="F11" s="504"/>
      <c r="G11" s="511"/>
      <c r="H11" s="511"/>
    </row>
    <row r="12" spans="1:8" s="102" customFormat="1" ht="14.25" x14ac:dyDescent="0.2">
      <c r="A12" s="465" t="s">
        <v>247</v>
      </c>
      <c r="B12" s="470"/>
      <c r="C12" s="470"/>
      <c r="D12" s="470"/>
      <c r="E12" s="470"/>
      <c r="F12" s="470"/>
      <c r="G12" s="470"/>
      <c r="H12" s="470"/>
    </row>
    <row r="13" spans="1:8" s="102" customFormat="1" x14ac:dyDescent="0.2"/>
    <row r="14" spans="1:8" s="102" customFormat="1" x14ac:dyDescent="0.2"/>
  </sheetData>
  <mergeCells count="3">
    <mergeCell ref="B3:C3"/>
    <mergeCell ref="D3:E3"/>
    <mergeCell ref="F3:H3"/>
  </mergeCells>
  <conditionalFormatting sqref="B8">
    <cfRule type="cellIs" dxfId="80" priority="4" operator="between">
      <formula>0</formula>
      <formula>0.5</formula>
    </cfRule>
  </conditionalFormatting>
  <conditionalFormatting sqref="D8">
    <cfRule type="cellIs" dxfId="79" priority="3" operator="between">
      <formula>0</formula>
      <formula>0.5</formula>
    </cfRule>
  </conditionalFormatting>
  <conditionalFormatting sqref="F8">
    <cfRule type="cellIs" dxfId="78" priority="2" operator="between">
      <formula>0</formula>
      <formula>0.5</formula>
    </cfRule>
  </conditionalFormatting>
  <conditionalFormatting sqref="H8">
    <cfRule type="cellIs" dxfId="77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7" t="s">
        <v>25</v>
      </c>
      <c r="B1" s="187"/>
      <c r="C1" s="187"/>
      <c r="D1" s="187"/>
      <c r="E1" s="187"/>
      <c r="F1" s="187"/>
      <c r="G1" s="187"/>
      <c r="H1" s="187"/>
    </row>
    <row r="2" spans="1:14" ht="15.75" x14ac:dyDescent="0.25">
      <c r="A2" s="179"/>
      <c r="B2" s="180"/>
      <c r="C2" s="187"/>
      <c r="D2" s="187"/>
      <c r="E2" s="187"/>
      <c r="F2" s="187"/>
      <c r="G2" s="187"/>
      <c r="H2" s="540" t="s">
        <v>160</v>
      </c>
    </row>
    <row r="3" spans="1:14" s="102" customFormat="1" x14ac:dyDescent="0.2">
      <c r="A3" s="79"/>
      <c r="B3" s="835">
        <f>INDICE!A3</f>
        <v>41821</v>
      </c>
      <c r="C3" s="836"/>
      <c r="D3" s="837" t="s">
        <v>121</v>
      </c>
      <c r="E3" s="837"/>
      <c r="F3" s="837" t="s">
        <v>122</v>
      </c>
      <c r="G3" s="837"/>
      <c r="H3" s="837"/>
      <c r="I3" s="541"/>
    </row>
    <row r="4" spans="1:14" s="102" customFormat="1" x14ac:dyDescent="0.2">
      <c r="A4" s="81"/>
      <c r="B4" s="97" t="s">
        <v>48</v>
      </c>
      <c r="C4" s="97" t="s">
        <v>524</v>
      </c>
      <c r="D4" s="97" t="s">
        <v>48</v>
      </c>
      <c r="E4" s="97" t="s">
        <v>518</v>
      </c>
      <c r="F4" s="97" t="s">
        <v>48</v>
      </c>
      <c r="G4" s="458" t="s">
        <v>518</v>
      </c>
      <c r="H4" s="458" t="s">
        <v>111</v>
      </c>
      <c r="I4" s="541"/>
    </row>
    <row r="5" spans="1:14" s="102" customFormat="1" x14ac:dyDescent="0.2">
      <c r="A5" s="99" t="s">
        <v>193</v>
      </c>
      <c r="B5" s="543">
        <v>407.95706000000018</v>
      </c>
      <c r="C5" s="536">
        <v>-3.1891635819005422</v>
      </c>
      <c r="D5" s="535">
        <v>2474.1552499999993</v>
      </c>
      <c r="E5" s="537">
        <v>-0.73395930647020924</v>
      </c>
      <c r="F5" s="535">
        <v>4317.9947700000002</v>
      </c>
      <c r="G5" s="537">
        <v>-1.5904618752885804</v>
      </c>
      <c r="H5" s="546">
        <v>93.122100308155382</v>
      </c>
    </row>
    <row r="6" spans="1:14" s="102" customFormat="1" x14ac:dyDescent="0.2">
      <c r="A6" s="99" t="s">
        <v>194</v>
      </c>
      <c r="B6" s="521">
        <v>30.049480000000006</v>
      </c>
      <c r="C6" s="529">
        <v>-2.3614003404576116</v>
      </c>
      <c r="D6" s="513">
        <v>178.95918000000003</v>
      </c>
      <c r="E6" s="514">
        <v>0.42188495592352787</v>
      </c>
      <c r="F6" s="513">
        <v>314.89739999999989</v>
      </c>
      <c r="G6" s="514">
        <v>-1.6254736207107676</v>
      </c>
      <c r="H6" s="519">
        <v>6.7910937440939314</v>
      </c>
    </row>
    <row r="7" spans="1:14" s="102" customFormat="1" x14ac:dyDescent="0.2">
      <c r="A7" s="99" t="s">
        <v>154</v>
      </c>
      <c r="B7" s="544">
        <v>1.7000000000000001E-2</v>
      </c>
      <c r="C7" s="531">
        <v>-15</v>
      </c>
      <c r="D7" s="530">
        <v>0.14643999999999999</v>
      </c>
      <c r="E7" s="531">
        <v>21.38594164456233</v>
      </c>
      <c r="F7" s="530">
        <v>0.26709000000000005</v>
      </c>
      <c r="G7" s="531">
        <v>-27.221450175754104</v>
      </c>
      <c r="H7" s="544">
        <v>5.760076863480134E-3</v>
      </c>
    </row>
    <row r="8" spans="1:14" s="102" customFormat="1" x14ac:dyDescent="0.2">
      <c r="A8" s="542" t="s">
        <v>155</v>
      </c>
      <c r="B8" s="522">
        <v>438.02356000000015</v>
      </c>
      <c r="C8" s="523">
        <v>-3.1333439335433519</v>
      </c>
      <c r="D8" s="522">
        <v>2653.2680499999997</v>
      </c>
      <c r="E8" s="523">
        <v>-0.65770312265099651</v>
      </c>
      <c r="F8" s="522">
        <v>4633.2389999999996</v>
      </c>
      <c r="G8" s="523">
        <v>-1.5943927473630861</v>
      </c>
      <c r="H8" s="523">
        <v>99.920673806109647</v>
      </c>
    </row>
    <row r="9" spans="1:14" s="102" customFormat="1" x14ac:dyDescent="0.2">
      <c r="A9" s="99" t="s">
        <v>156</v>
      </c>
      <c r="B9" s="544">
        <v>0.31110999999999994</v>
      </c>
      <c r="C9" s="531">
        <v>-72.634514060534613</v>
      </c>
      <c r="D9" s="530">
        <v>1.89968</v>
      </c>
      <c r="E9" s="530">
        <v>-42.344660975024944</v>
      </c>
      <c r="F9" s="530">
        <v>3.6782899999999996</v>
      </c>
      <c r="G9" s="531">
        <v>-30.884154590824366</v>
      </c>
      <c r="H9" s="519">
        <v>7.9326193890337848E-2</v>
      </c>
    </row>
    <row r="10" spans="1:14" s="102" customFormat="1" x14ac:dyDescent="0.2">
      <c r="A10" s="68" t="s">
        <v>157</v>
      </c>
      <c r="B10" s="524">
        <v>438.33467000000013</v>
      </c>
      <c r="C10" s="525">
        <v>-3.3076406709059034</v>
      </c>
      <c r="D10" s="524">
        <v>2655.1677300000001</v>
      </c>
      <c r="E10" s="525">
        <v>-0.7090671127284407</v>
      </c>
      <c r="F10" s="524">
        <v>4636.9172900000003</v>
      </c>
      <c r="G10" s="525">
        <v>-1.6274623295409563</v>
      </c>
      <c r="H10" s="525">
        <v>100</v>
      </c>
    </row>
    <row r="11" spans="1:14" s="102" customFormat="1" x14ac:dyDescent="0.2">
      <c r="A11" s="104" t="s">
        <v>158</v>
      </c>
      <c r="B11" s="532"/>
      <c r="C11" s="532"/>
      <c r="D11" s="532"/>
      <c r="E11" s="532"/>
      <c r="F11" s="532"/>
      <c r="G11" s="532"/>
      <c r="H11" s="532"/>
    </row>
    <row r="12" spans="1:14" s="102" customFormat="1" x14ac:dyDescent="0.2">
      <c r="A12" s="105" t="s">
        <v>200</v>
      </c>
      <c r="B12" s="545">
        <v>27.178970000000007</v>
      </c>
      <c r="C12" s="534">
        <v>15.102649790516368</v>
      </c>
      <c r="D12" s="533">
        <v>152.96096</v>
      </c>
      <c r="E12" s="534">
        <v>-1.306327982254881</v>
      </c>
      <c r="F12" s="533">
        <v>261.80712999999992</v>
      </c>
      <c r="G12" s="534">
        <v>-6.2728565565543075</v>
      </c>
      <c r="H12" s="547">
        <v>5.6461462136625666</v>
      </c>
    </row>
    <row r="13" spans="1:14" s="102" customFormat="1" x14ac:dyDescent="0.2">
      <c r="A13" s="106" t="s">
        <v>159</v>
      </c>
      <c r="B13" s="586">
        <v>6.2005065672765518</v>
      </c>
      <c r="C13" s="538"/>
      <c r="D13" s="567">
        <v>5.760877487012845</v>
      </c>
      <c r="E13" s="538"/>
      <c r="F13" s="567">
        <v>5.6461462136625666</v>
      </c>
      <c r="G13" s="538"/>
      <c r="H13" s="548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246</v>
      </c>
    </row>
    <row r="15" spans="1:14" s="102" customFormat="1" x14ac:dyDescent="0.2">
      <c r="A15" s="94" t="s">
        <v>590</v>
      </c>
      <c r="B15" s="136"/>
      <c r="C15" s="136"/>
      <c r="D15" s="136"/>
      <c r="E15" s="136"/>
      <c r="F15" s="539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525</v>
      </c>
      <c r="B16" s="187"/>
      <c r="C16" s="187"/>
      <c r="D16" s="187"/>
      <c r="E16" s="187"/>
      <c r="F16" s="187"/>
      <c r="G16" s="187"/>
      <c r="H16" s="187"/>
      <c r="I16" s="108"/>
      <c r="J16" s="108"/>
      <c r="K16" s="108"/>
      <c r="L16" s="108"/>
      <c r="M16" s="108"/>
      <c r="N16" s="108"/>
    </row>
    <row r="17" spans="1:8" x14ac:dyDescent="0.2">
      <c r="A17" s="94" t="s">
        <v>247</v>
      </c>
      <c r="B17" s="187"/>
      <c r="C17" s="187"/>
      <c r="D17" s="187"/>
      <c r="E17" s="187"/>
      <c r="F17" s="187"/>
      <c r="G17" s="187"/>
      <c r="H17" s="187"/>
    </row>
  </sheetData>
  <mergeCells count="3">
    <mergeCell ref="B3:C3"/>
    <mergeCell ref="D3:E3"/>
    <mergeCell ref="F3:H3"/>
  </mergeCells>
  <conditionalFormatting sqref="H7">
    <cfRule type="cellIs" dxfId="76" priority="1" operator="between">
      <formula>0</formula>
      <formula>0.5</formula>
    </cfRule>
  </conditionalFormatting>
  <conditionalFormatting sqref="B9:G9">
    <cfRule type="cellIs" dxfId="75" priority="3" operator="between">
      <formula>0</formula>
      <formula>0.5</formula>
    </cfRule>
  </conditionalFormatting>
  <conditionalFormatting sqref="B7:G7">
    <cfRule type="cellIs" dxfId="74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I34" sqref="I3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633</v>
      </c>
    </row>
    <row r="2" spans="1:9" ht="15.75" x14ac:dyDescent="0.25">
      <c r="A2" s="2"/>
      <c r="B2" s="109"/>
      <c r="H2" s="110" t="s">
        <v>160</v>
      </c>
    </row>
    <row r="3" spans="1:9" s="114" customFormat="1" ht="13.35" customHeight="1" x14ac:dyDescent="0.2">
      <c r="A3" s="111"/>
      <c r="B3" s="838">
        <f>INDICE!A3</f>
        <v>41821</v>
      </c>
      <c r="C3" s="838"/>
      <c r="D3" s="838"/>
      <c r="E3" s="112"/>
      <c r="F3" s="839" t="s">
        <v>122</v>
      </c>
      <c r="G3" s="839"/>
      <c r="H3" s="839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62.008910000000022</v>
      </c>
      <c r="C5" s="117">
        <v>2.3780099999999997</v>
      </c>
      <c r="D5" s="549">
        <v>64.386920000000018</v>
      </c>
      <c r="E5" s="550"/>
      <c r="F5" s="550">
        <v>670.87243999999953</v>
      </c>
      <c r="G5" s="550">
        <v>24.073489999999996</v>
      </c>
      <c r="H5" s="549">
        <v>694.94592999999952</v>
      </c>
      <c r="I5" s="82"/>
    </row>
    <row r="6" spans="1:9" s="114" customFormat="1" x14ac:dyDescent="0.2">
      <c r="A6" s="115" t="s">
        <v>163</v>
      </c>
      <c r="B6" s="118">
        <v>12.130830000000001</v>
      </c>
      <c r="C6" s="119">
        <v>0.64722999999999997</v>
      </c>
      <c r="D6" s="551">
        <v>12.778060000000002</v>
      </c>
      <c r="E6" s="273"/>
      <c r="F6" s="273">
        <v>127.42285000000004</v>
      </c>
      <c r="G6" s="273">
        <v>6.2393400000000021</v>
      </c>
      <c r="H6" s="551">
        <v>133.66219000000004</v>
      </c>
      <c r="I6" s="82"/>
    </row>
    <row r="7" spans="1:9" s="114" customFormat="1" x14ac:dyDescent="0.2">
      <c r="A7" s="115" t="s">
        <v>164</v>
      </c>
      <c r="B7" s="118">
        <v>8.0801200000000009</v>
      </c>
      <c r="C7" s="119">
        <v>0.59194000000000002</v>
      </c>
      <c r="D7" s="551">
        <v>8.6720600000000001</v>
      </c>
      <c r="E7" s="273"/>
      <c r="F7" s="273">
        <v>85.528599999999983</v>
      </c>
      <c r="G7" s="273">
        <v>6.1956500000000023</v>
      </c>
      <c r="H7" s="551">
        <v>91.724249999999984</v>
      </c>
      <c r="I7" s="82"/>
    </row>
    <row r="8" spans="1:9" s="114" customFormat="1" x14ac:dyDescent="0.2">
      <c r="A8" s="115" t="s">
        <v>165</v>
      </c>
      <c r="B8" s="118">
        <v>21.746110000000002</v>
      </c>
      <c r="C8" s="118">
        <v>1.14568</v>
      </c>
      <c r="D8" s="551">
        <v>22.89179</v>
      </c>
      <c r="E8" s="273"/>
      <c r="F8" s="273">
        <v>193.17010999999999</v>
      </c>
      <c r="G8" s="273">
        <v>10.574990000000001</v>
      </c>
      <c r="H8" s="551">
        <v>203.74510000000001</v>
      </c>
      <c r="I8" s="82"/>
    </row>
    <row r="9" spans="1:9" s="114" customFormat="1" x14ac:dyDescent="0.2">
      <c r="A9" s="115" t="s">
        <v>166</v>
      </c>
      <c r="B9" s="118">
        <v>30.241429999999998</v>
      </c>
      <c r="C9" s="118">
        <v>9.8857900000000001</v>
      </c>
      <c r="D9" s="551">
        <v>40.127219999999994</v>
      </c>
      <c r="E9" s="273"/>
      <c r="F9" s="273">
        <v>360.20787000000001</v>
      </c>
      <c r="G9" s="273">
        <v>116.80815000000001</v>
      </c>
      <c r="H9" s="551">
        <v>477.01602000000003</v>
      </c>
      <c r="I9" s="82"/>
    </row>
    <row r="10" spans="1:9" s="114" customFormat="1" x14ac:dyDescent="0.2">
      <c r="A10" s="115" t="s">
        <v>167</v>
      </c>
      <c r="B10" s="118">
        <v>5.6500399999999997</v>
      </c>
      <c r="C10" s="119">
        <v>0.36919999999999997</v>
      </c>
      <c r="D10" s="551">
        <v>6.0192399999999999</v>
      </c>
      <c r="E10" s="273"/>
      <c r="F10" s="273">
        <v>56.657139999999984</v>
      </c>
      <c r="G10" s="273">
        <v>3.1871199999999997</v>
      </c>
      <c r="H10" s="551">
        <v>59.844259999999984</v>
      </c>
      <c r="I10" s="82"/>
    </row>
    <row r="11" spans="1:9" s="114" customFormat="1" x14ac:dyDescent="0.2">
      <c r="A11" s="115" t="s">
        <v>168</v>
      </c>
      <c r="B11" s="118">
        <v>23.80061000000001</v>
      </c>
      <c r="C11" s="118">
        <v>1.49028</v>
      </c>
      <c r="D11" s="551">
        <v>25.290890000000008</v>
      </c>
      <c r="E11" s="273"/>
      <c r="F11" s="273">
        <v>241.86841000000015</v>
      </c>
      <c r="G11" s="273">
        <v>13.675210000000021</v>
      </c>
      <c r="H11" s="551">
        <v>255.54362000000017</v>
      </c>
      <c r="I11" s="82"/>
    </row>
    <row r="12" spans="1:9" s="114" customFormat="1" x14ac:dyDescent="0.2">
      <c r="A12" s="115" t="s">
        <v>652</v>
      </c>
      <c r="B12" s="118">
        <v>15.918200000000004</v>
      </c>
      <c r="C12" s="119">
        <v>0.74239999999999984</v>
      </c>
      <c r="D12" s="551">
        <v>16.660600000000002</v>
      </c>
      <c r="E12" s="273"/>
      <c r="F12" s="273">
        <v>167.86508000000009</v>
      </c>
      <c r="G12" s="273">
        <v>7.3285800000000032</v>
      </c>
      <c r="H12" s="551">
        <v>175.19366000000011</v>
      </c>
      <c r="I12" s="82"/>
    </row>
    <row r="13" spans="1:9" s="114" customFormat="1" x14ac:dyDescent="0.2">
      <c r="A13" s="115" t="s">
        <v>169</v>
      </c>
      <c r="B13" s="118">
        <v>69.54849999999999</v>
      </c>
      <c r="C13" s="118">
        <v>4.6277400000000011</v>
      </c>
      <c r="D13" s="551">
        <v>74.176239999999993</v>
      </c>
      <c r="E13" s="273"/>
      <c r="F13" s="273">
        <v>720.3642100000003</v>
      </c>
      <c r="G13" s="273">
        <v>45.68412000000005</v>
      </c>
      <c r="H13" s="551">
        <v>766.04833000000031</v>
      </c>
      <c r="I13" s="82"/>
    </row>
    <row r="14" spans="1:9" s="114" customFormat="1" x14ac:dyDescent="0.2">
      <c r="A14" s="115" t="s">
        <v>170</v>
      </c>
      <c r="B14" s="119">
        <v>0.53413999999999995</v>
      </c>
      <c r="C14" s="119">
        <v>4.9089999999999995E-2</v>
      </c>
      <c r="D14" s="552">
        <v>0.58322999999999992</v>
      </c>
      <c r="E14" s="119"/>
      <c r="F14" s="273">
        <v>6.2203100000000022</v>
      </c>
      <c r="G14" s="119">
        <v>0.67938000000000021</v>
      </c>
      <c r="H14" s="552">
        <v>6.8996900000000023</v>
      </c>
      <c r="I14" s="82"/>
    </row>
    <row r="15" spans="1:9" s="114" customFormat="1" x14ac:dyDescent="0.2">
      <c r="A15" s="115" t="s">
        <v>171</v>
      </c>
      <c r="B15" s="118">
        <v>47.180610000000001</v>
      </c>
      <c r="C15" s="118">
        <v>2.0461</v>
      </c>
      <c r="D15" s="551">
        <v>49.226710000000004</v>
      </c>
      <c r="E15" s="273"/>
      <c r="F15" s="273">
        <v>469.73844999999983</v>
      </c>
      <c r="G15" s="273">
        <v>18.369819999999979</v>
      </c>
      <c r="H15" s="551">
        <v>488.10826999999983</v>
      </c>
      <c r="I15" s="82"/>
    </row>
    <row r="16" spans="1:9" s="114" customFormat="1" x14ac:dyDescent="0.2">
      <c r="A16" s="115" t="s">
        <v>172</v>
      </c>
      <c r="B16" s="118">
        <v>8.7049400000000006</v>
      </c>
      <c r="C16" s="119">
        <v>0.27786999999999995</v>
      </c>
      <c r="D16" s="551">
        <v>8.9828100000000006</v>
      </c>
      <c r="E16" s="273"/>
      <c r="F16" s="273">
        <v>94.268519999999938</v>
      </c>
      <c r="G16" s="273">
        <v>2.7320900000000021</v>
      </c>
      <c r="H16" s="551">
        <v>97.000609999999938</v>
      </c>
      <c r="I16" s="82"/>
    </row>
    <row r="17" spans="1:14" s="114" customFormat="1" x14ac:dyDescent="0.2">
      <c r="A17" s="115" t="s">
        <v>173</v>
      </c>
      <c r="B17" s="118">
        <v>22.20101</v>
      </c>
      <c r="C17" s="118">
        <v>1.3304500000000001</v>
      </c>
      <c r="D17" s="551">
        <v>23.531459999999999</v>
      </c>
      <c r="E17" s="273"/>
      <c r="F17" s="273">
        <v>232.98237</v>
      </c>
      <c r="G17" s="273">
        <v>12.861140000000006</v>
      </c>
      <c r="H17" s="551">
        <v>245.84351000000001</v>
      </c>
      <c r="I17" s="82"/>
    </row>
    <row r="18" spans="1:14" s="114" customFormat="1" x14ac:dyDescent="0.2">
      <c r="A18" s="115" t="s">
        <v>174</v>
      </c>
      <c r="B18" s="118">
        <v>2.4907799999999995</v>
      </c>
      <c r="C18" s="119">
        <v>0.14630000000000001</v>
      </c>
      <c r="D18" s="551">
        <v>2.6370799999999996</v>
      </c>
      <c r="E18" s="273"/>
      <c r="F18" s="273">
        <v>26.630880000000005</v>
      </c>
      <c r="G18" s="273">
        <v>1.5456499999999997</v>
      </c>
      <c r="H18" s="551">
        <v>28.176530000000003</v>
      </c>
      <c r="I18" s="82"/>
    </row>
    <row r="19" spans="1:14" s="114" customFormat="1" x14ac:dyDescent="0.2">
      <c r="A19" s="115" t="s">
        <v>175</v>
      </c>
      <c r="B19" s="118">
        <v>45.04925999999999</v>
      </c>
      <c r="C19" s="118">
        <v>2.4272499999999995</v>
      </c>
      <c r="D19" s="551">
        <v>47.47650999999999</v>
      </c>
      <c r="E19" s="273"/>
      <c r="F19" s="273">
        <v>513.83963000000006</v>
      </c>
      <c r="G19" s="273">
        <v>26.306230000000006</v>
      </c>
      <c r="H19" s="551">
        <v>540.14586000000008</v>
      </c>
      <c r="I19" s="82"/>
    </row>
    <row r="20" spans="1:14" s="114" customFormat="1" x14ac:dyDescent="0.2">
      <c r="A20" s="115" t="s">
        <v>176</v>
      </c>
      <c r="B20" s="119">
        <v>0.52780999999999989</v>
      </c>
      <c r="C20" s="119">
        <v>0</v>
      </c>
      <c r="D20" s="552">
        <v>0.52780999999999989</v>
      </c>
      <c r="E20" s="119"/>
      <c r="F20" s="273">
        <v>6.1773699999999989</v>
      </c>
      <c r="G20" s="119">
        <v>0</v>
      </c>
      <c r="H20" s="552">
        <v>6.1773699999999989</v>
      </c>
      <c r="I20" s="82"/>
    </row>
    <row r="21" spans="1:14" s="114" customFormat="1" x14ac:dyDescent="0.2">
      <c r="A21" s="115" t="s">
        <v>177</v>
      </c>
      <c r="B21" s="118">
        <v>11.022639999999999</v>
      </c>
      <c r="C21" s="119">
        <v>0.54705000000000004</v>
      </c>
      <c r="D21" s="551">
        <v>11.56969</v>
      </c>
      <c r="E21" s="273"/>
      <c r="F21" s="273">
        <v>112.49256999999997</v>
      </c>
      <c r="G21" s="273">
        <v>5.2980200000000011</v>
      </c>
      <c r="H21" s="551">
        <v>117.79058999999998</v>
      </c>
      <c r="I21" s="82"/>
    </row>
    <row r="22" spans="1:14" s="114" customFormat="1" x14ac:dyDescent="0.2">
      <c r="A22" s="115" t="s">
        <v>178</v>
      </c>
      <c r="B22" s="118">
        <v>5.4636399999999989</v>
      </c>
      <c r="C22" s="119">
        <v>0.21176000000000003</v>
      </c>
      <c r="D22" s="551">
        <v>5.6753999999999989</v>
      </c>
      <c r="E22" s="273"/>
      <c r="F22" s="273">
        <v>62.430030000000038</v>
      </c>
      <c r="G22" s="273">
        <v>2.3429999999999995</v>
      </c>
      <c r="H22" s="551">
        <v>64.773030000000034</v>
      </c>
      <c r="I22" s="82"/>
    </row>
    <row r="23" spans="1:14" x14ac:dyDescent="0.2">
      <c r="A23" s="120" t="s">
        <v>179</v>
      </c>
      <c r="B23" s="121">
        <v>15.657480000000003</v>
      </c>
      <c r="C23" s="121">
        <v>1.13534</v>
      </c>
      <c r="D23" s="553">
        <v>16.792820000000003</v>
      </c>
      <c r="E23" s="554"/>
      <c r="F23" s="554">
        <v>169.2579299999999</v>
      </c>
      <c r="G23" s="554">
        <v>10.995420000000001</v>
      </c>
      <c r="H23" s="553">
        <v>180.2533499999999</v>
      </c>
      <c r="I23" s="494"/>
      <c r="N23" s="114"/>
    </row>
    <row r="24" spans="1:14" x14ac:dyDescent="0.2">
      <c r="A24" s="122" t="s">
        <v>530</v>
      </c>
      <c r="B24" s="123">
        <v>407.95706000000018</v>
      </c>
      <c r="C24" s="123">
        <v>30.04948000000002</v>
      </c>
      <c r="D24" s="123">
        <v>438.0065400000002</v>
      </c>
      <c r="E24" s="123"/>
      <c r="F24" s="123">
        <v>4317.9947699999993</v>
      </c>
      <c r="G24" s="123">
        <v>314.89739999999995</v>
      </c>
      <c r="H24" s="123">
        <v>4632.8921699999992</v>
      </c>
      <c r="I24" s="494"/>
    </row>
    <row r="25" spans="1:14" x14ac:dyDescent="0.2">
      <c r="H25" s="93" t="s">
        <v>246</v>
      </c>
    </row>
    <row r="26" spans="1:14" x14ac:dyDescent="0.2">
      <c r="A26" s="555" t="s">
        <v>526</v>
      </c>
      <c r="G26" s="125"/>
      <c r="H26" s="125"/>
    </row>
    <row r="27" spans="1:14" x14ac:dyDescent="0.2">
      <c r="A27" s="154" t="s">
        <v>247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73" priority="1" operator="between">
      <formula>0</formula>
      <formula>0.5</formula>
    </cfRule>
    <cfRule type="cellIs" dxfId="7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