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4\08. AGOSTO 2014\"/>
    </mc:Choice>
  </mc:AlternateContent>
  <bookViews>
    <workbookView xWindow="0" yWindow="0" windowWidth="16650" windowHeight="10710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<sst xmlns="http://schemas.openxmlformats.org/spreadsheetml/2006/main" count="1763" uniqueCount="670">
  <si>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</si>
  <si>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</si>
  <si>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</si>
  <si>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</si>
  <si>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</si>
  <si>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</si>
  <si>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</si>
  <si>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</si>
  <si>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</si>
  <si>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</si>
  <si>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</si>
  <si>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</si>
  <si>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</si>
  <si>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</si>
  <si>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</si>
  <si>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</si>
  <si>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</si>
  <si>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</si>
  <si>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</si>
  <si>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</si>
  <si>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</si>
  <si>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</si>
  <si>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</si>
  <si>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</si>
  <si>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</si>
  <si>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</si>
  <si>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</si>
  <si>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</si>
  <si>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</si>
  <si>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</si>
  <si>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</si>
  <si>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</si>
  <si>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</si>
  <si>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</si>
  <si>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</si>
  <si>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</si>
  <si>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</si>
  <si>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</si>
  <si>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</si>
  <si>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</si>
  <si>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</si>
  <si>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</si>
  <si>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</si>
  <si>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</si>
  <si>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</si>
  <si>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</si>
  <si>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</si>
  <si>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</si>
  <si>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</si>
  <si>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</si>
  <si>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</si>
  <si>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</si>
  <si>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</si>
  <si>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</si>
  <si>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</si>
  <si>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</si>
  <si>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</si>
  <si>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</si>
  <si>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</si>
  <si>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</si>
  <si>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</si>
  <si>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</si>
  <si>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</si>
  <si>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</si>
  <si>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</si>
  <si>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</si>
  <si>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</si>
  <si>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</si>
  <si>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</si>
  <si>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</si>
  <si>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</si>
  <si>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</si>
  <si>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</si>
  <si>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</si>
  <si>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</si>
  <si>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</si>
  <si>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</si>
  <si>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</si>
  <si>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</si>
  <si>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</si>
  <si>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</si>
  <si>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</si>
  <si>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</si>
  <si>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</si>
  <si>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</si>
  <si>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</si>
  <si>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</si>
  <si>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</si>
  <si>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</si>
  <si>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</si>
  <si>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</si>
  <si>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</si>
  <si>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</si>
  <si>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</si>
  <si>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</si>
  <si>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</si>
  <si>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</si>
  <si>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</si>
  <si>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</si>
  <si>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</si>
  <si>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</si>
  <si>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</si>
  <si>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</si>
  <si>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</si>
  <si>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</si>
  <si>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</si>
  <si>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</si>
  <si>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</si>
  <si>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</si>
  <si>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</si>
  <si>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</si>
  <si>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</si>
  <si>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</si>
  <si>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</si>
  <si>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</si>
  <si>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</si>
  <si>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</si>
  <si>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</si>
  <si>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</si>
  <si>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</si>
  <si>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</si>
  <si>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</si>
  <si>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</si>
  <si>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</si>
  <si>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</si>
  <si>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</si>
  <si>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</si>
  <si>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</si>
  <si>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</si>
  <si>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</si>
  <si>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</si>
  <si>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</si>
  <si>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</si>
  <si>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</si>
  <si>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</si>
  <si>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</si>
  <si>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</si>
  <si>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</si>
  <si>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</si>
  <si>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</si>
  <si>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</si>
  <si>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</si>
  <si>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</si>
  <si>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</si>
  <si>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</si>
  <si>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</si>
  <si>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</si>
  <si>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</si>
  <si>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</si>
  <si>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</si>
  <si>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</si>
  <si>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</si>
  <si>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</si>
  <si>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</si>
  <si>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</si>
  <si>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</si>
  <si>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</si>
  <si>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</si>
  <si>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</si>
  <si>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</si>
  <si>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</si>
  <si>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</si>
  <si>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</si>
  <si>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</si>
  <si>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</si>
  <si>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</si>
  <si>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</si>
  <si>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</si>
  <si>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</si>
  <si>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</si>
  <si>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</si>
  <si>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</si>
  <si>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</si>
  <si>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</si>
  <si>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</si>
  <si>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</si>
  <si>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</si>
  <si>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</si>
  <si>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</si>
  <si>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</si>
  <si>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</si>
  <si>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</si>
  <si>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</si>
  <si>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</si>
  <si>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</si>
  <si>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</si>
  <si>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</si>
  <si>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</si>
  <si>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</si>
  <si>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</si>
  <si>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</si>
  <si>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</si>
  <si>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</si>
  <si>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</si>
  <si>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</si>
  <si>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</si>
  <si>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</si>
  <si>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</si>
  <si>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</si>
  <si>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</si>
  <si>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</si>
  <si>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</si>
  <si>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</si>
  <si>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</si>
  <si>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</si>
  <si>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</si>
  <si>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</si>
  <si>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</si>
  <si>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</si>
  <si>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</si>
  <si>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</si>
  <si>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</si>
  <si>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</si>
  <si>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</si>
  <si>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</si>
  <si>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</si>
  <si>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</si>
  <si>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</si>
  <si>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</si>
  <si>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</si>
  <si>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</si>
  <si>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</si>
  <si>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</si>
  <si>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</si>
  <si>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</si>
  <si>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</si>
  <si>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</si>
  <si>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</si>
  <si>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</si>
  <si>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</si>
  <si>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</si>
  <si>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</si>
  <si>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</si>
  <si>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</si>
  <si>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</si>
  <si>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</si>
  <si>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</si>
  <si>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</si>
  <si>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</si>
  <si>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</si>
  <si>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</si>
  <si>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</si>
  <si>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</si>
  <si>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</si>
  <si>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</si>
  <si>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</si>
  <si>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</si>
  <si>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</si>
  <si>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</si>
  <si>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</si>
  <si>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</si>
  <si>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</si>
  <si>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</si>
  <si>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</si>
  <si>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</si>
  <si>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</si>
  <si>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</si>
  <si>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</si>
  <si>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</si>
  <si>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</si>
  <si>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</si>
  <si>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</si>
  <si>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</si>
  <si>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</si>
  <si>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</si>
  <si>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</si>
  <si>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</si>
  <si>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</si>
  <si>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</si>
  <si>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</si>
  <si>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</si>
  <si>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</si>
  <si>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</si>
  <si>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</si>
  <si>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</si>
  <si>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</si>
  <si>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</si>
  <si>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</si>
  <si>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</si>
  <si>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</si>
  <si>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</si>
  <si>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</si>
  <si>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</si>
  <si>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</si>
  <si>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</si>
  <si>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</si>
  <si>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</si>
  <si>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</si>
  <si>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</si>
  <si>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</si>
  <si>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</si>
  <si>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</si>
  <si>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</si>
  <si>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</si>
  <si>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</si>
  <si>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</si>
  <si>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</si>
  <si>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</si>
  <si>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</si>
  <si>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</si>
  <si>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</si>
  <si>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</si>
  <si>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</si>
  <si>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</si>
  <si>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</si>
  <si>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</si>
  <si>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</si>
  <si>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</si>
  <si>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</si>
  <si>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</si>
  <si>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</si>
  <si>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</si>
  <si>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</si>
  <si>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</si>
  <si>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</si>
  <si>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</si>
  <si>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</si>
  <si>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</si>
  <si>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</si>
  <si>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</si>
  <si>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</si>
  <si>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</si>
  <si>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</si>
  <si>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</si>
  <si>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</si>
  <si>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</si>
  <si>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</si>
  <si>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</si>
  <si>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</si>
  <si>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</si>
  <si>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</si>
  <si>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</si>
  <si>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</si>
  <si>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</si>
  <si>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</si>
  <si>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</si>
  <si>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</si>
  <si>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</si>
  <si>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</si>
  <si>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</si>
  <si>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</si>
  <si>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</si>
  <si>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</si>
  <si>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</si>
  <si>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</si>
  <si>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</si>
  <si>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</si>
  <si>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</si>
  <si>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</si>
  <si>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</si>
  <si>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</si>
  <si>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</si>
  <si>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</si>
  <si>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</si>
  <si>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</si>
  <si>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</si>
  <si>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</si>
  <si>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</si>
  <si>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</si>
  <si>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</si>
  <si>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</si>
  <si>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</si>
  <si>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</si>
  <si>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</si>
  <si>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</si>
  <si>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</si>
  <si>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</si>
  <si>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</si>
  <si>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</si>
  <si>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</si>
  <si>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</si>
  <si>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</si>
  <si>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</si>
  <si>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</si>
  <si>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</si>
  <si>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</si>
  <si>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</si>
  <si>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</si>
  <si>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</si>
  <si>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</si>
  <si>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</si>
  <si>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</si>
  <si>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</si>
  <si>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</si>
  <si>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</si>
  <si>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</si>
  <si>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Badajoz</t>
  </si>
  <si>
    <t>Irún</t>
  </si>
  <si>
    <t>Larrau</t>
  </si>
  <si>
    <t>Tuy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</si>
  <si>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</si>
  <si>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</si>
  <si>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</si>
  <si>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</si>
  <si>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</si>
  <si>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</si>
  <si>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</si>
  <si>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</si>
  <si>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</si>
  <si>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</si>
  <si>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</si>
  <si>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</si>
  <si>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</si>
  <si>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</si>
  <si>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</si>
  <si>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</si>
  <si>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</si>
  <si>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VIP Portugal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</si>
  <si>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</si>
  <si>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</si>
  <si>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</si>
  <si>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</si>
  <si>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</si>
  <si>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</si>
  <si>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</si>
  <si>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</si>
  <si>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</si>
  <si>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</si>
  <si>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</si>
  <si>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</si>
  <si>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</si>
  <si>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</si>
  <si>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</si>
  <si>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</si>
  <si>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</si>
  <si>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</si>
  <si>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</si>
  <si>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</si>
  <si>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</si>
  <si>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</si>
  <si>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</si>
  <si>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</si>
  <si>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</si>
  <si>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</si>
  <si>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</si>
  <si>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</si>
  <si>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</si>
  <si>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</si>
  <si>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</si>
  <si>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</si>
  <si>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</si>
  <si>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</si>
  <si>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</si>
  <si>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</si>
  <si>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</si>
  <si>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</si>
  <si>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</si>
  <si>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</si>
  <si>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</si>
  <si>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</si>
  <si>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</si>
  <si>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</si>
  <si>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</si>
  <si>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</si>
  <si>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</si>
  <si>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</si>
  <si>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</si>
  <si>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</si>
  <si>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</si>
  <si>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</si>
  <si>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</si>
  <si>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</si>
  <si>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</si>
  <si>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</si>
  <si>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</si>
  <si>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</si>
  <si>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</si>
  <si>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</si>
  <si>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</si>
  <si>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</si>
  <si>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</si>
  <si>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</si>
  <si>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</si>
  <si>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</si>
  <si>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</si>
  <si>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</si>
  <si>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</si>
  <si>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</si>
  <si>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</si>
  <si>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</si>
  <si>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</si>
  <si>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</si>
  <si>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</si>
  <si>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</si>
  <si>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</si>
  <si>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</si>
  <si>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</si>
  <si>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</si>
  <si>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</si>
  <si>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</si>
  <si>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</si>
  <si>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</si>
  <si>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</si>
  <si>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</si>
  <si>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</si>
  <si>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</si>
  <si>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</si>
  <si>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</si>
  <si>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</si>
  <si>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</si>
  <si>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</si>
  <si>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</si>
  <si>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</si>
  <si>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</si>
  <si>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</si>
  <si>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</si>
  <si>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</si>
  <si>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</si>
  <si>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</si>
  <si>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</si>
  <si>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</si>
  <si>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</si>
  <si>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</si>
  <si>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</si>
  <si>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</si>
  <si>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</si>
  <si>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</si>
  <si>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</si>
  <si>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</si>
  <si>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</si>
  <si>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</si>
  <si>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</si>
  <si>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</si>
  <si>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</si>
  <si>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</si>
  <si>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</si>
  <si>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</si>
  <si>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</si>
  <si>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</si>
  <si>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</si>
  <si>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</si>
  <si>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</si>
  <si>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</si>
  <si>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</si>
  <si>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</si>
  <si>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</si>
  <si>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</si>
  <si>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</si>
  <si>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</si>
  <si>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</si>
  <si>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</si>
  <si>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</si>
  <si>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</si>
  <si>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</si>
  <si>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</si>
  <si>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</si>
  <si>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</si>
  <si>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</si>
  <si>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</si>
  <si>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</si>
  <si>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</si>
  <si>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</si>
  <si>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</si>
  <si>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</si>
  <si>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</si>
  <si>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</si>
  <si>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</si>
  <si>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</si>
  <si>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</si>
  <si>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</si>
  <si>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</si>
  <si>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</si>
  <si>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</si>
  <si>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</si>
  <si>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</si>
  <si>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</si>
  <si>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</si>
  <si>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</si>
  <si>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</si>
  <si>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</si>
  <si>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</si>
  <si>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</si>
  <si>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</si>
  <si>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</si>
  <si>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</si>
  <si>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</si>
  <si>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</si>
  <si>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</si>
  <si>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</si>
  <si>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</si>
  <si>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</si>
  <si>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</si>
  <si>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</si>
  <si>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</si>
  <si>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</si>
  <si>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</si>
  <si>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</si>
  <si>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</si>
  <si>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</si>
  <si>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</si>
  <si>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</si>
  <si>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</si>
  <si>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</si>
  <si>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</si>
  <si>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</si>
  <si>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</si>
  <si>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</si>
  <si>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</si>
  <si>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</si>
  <si>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</si>
  <si>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</si>
  <si>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</si>
  <si>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</si>
  <si>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</si>
  <si>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</si>
  <si>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</si>
  <si>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</si>
  <si>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</si>
  <si>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</si>
  <si>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</si>
  <si>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</si>
  <si>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</si>
  <si>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</si>
  <si>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</si>
  <si>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</si>
  <si>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</si>
  <si>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</si>
  <si>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</si>
  <si>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</si>
  <si>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</si>
  <si>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</si>
  <si>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</si>
  <si>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</si>
  <si>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</si>
  <si>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</si>
  <si>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</si>
  <si>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</si>
  <si>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</si>
  <si>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</si>
  <si>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</si>
  <si>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</si>
  <si>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</si>
  <si>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</si>
  <si>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</si>
  <si>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</si>
  <si>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</si>
  <si>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>Plantas de regasificación (**)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</si>
  <si>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</si>
  <si>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</si>
  <si>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</si>
  <si>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>Otras salidas del sistema</t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</si>
  <si>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</si>
  <si>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</si>
  <si>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</si>
  <si>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</si>
  <si>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</si>
  <si>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</si>
  <si>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</si>
  <si>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</si>
  <si>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</si>
  <si>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</si>
  <si>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</si>
  <si>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</si>
  <si>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</si>
  <si>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Otros O. M.</t>
  </si>
  <si>
    <t>Turquia</t>
  </si>
  <si>
    <t>China</t>
  </si>
  <si>
    <t>Taiwan</t>
  </si>
  <si>
    <t>jul-14</t>
  </si>
  <si>
    <t>Puerto Rico</t>
  </si>
  <si>
    <t>2ºT 2014</t>
  </si>
  <si>
    <t>ago-14</t>
  </si>
  <si>
    <t>ago-13</t>
  </si>
  <si>
    <t>Portugal GN</t>
  </si>
  <si>
    <t>BOLETÍN ESTADÍSTICO HIDROCARBUROS AGOSTO 2014</t>
  </si>
  <si>
    <t xml:space="preserve">  </t>
  </si>
  <si>
    <t xml:space="preserve">Queroseno </t>
  </si>
  <si>
    <t>EAUiratos Arabes Unidos</t>
  </si>
  <si>
    <t>** Incluye GLP distintos de los anteriores incluyendo GLP destinado a su posterior transformación</t>
  </si>
  <si>
    <t>Otros**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</si>
</sst>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</numFmts>
  <fonts count="53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</cellStyleXfs>
  <cellXfs count="910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7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30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9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6" fontId="30" fillId="2" borderId="0" xfId="7" applyNumberFormat="1" applyFont="1" applyFill="1" applyBorder="1" applyAlignment="1" applyProtection="1">
      <alignment vertical="center"/>
    </xf>
    <xf numFmtId="166" fontId="30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71" fontId="13" fillId="2" borderId="0" xfId="0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9" fontId="18" fillId="6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6" fontId="0" fillId="2" borderId="3" xfId="0" applyNumberFormat="1" applyFont="1" applyFill="1" applyBorder="1"/>
    <xf numFmtId="166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/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74" fontId="4" fillId="2" borderId="3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6" fontId="38" fillId="2" borderId="2" xfId="13" applyNumberFormat="1" applyFont="1" applyFill="1" applyBorder="1"/>
    <xf numFmtId="3" fontId="39" fillId="4" borderId="2" xfId="1" applyNumberFormat="1" applyFont="1" applyFill="1" applyBorder="1"/>
    <xf numFmtId="167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7" fontId="40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7" fontId="40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6" fontId="15" fillId="11" borderId="3" xfId="13" applyNumberFormat="1" applyFont="1" applyFill="1" applyBorder="1"/>
    <xf numFmtId="167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7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40" fillId="11" borderId="2" xfId="13" applyNumberFormat="1" applyFont="1" applyFill="1" applyBorder="1"/>
    <xf numFmtId="167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44" fillId="2" borderId="0" xfId="0" applyFont="1" applyFill="1" applyBorder="1" applyAlignment="1">
      <alignment horizontal="right" vertical="top"/>
    </xf>
    <xf numFmtId="0" fontId="13" fillId="2" borderId="18" xfId="0" applyFont="1" applyFill="1" applyBorder="1"/>
    <xf numFmtId="0" fontId="8" fillId="2" borderId="19" xfId="0" applyNumberFormat="1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0" fontId="13" fillId="2" borderId="0" xfId="0" applyNumberFormat="1" applyFont="1" applyFill="1" applyBorder="1"/>
    <xf numFmtId="171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167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0" fontId="8" fillId="2" borderId="2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7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6" fontId="18" fillId="9" borderId="0" xfId="0" applyNumberFormat="1" applyFont="1" applyFill="1" applyBorder="1"/>
    <xf numFmtId="166" fontId="8" fillId="9" borderId="0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20" xfId="1" applyNumberFormat="1" applyFont="1" applyFill="1" applyBorder="1"/>
    <xf numFmtId="0" fontId="25" fillId="4" borderId="20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2" fontId="8" fillId="2" borderId="2" xfId="1" quotePrefix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6" fontId="13" fillId="2" borderId="0" xfId="0" applyNumberFormat="1" applyFont="1" applyFill="1" applyBorder="1" applyAlignment="1">
      <alignment horizontal="left"/>
    </xf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6" fontId="30" fillId="2" borderId="0" xfId="7" applyNumberFormat="1" applyFont="1" applyFill="1" applyBorder="1" applyAlignment="1" applyProtection="1">
      <alignment horizontal="left" vertical="center"/>
      <protection locked="0"/>
    </xf>
    <xf numFmtId="169" fontId="33" fillId="5" borderId="0" xfId="0" applyNumberFormat="1" applyFont="1" applyFill="1" applyBorder="1" applyAlignment="1">
      <alignment horizontal="right"/>
    </xf>
    <xf numFmtId="166" fontId="33" fillId="2" borderId="0" xfId="0" applyNumberFormat="1" applyFont="1" applyFill="1" applyBorder="1" applyAlignment="1">
      <alignment horizontal="right"/>
    </xf>
    <xf numFmtId="169" fontId="33" fillId="2" borderId="0" xfId="0" applyNumberFormat="1" applyFont="1" applyFill="1" applyBorder="1"/>
    <xf numFmtId="171" fontId="33" fillId="6" borderId="0" xfId="0" applyNumberFormat="1" applyFont="1" applyFill="1" applyBorder="1"/>
    <xf numFmtId="166" fontId="33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8" fillId="2" borderId="21" xfId="1" applyNumberFormat="1" applyFont="1" applyFill="1" applyBorder="1" applyAlignment="1">
      <alignment wrapText="1"/>
    </xf>
    <xf numFmtId="0" fontId="4" fillId="2" borderId="22" xfId="1" applyNumberFormat="1" applyFont="1" applyFill="1" applyBorder="1"/>
    <xf numFmtId="0" fontId="8" fillId="2" borderId="21" xfId="1" applyNumberFormat="1" applyFont="1" applyFill="1" applyBorder="1"/>
    <xf numFmtId="0" fontId="25" fillId="4" borderId="23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6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6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7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20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3" xfId="1" applyNumberFormat="1" applyFont="1" applyFill="1" applyBorder="1" applyAlignment="1">
      <alignment horizontal="right"/>
    </xf>
    <xf numFmtId="174" fontId="4" fillId="11" borderId="3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3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2" fillId="3" borderId="0" xfId="1" applyNumberFormat="1" applyFont="1" applyFill="1" applyBorder="1" applyAlignment="1">
      <alignment horizontal="right"/>
    </xf>
    <xf numFmtId="178" fontId="32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6" fontId="33" fillId="2" borderId="0" xfId="0" quotePrefix="1" applyNumberFormat="1" applyFont="1" applyFill="1" applyBorder="1" applyAlignment="1">
      <alignment horizontal="right"/>
    </xf>
    <xf numFmtId="171" fontId="13" fillId="2" borderId="0" xfId="0" quotePrefix="1" applyNumberFormat="1" applyFont="1" applyFill="1" applyBorder="1" applyAlignment="1">
      <alignment horizontal="right" vertical="center"/>
    </xf>
    <xf numFmtId="171" fontId="13" fillId="2" borderId="3" xfId="0" quotePrefix="1" applyNumberFormat="1" applyFont="1" applyFill="1" applyBorder="1" applyAlignment="1">
      <alignment horizontal="right" vertical="center"/>
    </xf>
    <xf numFmtId="166" fontId="13" fillId="2" borderId="3" xfId="0" applyNumberFormat="1" applyFont="1" applyFill="1" applyBorder="1" applyAlignment="1">
      <alignment horizontal="right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4" xfId="0" applyNumberFormat="1" applyFont="1" applyFill="1" applyBorder="1" applyAlignment="1">
      <alignment horizontal="left"/>
    </xf>
    <xf numFmtId="0" fontId="8" fillId="6" borderId="24" xfId="0" applyNumberFormat="1" applyFont="1" applyFill="1" applyBorder="1" applyAlignment="1">
      <alignment horizontal="left" indent="3"/>
    </xf>
    <xf numFmtId="3" fontId="18" fillId="6" borderId="24" xfId="0" applyNumberFormat="1" applyFont="1" applyFill="1" applyBorder="1" applyAlignment="1">
      <alignment horizontal="right"/>
    </xf>
    <xf numFmtId="166" fontId="18" fillId="6" borderId="24" xfId="0" applyNumberFormat="1" applyFont="1" applyFill="1" applyBorder="1" applyAlignment="1">
      <alignment horizontal="right"/>
    </xf>
    <xf numFmtId="173" fontId="18" fillId="6" borderId="24" xfId="0" applyNumberFormat="1" applyFont="1" applyFill="1" applyBorder="1"/>
    <xf numFmtId="173" fontId="18" fillId="6" borderId="24" xfId="0" applyNumberFormat="1" applyFont="1" applyFill="1" applyBorder="1" applyAlignment="1">
      <alignment horizontal="right"/>
    </xf>
    <xf numFmtId="171" fontId="18" fillId="6" borderId="24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166" fontId="18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/>
    <xf numFmtId="166" fontId="30" fillId="2" borderId="3" xfId="7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6" fontId="33" fillId="6" borderId="0" xfId="0" applyNumberFormat="1" applyFont="1" applyFill="1" applyBorder="1" applyAlignment="1">
      <alignment horizontal="right"/>
    </xf>
    <xf numFmtId="169" fontId="33" fillId="5" borderId="0" xfId="0" applyNumberFormat="1" applyFont="1" applyFill="1" applyBorder="1"/>
    <xf numFmtId="171" fontId="33" fillId="0" borderId="0" xfId="0" quotePrefix="1" applyNumberFormat="1" applyFont="1" applyFill="1" applyBorder="1" applyAlignment="1">
      <alignment horizontal="right" vertical="center"/>
    </xf>
    <xf numFmtId="166" fontId="33" fillId="0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166" fontId="0" fillId="2" borderId="0" xfId="0" quotePrefix="1" applyNumberFormat="1" applyFont="1" applyFill="1" applyBorder="1" applyAlignment="1">
      <alignment horizontal="right"/>
    </xf>
    <xf numFmtId="166" fontId="16" fillId="2" borderId="1" xfId="0" quotePrefix="1" applyNumberFormat="1" applyFont="1" applyFill="1" applyBorder="1" applyAlignment="1">
      <alignment horizontal="right"/>
    </xf>
    <xf numFmtId="166" fontId="25" fillId="4" borderId="1" xfId="1" quotePrefix="1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82"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79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F35" sqref="F35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664</v>
      </c>
    </row>
    <row r="3" spans="1:9" ht="15" customHeight="1" x14ac:dyDescent="0.2">
      <c r="A3" s="772">
        <v>41852</v>
      </c>
    </row>
    <row r="4" spans="1:9" ht="15" customHeight="1" x14ac:dyDescent="0.25">
      <c r="A4" s="849" t="s">
        <v>19</v>
      </c>
      <c r="B4" s="849"/>
      <c r="C4" s="849"/>
      <c r="D4" s="849"/>
      <c r="E4" s="849"/>
      <c r="F4" s="849"/>
      <c r="G4" s="84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40" t="s">
        <v>616</v>
      </c>
      <c r="D17" s="340"/>
      <c r="E17" s="340"/>
      <c r="F17" s="340"/>
      <c r="G17" s="340"/>
      <c r="H17" s="340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624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40" t="s">
        <v>632</v>
      </c>
      <c r="D25" s="340"/>
      <c r="E25" s="340"/>
      <c r="F25" s="340"/>
      <c r="G25" s="9"/>
      <c r="H25" s="9"/>
    </row>
    <row r="26" spans="2:9" ht="15" customHeight="1" x14ac:dyDescent="0.2">
      <c r="C26" s="340" t="s">
        <v>33</v>
      </c>
      <c r="D26" s="340"/>
      <c r="E26" s="340"/>
      <c r="F26" s="340"/>
      <c r="G26" s="9"/>
      <c r="H26" s="9"/>
    </row>
    <row r="27" spans="2:9" ht="15" customHeight="1" x14ac:dyDescent="0.2">
      <c r="C27" s="340" t="s">
        <v>538</v>
      </c>
      <c r="D27" s="340"/>
      <c r="E27" s="340"/>
      <c r="F27" s="340"/>
      <c r="G27" s="340"/>
      <c r="H27" s="340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542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40" t="s">
        <v>34</v>
      </c>
      <c r="D37" s="340"/>
      <c r="E37" s="340"/>
      <c r="F37" s="340"/>
      <c r="G37" s="340"/>
      <c r="H37" s="9"/>
      <c r="I37" s="9"/>
    </row>
    <row r="38" spans="1:9" ht="15" customHeight="1" x14ac:dyDescent="0.2">
      <c r="A38" s="6"/>
      <c r="C38" s="340" t="s">
        <v>619</v>
      </c>
      <c r="D38" s="340"/>
      <c r="E38" s="340"/>
      <c r="F38" s="340"/>
      <c r="G38" s="340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618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8"/>
      <c r="D48" s="338"/>
      <c r="E48" s="338"/>
      <c r="F48" s="338"/>
    </row>
    <row r="49" spans="1:8" ht="15" customHeight="1" x14ac:dyDescent="0.2">
      <c r="B49" s="6"/>
      <c r="C49" s="339" t="s">
        <v>617</v>
      </c>
      <c r="D49" s="339"/>
      <c r="E49" s="339"/>
      <c r="F49" s="339"/>
      <c r="G49" s="9"/>
    </row>
    <row r="50" spans="1:8" ht="15" customHeight="1" x14ac:dyDescent="0.2">
      <c r="B50" s="6"/>
      <c r="C50" s="9" t="s">
        <v>595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40" t="s">
        <v>22</v>
      </c>
      <c r="D56" s="340"/>
      <c r="E56" s="340"/>
      <c r="F56" s="340"/>
      <c r="G56" s="340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439</v>
      </c>
      <c r="D64" s="9"/>
      <c r="E64" s="9"/>
      <c r="F64" s="9"/>
      <c r="G64" s="9"/>
    </row>
    <row r="65" spans="2:9" ht="15" customHeight="1" x14ac:dyDescent="0.2">
      <c r="B65" s="6"/>
      <c r="C65" s="9" t="s">
        <v>607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608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40" t="s">
        <v>621</v>
      </c>
      <c r="D71" s="340"/>
      <c r="E71" s="340"/>
      <c r="F71" s="9"/>
      <c r="G71" s="9"/>
    </row>
    <row r="72" spans="2:9" ht="15" customHeight="1" x14ac:dyDescent="0.2">
      <c r="C72" s="9" t="s">
        <v>620</v>
      </c>
      <c r="D72" s="9"/>
      <c r="E72" s="9"/>
      <c r="F72" s="9"/>
      <c r="G72" s="9"/>
      <c r="H72" s="9"/>
    </row>
    <row r="73" spans="2:9" ht="15" customHeight="1" x14ac:dyDescent="0.2">
      <c r="C73" s="9" t="s">
        <v>406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40" t="s">
        <v>416</v>
      </c>
      <c r="D78" s="340"/>
      <c r="E78" s="340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40" t="s">
        <v>436</v>
      </c>
      <c r="D83" s="340"/>
      <c r="E83" s="340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622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40" t="s">
        <v>623</v>
      </c>
      <c r="D90" s="340"/>
      <c r="E90" s="340"/>
      <c r="F90" s="340"/>
      <c r="G90" s="11"/>
      <c r="H90" s="11"/>
      <c r="I90" s="11"/>
    </row>
    <row r="91" spans="1:10" ht="15" customHeight="1" x14ac:dyDescent="0.2">
      <c r="C91" s="340" t="s">
        <v>40</v>
      </c>
      <c r="D91" s="340"/>
      <c r="E91" s="340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50" t="s">
        <v>634</v>
      </c>
      <c r="B97" s="851"/>
      <c r="C97" s="851"/>
      <c r="D97" s="851"/>
      <c r="E97" s="851"/>
      <c r="F97" s="851"/>
      <c r="G97" s="851"/>
      <c r="H97" s="851"/>
      <c r="I97" s="851"/>
      <c r="J97" s="851"/>
      <c r="K97" s="851"/>
    </row>
    <row r="98" spans="1:11" ht="15" customHeight="1" x14ac:dyDescent="0.2">
      <c r="A98" s="851"/>
      <c r="B98" s="851"/>
      <c r="C98" s="851"/>
      <c r="D98" s="851"/>
      <c r="E98" s="851"/>
      <c r="F98" s="851"/>
      <c r="G98" s="851"/>
      <c r="H98" s="851"/>
      <c r="I98" s="851"/>
      <c r="J98" s="851"/>
      <c r="K98" s="851"/>
    </row>
    <row r="99" spans="1:11" ht="15" customHeight="1" x14ac:dyDescent="0.2">
      <c r="A99" s="851"/>
      <c r="B99" s="851"/>
      <c r="C99" s="851"/>
      <c r="D99" s="851"/>
      <c r="E99" s="851"/>
      <c r="F99" s="851"/>
      <c r="G99" s="851"/>
      <c r="H99" s="851"/>
      <c r="I99" s="851"/>
      <c r="J99" s="851"/>
      <c r="K99" s="851"/>
    </row>
    <row r="100" spans="1:11" ht="15" customHeight="1" x14ac:dyDescent="0.2">
      <c r="A100" s="851"/>
      <c r="B100" s="851"/>
      <c r="C100" s="851"/>
      <c r="D100" s="851"/>
      <c r="E100" s="851"/>
      <c r="F100" s="851"/>
      <c r="G100" s="851"/>
      <c r="H100" s="851"/>
      <c r="I100" s="851"/>
      <c r="J100" s="851"/>
      <c r="K100" s="851"/>
    </row>
    <row r="101" spans="1:11" ht="15" customHeight="1" x14ac:dyDescent="0.2">
      <c r="A101" s="851"/>
      <c r="B101" s="851"/>
      <c r="C101" s="851"/>
      <c r="D101" s="851"/>
      <c r="E101" s="851"/>
      <c r="F101" s="851"/>
      <c r="G101" s="851"/>
      <c r="H101" s="851"/>
      <c r="I101" s="851"/>
      <c r="J101" s="851"/>
      <c r="K101" s="851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topLeftCell="B1" zoomScale="115" zoomScaleNormal="115" zoomScaleSheetLayoutView="100" workbookViewId="0">
      <selection activeCell="H6" sqref="H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69" t="s">
        <v>27</v>
      </c>
      <c r="B1" s="570"/>
      <c r="C1" s="570"/>
      <c r="D1" s="570"/>
      <c r="E1" s="570"/>
      <c r="F1" s="570"/>
      <c r="G1" s="570"/>
      <c r="H1" s="570"/>
      <c r="I1" s="577"/>
    </row>
    <row r="2" spans="1:11" ht="15.75" x14ac:dyDescent="0.25">
      <c r="A2" s="571"/>
      <c r="B2" s="572"/>
      <c r="C2" s="573"/>
      <c r="D2" s="573"/>
      <c r="E2" s="573"/>
      <c r="F2" s="573"/>
      <c r="G2" s="555"/>
      <c r="H2" s="555" t="s">
        <v>160</v>
      </c>
      <c r="I2" s="577"/>
    </row>
    <row r="3" spans="1:11" s="102" customFormat="1" x14ac:dyDescent="0.2">
      <c r="A3" s="556"/>
      <c r="B3" s="868">
        <f>INDICE!A3</f>
        <v>41852</v>
      </c>
      <c r="C3" s="869"/>
      <c r="D3" s="869" t="s">
        <v>121</v>
      </c>
      <c r="E3" s="869"/>
      <c r="F3" s="869" t="s">
        <v>122</v>
      </c>
      <c r="G3" s="870"/>
      <c r="H3" s="869"/>
      <c r="I3" s="539"/>
    </row>
    <row r="4" spans="1:11" s="102" customFormat="1" x14ac:dyDescent="0.2">
      <c r="A4" s="557"/>
      <c r="B4" s="558" t="s">
        <v>48</v>
      </c>
      <c r="C4" s="558" t="s">
        <v>518</v>
      </c>
      <c r="D4" s="558" t="s">
        <v>48</v>
      </c>
      <c r="E4" s="558" t="s">
        <v>518</v>
      </c>
      <c r="F4" s="558" t="s">
        <v>48</v>
      </c>
      <c r="G4" s="559" t="s">
        <v>518</v>
      </c>
      <c r="H4" s="559" t="s">
        <v>111</v>
      </c>
      <c r="I4" s="539"/>
    </row>
    <row r="5" spans="1:11" s="102" customFormat="1" x14ac:dyDescent="0.2">
      <c r="A5" s="560" t="s">
        <v>180</v>
      </c>
      <c r="B5" s="519">
        <v>1739.6547400000011</v>
      </c>
      <c r="C5" s="512">
        <v>-2.5293995916459169</v>
      </c>
      <c r="D5" s="511">
        <v>13870.165379999991</v>
      </c>
      <c r="E5" s="512">
        <v>1.3826023125745881</v>
      </c>
      <c r="F5" s="511">
        <v>20688.959039999994</v>
      </c>
      <c r="G5" s="512">
        <v>1.2284034566805007</v>
      </c>
      <c r="H5" s="517">
        <v>73.450550113420192</v>
      </c>
      <c r="I5" s="539"/>
      <c r="K5" s="96"/>
    </row>
    <row r="6" spans="1:11" s="102" customFormat="1" x14ac:dyDescent="0.2">
      <c r="A6" s="560" t="s">
        <v>181</v>
      </c>
      <c r="B6" s="582">
        <v>0.56177999999999995</v>
      </c>
      <c r="C6" s="529">
        <v>8.1219446475999693</v>
      </c>
      <c r="D6" s="561">
        <v>4.6165799999999999</v>
      </c>
      <c r="E6" s="512">
        <v>15.994763805939202</v>
      </c>
      <c r="F6" s="511">
        <v>6.0007799999999998</v>
      </c>
      <c r="G6" s="512">
        <v>-59.515982024733873</v>
      </c>
      <c r="H6" s="517">
        <v>2.1304145426429812E-2</v>
      </c>
      <c r="I6" s="539"/>
      <c r="K6" s="96"/>
    </row>
    <row r="7" spans="1:11" s="102" customFormat="1" x14ac:dyDescent="0.2">
      <c r="A7" s="560" t="s">
        <v>182</v>
      </c>
      <c r="B7" s="519">
        <v>1.1456</v>
      </c>
      <c r="C7" s="512">
        <v>-40.270181493975414</v>
      </c>
      <c r="D7" s="561">
        <v>9.5728399999999993</v>
      </c>
      <c r="E7" s="512">
        <v>-48.480989904839198</v>
      </c>
      <c r="F7" s="511">
        <v>17.507269999999998</v>
      </c>
      <c r="G7" s="512">
        <v>-70.20352075365021</v>
      </c>
      <c r="H7" s="517">
        <v>6.2154824222813002E-2</v>
      </c>
      <c r="I7" s="539"/>
      <c r="K7" s="96"/>
    </row>
    <row r="8" spans="1:11" s="102" customFormat="1" x14ac:dyDescent="0.2">
      <c r="A8" s="581" t="s">
        <v>183</v>
      </c>
      <c r="B8" s="520">
        <v>1741.3621200000014</v>
      </c>
      <c r="C8" s="521">
        <v>-2.5668045144543505</v>
      </c>
      <c r="D8" s="520">
        <v>13884.354799999992</v>
      </c>
      <c r="E8" s="521">
        <v>1.3192343024166071</v>
      </c>
      <c r="F8" s="520">
        <v>20712.467089999995</v>
      </c>
      <c r="G8" s="521">
        <v>0.97988624022084858</v>
      </c>
      <c r="H8" s="521">
        <v>73.534009083069435</v>
      </c>
      <c r="I8" s="539"/>
    </row>
    <row r="9" spans="1:11" s="102" customFormat="1" x14ac:dyDescent="0.2">
      <c r="A9" s="560" t="s">
        <v>184</v>
      </c>
      <c r="B9" s="519">
        <v>226.84655000000004</v>
      </c>
      <c r="C9" s="512">
        <v>-10.985561195031833</v>
      </c>
      <c r="D9" s="511">
        <v>2303.7087900000001</v>
      </c>
      <c r="E9" s="512">
        <v>-0.86398363236487064</v>
      </c>
      <c r="F9" s="511">
        <v>3685.9368099999997</v>
      </c>
      <c r="G9" s="512">
        <v>3.7791016575482019</v>
      </c>
      <c r="H9" s="517">
        <v>13.085921135730819</v>
      </c>
      <c r="I9" s="539"/>
    </row>
    <row r="10" spans="1:11" s="102" customFormat="1" x14ac:dyDescent="0.2">
      <c r="A10" s="560" t="s">
        <v>185</v>
      </c>
      <c r="B10" s="519">
        <v>84.491100000000003</v>
      </c>
      <c r="C10" s="512">
        <v>-23.847671367998533</v>
      </c>
      <c r="D10" s="511">
        <v>1234.7795500000002</v>
      </c>
      <c r="E10" s="512">
        <v>-18.167191081083423</v>
      </c>
      <c r="F10" s="511">
        <v>2077.6045600000007</v>
      </c>
      <c r="G10" s="512">
        <v>-15.422593872216691</v>
      </c>
      <c r="H10" s="517">
        <v>7.3759727376863902</v>
      </c>
      <c r="I10" s="539"/>
    </row>
    <row r="11" spans="1:11" s="102" customFormat="1" x14ac:dyDescent="0.2">
      <c r="A11" s="560" t="s">
        <v>186</v>
      </c>
      <c r="B11" s="519">
        <v>130.79158000000001</v>
      </c>
      <c r="C11" s="512">
        <v>-7.1069201418940864</v>
      </c>
      <c r="D11" s="511">
        <v>1126.32357</v>
      </c>
      <c r="E11" s="512">
        <v>4.7685072327499283</v>
      </c>
      <c r="F11" s="511">
        <v>1691.1856699999998</v>
      </c>
      <c r="G11" s="512">
        <v>8.8674702800295755</v>
      </c>
      <c r="H11" s="517">
        <v>6.004097043513366</v>
      </c>
      <c r="I11" s="539"/>
    </row>
    <row r="12" spans="1:11" s="3" customFormat="1" x14ac:dyDescent="0.2">
      <c r="A12" s="562" t="s">
        <v>187</v>
      </c>
      <c r="B12" s="522">
        <v>2183.4913500000021</v>
      </c>
      <c r="C12" s="523">
        <v>-4.8101336756129607</v>
      </c>
      <c r="D12" s="522">
        <v>18549.166709999994</v>
      </c>
      <c r="E12" s="523">
        <v>-0.3339704538995783</v>
      </c>
      <c r="F12" s="522">
        <v>28167.194129999993</v>
      </c>
      <c r="G12" s="523">
        <v>0.33524503993403648</v>
      </c>
      <c r="H12" s="523">
        <v>100</v>
      </c>
      <c r="I12" s="492"/>
    </row>
    <row r="13" spans="1:11" s="102" customFormat="1" x14ac:dyDescent="0.2">
      <c r="A13" s="586" t="s">
        <v>158</v>
      </c>
      <c r="B13" s="524"/>
      <c r="C13" s="524"/>
      <c r="D13" s="524"/>
      <c r="E13" s="524"/>
      <c r="F13" s="524"/>
      <c r="G13" s="524"/>
      <c r="H13" s="524"/>
      <c r="I13" s="539"/>
    </row>
    <row r="14" spans="1:11" s="130" customFormat="1" x14ac:dyDescent="0.2">
      <c r="A14" s="563" t="s">
        <v>188</v>
      </c>
      <c r="B14" s="543">
        <v>71.403170000000031</v>
      </c>
      <c r="C14" s="532">
        <v>23.86841941372607</v>
      </c>
      <c r="D14" s="531">
        <v>558.96686000000011</v>
      </c>
      <c r="E14" s="532">
        <v>-15.71711593891516</v>
      </c>
      <c r="F14" s="531">
        <v>720.78931000000034</v>
      </c>
      <c r="G14" s="532">
        <v>-47.896489810793433</v>
      </c>
      <c r="H14" s="545">
        <v>2.5589673812497722</v>
      </c>
      <c r="I14" s="578"/>
    </row>
    <row r="15" spans="1:11" s="130" customFormat="1" x14ac:dyDescent="0.2">
      <c r="A15" s="564" t="s">
        <v>625</v>
      </c>
      <c r="B15" s="584">
        <v>4.1004205374583416</v>
      </c>
      <c r="C15" s="536"/>
      <c r="D15" s="565">
        <v>4.0258756568220253</v>
      </c>
      <c r="E15" s="536"/>
      <c r="F15" s="565">
        <v>3.4799780579880721</v>
      </c>
      <c r="G15" s="536"/>
      <c r="H15" s="546"/>
      <c r="I15" s="578"/>
    </row>
    <row r="16" spans="1:11" s="130" customFormat="1" x14ac:dyDescent="0.2">
      <c r="A16" s="566" t="s">
        <v>527</v>
      </c>
      <c r="B16" s="585">
        <v>104.2873</v>
      </c>
      <c r="C16" s="526">
        <v>-11.074833713990209</v>
      </c>
      <c r="D16" s="525">
        <v>810.5084300000002</v>
      </c>
      <c r="E16" s="526">
        <v>0.98391322436066408</v>
      </c>
      <c r="F16" s="567">
        <v>1223.9659799999999</v>
      </c>
      <c r="G16" s="526">
        <v>3.4727817173391706</v>
      </c>
      <c r="H16" s="583">
        <v>4.3453599756902737</v>
      </c>
      <c r="I16" s="578"/>
    </row>
    <row r="17" spans="1:14" s="102" customFormat="1" x14ac:dyDescent="0.2">
      <c r="A17" s="574"/>
      <c r="B17" s="575"/>
      <c r="C17" s="575"/>
      <c r="D17" s="575"/>
      <c r="E17" s="575"/>
      <c r="F17" s="575"/>
      <c r="G17" s="575"/>
      <c r="H17" s="576" t="s">
        <v>246</v>
      </c>
      <c r="I17" s="539"/>
    </row>
    <row r="18" spans="1:14" s="102" customFormat="1" x14ac:dyDescent="0.2">
      <c r="A18" s="568" t="s">
        <v>590</v>
      </c>
      <c r="B18" s="530"/>
      <c r="C18" s="530"/>
      <c r="D18" s="530"/>
      <c r="E18" s="530"/>
      <c r="F18" s="511"/>
      <c r="G18" s="530"/>
      <c r="H18" s="530"/>
      <c r="I18" s="107"/>
      <c r="J18" s="107"/>
      <c r="K18" s="107"/>
      <c r="L18" s="107"/>
      <c r="M18" s="107"/>
      <c r="N18" s="107"/>
    </row>
    <row r="19" spans="1:14" x14ac:dyDescent="0.2">
      <c r="A19" s="871" t="s">
        <v>528</v>
      </c>
      <c r="B19" s="872"/>
      <c r="C19" s="872"/>
      <c r="D19" s="872"/>
      <c r="E19" s="872"/>
      <c r="F19" s="872"/>
      <c r="G19" s="872"/>
      <c r="H19" s="573"/>
      <c r="I19" s="108"/>
      <c r="J19" s="108"/>
      <c r="K19" s="108"/>
      <c r="L19" s="108"/>
      <c r="M19" s="108"/>
      <c r="N19" s="108"/>
    </row>
    <row r="20" spans="1:14" ht="14.25" x14ac:dyDescent="0.2">
      <c r="A20" s="579" t="s">
        <v>247</v>
      </c>
      <c r="B20" s="580"/>
      <c r="C20" s="580"/>
      <c r="D20" s="580"/>
      <c r="E20" s="580"/>
      <c r="F20" s="580"/>
      <c r="G20" s="580"/>
      <c r="H20" s="580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444</v>
      </c>
    </row>
  </sheetData>
  <mergeCells count="4">
    <mergeCell ref="B3:C3"/>
    <mergeCell ref="D3:E3"/>
    <mergeCell ref="F3:H3"/>
    <mergeCell ref="A19:G19"/>
  </mergeCells>
  <conditionalFormatting sqref="B6">
    <cfRule type="cellIs" dxfId="72" priority="8" operator="between">
      <formula>0</formula>
      <formula>0.5</formula>
    </cfRule>
    <cfRule type="cellIs" dxfId="71" priority="9" operator="between">
      <formula>0</formula>
      <formula>0.49</formula>
    </cfRule>
  </conditionalFormatting>
  <conditionalFormatting sqref="D6">
    <cfRule type="cellIs" dxfId="70" priority="6" operator="between">
      <formula>0</formula>
      <formula>0.5</formula>
    </cfRule>
    <cfRule type="cellIs" dxfId="69" priority="7" operator="between">
      <formula>0</formula>
      <formula>0.49</formula>
    </cfRule>
  </conditionalFormatting>
  <conditionalFormatting sqref="D7">
    <cfRule type="cellIs" dxfId="68" priority="4" operator="between">
      <formula>0</formula>
      <formula>0.5</formula>
    </cfRule>
    <cfRule type="cellIs" dxfId="67" priority="5" operator="between">
      <formula>0</formula>
      <formula>0.49</formula>
    </cfRule>
  </conditionalFormatting>
  <conditionalFormatting sqref="H6">
    <cfRule type="cellIs" dxfId="66" priority="1" operator="between">
      <formula>0.0001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H20" sqref="H20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6">
        <f>INDICE!A3</f>
        <v>41852</v>
      </c>
      <c r="C3" s="866"/>
      <c r="D3" s="866">
        <f>INDICE!C3</f>
        <v>0</v>
      </c>
      <c r="E3" s="866"/>
      <c r="F3" s="112"/>
      <c r="G3" s="867" t="s">
        <v>122</v>
      </c>
      <c r="H3" s="867"/>
      <c r="I3" s="867"/>
      <c r="J3" s="867"/>
    </row>
    <row r="4" spans="1:11" s="114" customFormat="1" x14ac:dyDescent="0.2">
      <c r="A4" s="115"/>
      <c r="B4" s="116" t="s">
        <v>189</v>
      </c>
      <c r="C4" s="116" t="s">
        <v>190</v>
      </c>
      <c r="D4" s="116" t="s">
        <v>191</v>
      </c>
      <c r="E4" s="116" t="s">
        <v>192</v>
      </c>
      <c r="F4" s="116"/>
      <c r="G4" s="116" t="s">
        <v>189</v>
      </c>
      <c r="H4" s="116" t="s">
        <v>190</v>
      </c>
      <c r="I4" s="116" t="s">
        <v>191</v>
      </c>
      <c r="J4" s="116" t="s">
        <v>192</v>
      </c>
    </row>
    <row r="5" spans="1:11" s="114" customFormat="1" x14ac:dyDescent="0.2">
      <c r="A5" s="587" t="s">
        <v>162</v>
      </c>
      <c r="B5" s="117">
        <v>277.83393000000001</v>
      </c>
      <c r="C5" s="117">
        <v>38.98489</v>
      </c>
      <c r="D5" s="117">
        <v>12.316579999999998</v>
      </c>
      <c r="E5" s="547">
        <v>329.1354</v>
      </c>
      <c r="F5" s="117"/>
      <c r="G5" s="117">
        <v>3163.819080000002</v>
      </c>
      <c r="H5" s="117">
        <v>564.0309500000003</v>
      </c>
      <c r="I5" s="117">
        <v>180.34332000000003</v>
      </c>
      <c r="J5" s="547">
        <v>3908.1933500000023</v>
      </c>
      <c r="K5" s="82"/>
    </row>
    <row r="6" spans="1:11" s="114" customFormat="1" x14ac:dyDescent="0.2">
      <c r="A6" s="588" t="s">
        <v>163</v>
      </c>
      <c r="B6" s="119">
        <v>73.087779999999981</v>
      </c>
      <c r="C6" s="119">
        <v>15.285780000000003</v>
      </c>
      <c r="D6" s="119">
        <v>1.5793299999999999</v>
      </c>
      <c r="E6" s="550">
        <v>89.952889999999982</v>
      </c>
      <c r="F6" s="119"/>
      <c r="G6" s="119">
        <v>888.82942999999989</v>
      </c>
      <c r="H6" s="119">
        <v>264.97454000000016</v>
      </c>
      <c r="I6" s="119">
        <v>106.97859</v>
      </c>
      <c r="J6" s="550">
        <v>1260.7825599999999</v>
      </c>
      <c r="K6" s="82"/>
    </row>
    <row r="7" spans="1:11" s="114" customFormat="1" x14ac:dyDescent="0.2">
      <c r="A7" s="588" t="s">
        <v>164</v>
      </c>
      <c r="B7" s="119">
        <v>39.338000000000001</v>
      </c>
      <c r="C7" s="119">
        <v>4.8211499999999994</v>
      </c>
      <c r="D7" s="119">
        <v>2.3934699999999998</v>
      </c>
      <c r="E7" s="550">
        <v>46.552619999999997</v>
      </c>
      <c r="F7" s="119"/>
      <c r="G7" s="119">
        <v>438.36721999999997</v>
      </c>
      <c r="H7" s="119">
        <v>76.420379999999994</v>
      </c>
      <c r="I7" s="119">
        <v>54.140579999999993</v>
      </c>
      <c r="J7" s="550">
        <v>568.92818</v>
      </c>
      <c r="K7" s="82"/>
    </row>
    <row r="8" spans="1:11" s="114" customFormat="1" x14ac:dyDescent="0.2">
      <c r="A8" s="588" t="s">
        <v>165</v>
      </c>
      <c r="B8" s="119">
        <v>44.114740000000005</v>
      </c>
      <c r="C8" s="119">
        <v>3.3624000000000001</v>
      </c>
      <c r="D8" s="119">
        <v>5.3017200000000004</v>
      </c>
      <c r="E8" s="550">
        <v>52.778860000000009</v>
      </c>
      <c r="F8" s="119"/>
      <c r="G8" s="119">
        <v>368.87799999999993</v>
      </c>
      <c r="H8" s="119">
        <v>40.81935</v>
      </c>
      <c r="I8" s="119">
        <v>110.44458999999999</v>
      </c>
      <c r="J8" s="550">
        <v>520.14193999999986</v>
      </c>
      <c r="K8" s="82"/>
    </row>
    <row r="9" spans="1:11" s="114" customFormat="1" x14ac:dyDescent="0.2">
      <c r="A9" s="588" t="s">
        <v>166</v>
      </c>
      <c r="B9" s="119">
        <v>48.949660000000002</v>
      </c>
      <c r="C9" s="119" t="s">
        <v>151</v>
      </c>
      <c r="D9" s="119">
        <v>19.675930000000001</v>
      </c>
      <c r="E9" s="550">
        <v>68.625590000000003</v>
      </c>
      <c r="F9" s="119"/>
      <c r="G9" s="119">
        <v>608.79387000000008</v>
      </c>
      <c r="H9" s="119" t="s">
        <v>151</v>
      </c>
      <c r="I9" s="119">
        <v>135.35365999999999</v>
      </c>
      <c r="J9" s="550">
        <v>744.14753000000007</v>
      </c>
      <c r="K9" s="82"/>
    </row>
    <row r="10" spans="1:11" s="114" customFormat="1" x14ac:dyDescent="0.2">
      <c r="A10" s="588" t="s">
        <v>167</v>
      </c>
      <c r="B10" s="119">
        <v>28.16076</v>
      </c>
      <c r="C10" s="119">
        <v>3.5833499999999994</v>
      </c>
      <c r="D10" s="119">
        <v>0.49448999999999999</v>
      </c>
      <c r="E10" s="550">
        <v>32.238599999999998</v>
      </c>
      <c r="F10" s="119"/>
      <c r="G10" s="119">
        <v>291.20639999999992</v>
      </c>
      <c r="H10" s="119">
        <v>51.319950000000006</v>
      </c>
      <c r="I10" s="119">
        <v>15.018090000000001</v>
      </c>
      <c r="J10" s="550">
        <v>357.5444399999999</v>
      </c>
      <c r="K10" s="82"/>
    </row>
    <row r="11" spans="1:11" s="114" customFormat="1" x14ac:dyDescent="0.2">
      <c r="A11" s="588" t="s">
        <v>168</v>
      </c>
      <c r="B11" s="119">
        <v>139.28182000000001</v>
      </c>
      <c r="C11" s="119">
        <v>36.115699999999983</v>
      </c>
      <c r="D11" s="119">
        <v>6.104070000000001</v>
      </c>
      <c r="E11" s="550">
        <v>181.50158999999999</v>
      </c>
      <c r="F11" s="119"/>
      <c r="G11" s="119">
        <v>1456.8217799999993</v>
      </c>
      <c r="H11" s="119">
        <v>607.48873000000026</v>
      </c>
      <c r="I11" s="119">
        <v>245.10063000000005</v>
      </c>
      <c r="J11" s="550">
        <v>2309.4111399999992</v>
      </c>
      <c r="K11" s="82"/>
    </row>
    <row r="12" spans="1:11" s="114" customFormat="1" x14ac:dyDescent="0.2">
      <c r="A12" s="588" t="s">
        <v>650</v>
      </c>
      <c r="B12" s="119">
        <v>100.13863000000001</v>
      </c>
      <c r="C12" s="119">
        <v>25.094470000000001</v>
      </c>
      <c r="D12" s="119">
        <v>2.63916</v>
      </c>
      <c r="E12" s="550">
        <v>127.87226000000001</v>
      </c>
      <c r="F12" s="119"/>
      <c r="G12" s="119">
        <v>1152.9240600000001</v>
      </c>
      <c r="H12" s="119">
        <v>494.10089000000022</v>
      </c>
      <c r="I12" s="119">
        <v>164.38514999999998</v>
      </c>
      <c r="J12" s="550">
        <v>1811.4101000000003</v>
      </c>
      <c r="K12" s="82"/>
    </row>
    <row r="13" spans="1:11" s="114" customFormat="1" x14ac:dyDescent="0.2">
      <c r="A13" s="588" t="s">
        <v>169</v>
      </c>
      <c r="B13" s="119">
        <v>256.97163000000006</v>
      </c>
      <c r="C13" s="119">
        <v>25.933989999999998</v>
      </c>
      <c r="D13" s="119">
        <v>9.7422299999999993</v>
      </c>
      <c r="E13" s="550">
        <v>292.64785000000006</v>
      </c>
      <c r="F13" s="119"/>
      <c r="G13" s="119">
        <v>3195.9119400000009</v>
      </c>
      <c r="H13" s="119">
        <v>438.37342999999976</v>
      </c>
      <c r="I13" s="119">
        <v>221.17940000000013</v>
      </c>
      <c r="J13" s="550">
        <v>3855.4647700000005</v>
      </c>
      <c r="K13" s="82"/>
    </row>
    <row r="14" spans="1:11" s="114" customFormat="1" x14ac:dyDescent="0.2">
      <c r="A14" s="588" t="s">
        <v>170</v>
      </c>
      <c r="B14" s="119">
        <v>1.0039100000000001</v>
      </c>
      <c r="C14" s="119" t="s">
        <v>151</v>
      </c>
      <c r="D14" s="119" t="s">
        <v>151</v>
      </c>
      <c r="E14" s="550">
        <v>1.0039100000000001</v>
      </c>
      <c r="F14" s="119"/>
      <c r="G14" s="119">
        <v>10.74348</v>
      </c>
      <c r="H14" s="119" t="s">
        <v>151</v>
      </c>
      <c r="I14" s="119">
        <v>9.8200000000000006E-3</v>
      </c>
      <c r="J14" s="550">
        <v>10.753299999999999</v>
      </c>
      <c r="K14" s="82"/>
    </row>
    <row r="15" spans="1:11" s="114" customFormat="1" x14ac:dyDescent="0.2">
      <c r="A15" s="588" t="s">
        <v>171</v>
      </c>
      <c r="B15" s="119">
        <v>172.21269999999998</v>
      </c>
      <c r="C15" s="119">
        <v>12.91174</v>
      </c>
      <c r="D15" s="119">
        <v>5.5864800000000008</v>
      </c>
      <c r="E15" s="550">
        <v>190.71091999999999</v>
      </c>
      <c r="F15" s="119"/>
      <c r="G15" s="119">
        <v>1995.6112000000005</v>
      </c>
      <c r="H15" s="119">
        <v>214.07271000000009</v>
      </c>
      <c r="I15" s="119">
        <v>105.90150000000003</v>
      </c>
      <c r="J15" s="550">
        <v>2315.5854100000006</v>
      </c>
      <c r="K15" s="82"/>
    </row>
    <row r="16" spans="1:11" s="114" customFormat="1" x14ac:dyDescent="0.2">
      <c r="A16" s="588" t="s">
        <v>172</v>
      </c>
      <c r="B16" s="119">
        <v>51.004870000000004</v>
      </c>
      <c r="C16" s="119">
        <v>10.055680000000001</v>
      </c>
      <c r="D16" s="119">
        <v>0.53931999999999991</v>
      </c>
      <c r="E16" s="550">
        <v>61.599870000000003</v>
      </c>
      <c r="F16" s="119"/>
      <c r="G16" s="119">
        <v>562.69770000000017</v>
      </c>
      <c r="H16" s="119">
        <v>139.65852000000001</v>
      </c>
      <c r="I16" s="119">
        <v>25.587669999999992</v>
      </c>
      <c r="J16" s="550">
        <v>727.94389000000012</v>
      </c>
      <c r="K16" s="82"/>
    </row>
    <row r="17" spans="1:16" s="114" customFormat="1" x14ac:dyDescent="0.2">
      <c r="A17" s="588" t="s">
        <v>173</v>
      </c>
      <c r="B17" s="119">
        <v>119.72348</v>
      </c>
      <c r="C17" s="119">
        <v>18.18937</v>
      </c>
      <c r="D17" s="119">
        <v>8.5633499999999998</v>
      </c>
      <c r="E17" s="550">
        <v>146.47620000000001</v>
      </c>
      <c r="F17" s="119"/>
      <c r="G17" s="119">
        <v>1351.9008000000003</v>
      </c>
      <c r="H17" s="119">
        <v>265.40767000000011</v>
      </c>
      <c r="I17" s="119">
        <v>244.68544</v>
      </c>
      <c r="J17" s="550">
        <v>1861.9939100000004</v>
      </c>
      <c r="K17" s="82"/>
    </row>
    <row r="18" spans="1:16" s="114" customFormat="1" x14ac:dyDescent="0.2">
      <c r="A18" s="588" t="s">
        <v>174</v>
      </c>
      <c r="B18" s="119">
        <v>13.706400000000002</v>
      </c>
      <c r="C18" s="119">
        <v>2.7974399999999995</v>
      </c>
      <c r="D18" s="119">
        <v>0.57589000000000001</v>
      </c>
      <c r="E18" s="550">
        <v>17.079730000000001</v>
      </c>
      <c r="F18" s="119"/>
      <c r="G18" s="119">
        <v>162.77538999999999</v>
      </c>
      <c r="H18" s="119">
        <v>46.628769999999989</v>
      </c>
      <c r="I18" s="119">
        <v>26.567869999999996</v>
      </c>
      <c r="J18" s="550">
        <v>235.97202999999999</v>
      </c>
      <c r="K18" s="82"/>
    </row>
    <row r="19" spans="1:16" s="114" customFormat="1" x14ac:dyDescent="0.2">
      <c r="A19" s="588" t="s">
        <v>175</v>
      </c>
      <c r="B19" s="119">
        <v>154.49845999999997</v>
      </c>
      <c r="C19" s="119">
        <v>6.2508500000000007</v>
      </c>
      <c r="D19" s="119">
        <v>5.8103799999999994</v>
      </c>
      <c r="E19" s="550">
        <v>166.55968999999999</v>
      </c>
      <c r="F19" s="119"/>
      <c r="G19" s="119">
        <v>2116.6797200000001</v>
      </c>
      <c r="H19" s="119">
        <v>109.63262999999999</v>
      </c>
      <c r="I19" s="119">
        <v>302.40211999999985</v>
      </c>
      <c r="J19" s="550">
        <v>2528.7144699999999</v>
      </c>
      <c r="K19" s="82"/>
    </row>
    <row r="20" spans="1:16" s="114" customFormat="1" x14ac:dyDescent="0.2">
      <c r="A20" s="588" t="s">
        <v>176</v>
      </c>
      <c r="B20" s="119">
        <v>1.1562699999999999</v>
      </c>
      <c r="C20" s="119">
        <v>9.8900000000000012E-3</v>
      </c>
      <c r="D20" s="119" t="s">
        <v>151</v>
      </c>
      <c r="E20" s="550">
        <v>1.1661599999999999</v>
      </c>
      <c r="F20" s="119"/>
      <c r="G20" s="119">
        <v>12.67314</v>
      </c>
      <c r="H20" s="119">
        <v>5.4280000000000002E-2</v>
      </c>
      <c r="I20" s="119">
        <v>3.5000000000000001E-3</v>
      </c>
      <c r="J20" s="550">
        <v>12.730920000000001</v>
      </c>
      <c r="K20" s="82"/>
    </row>
    <row r="21" spans="1:16" s="114" customFormat="1" x14ac:dyDescent="0.2">
      <c r="A21" s="588" t="s">
        <v>177</v>
      </c>
      <c r="B21" s="119">
        <v>66.556180000000012</v>
      </c>
      <c r="C21" s="119">
        <v>9.2864599999999999</v>
      </c>
      <c r="D21" s="119">
        <v>0.60782999999999998</v>
      </c>
      <c r="E21" s="550">
        <v>76.450470000000024</v>
      </c>
      <c r="F21" s="119"/>
      <c r="G21" s="119">
        <v>807.62771999999984</v>
      </c>
      <c r="H21" s="119">
        <v>140.16644999999997</v>
      </c>
      <c r="I21" s="119">
        <v>18.738519999999998</v>
      </c>
      <c r="J21" s="550">
        <v>966.53268999999977</v>
      </c>
      <c r="K21" s="82"/>
    </row>
    <row r="22" spans="1:16" s="114" customFormat="1" x14ac:dyDescent="0.2">
      <c r="A22" s="588" t="s">
        <v>178</v>
      </c>
      <c r="B22" s="119">
        <v>44.569689999999994</v>
      </c>
      <c r="C22" s="119">
        <v>5.4862000000000011</v>
      </c>
      <c r="D22" s="119">
        <v>0.7632000000000001</v>
      </c>
      <c r="E22" s="550">
        <v>50.819089999999996</v>
      </c>
      <c r="F22" s="119"/>
      <c r="G22" s="119">
        <v>575.56826999999987</v>
      </c>
      <c r="H22" s="119">
        <v>90.970319999999973</v>
      </c>
      <c r="I22" s="119">
        <v>36.387920000000001</v>
      </c>
      <c r="J22" s="550">
        <v>702.92650999999989</v>
      </c>
      <c r="K22" s="82"/>
    </row>
    <row r="23" spans="1:16" x14ac:dyDescent="0.2">
      <c r="A23" s="589" t="s">
        <v>179</v>
      </c>
      <c r="B23" s="119">
        <v>107.34583000000001</v>
      </c>
      <c r="C23" s="119">
        <v>8.6771900000000013</v>
      </c>
      <c r="D23" s="119">
        <v>1.7976699999999999</v>
      </c>
      <c r="E23" s="550">
        <v>117.82069</v>
      </c>
      <c r="F23" s="119"/>
      <c r="G23" s="119">
        <v>1527.1298400000007</v>
      </c>
      <c r="H23" s="119">
        <v>141.81724</v>
      </c>
      <c r="I23" s="119">
        <v>84.376190000000008</v>
      </c>
      <c r="J23" s="550">
        <v>1753.3232700000008</v>
      </c>
      <c r="K23" s="492"/>
      <c r="P23" s="114"/>
    </row>
    <row r="24" spans="1:16" x14ac:dyDescent="0.2">
      <c r="A24" s="590" t="s">
        <v>530</v>
      </c>
      <c r="B24" s="123">
        <v>1739.6547399999999</v>
      </c>
      <c r="C24" s="123">
        <v>226.84655000000009</v>
      </c>
      <c r="D24" s="123">
        <v>84.491100000000003</v>
      </c>
      <c r="E24" s="123">
        <v>2050.9923900000003</v>
      </c>
      <c r="F24" s="123"/>
      <c r="G24" s="123">
        <v>20688.959039999969</v>
      </c>
      <c r="H24" s="123">
        <v>3685.9368099999933</v>
      </c>
      <c r="I24" s="123">
        <v>2077.6045599999998</v>
      </c>
      <c r="J24" s="123">
        <v>26452.500409999961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531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3"/>
      <c r="F28" s="87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65" priority="1" operator="between">
      <formula>0</formula>
      <formula>0.5</formula>
    </cfRule>
    <cfRule type="cellIs" dxfId="6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D7" sqref="D7"/>
    </sheetView>
  </sheetViews>
  <sheetFormatPr baseColWidth="10" defaultRowHeight="13.5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5" customHeight="1" x14ac:dyDescent="0.2">
      <c r="A1" s="874" t="s">
        <v>28</v>
      </c>
      <c r="B1" s="874"/>
      <c r="C1" s="874"/>
      <c r="D1" s="131"/>
      <c r="E1" s="131"/>
      <c r="F1" s="131"/>
      <c r="G1" s="131"/>
      <c r="H1" s="132"/>
    </row>
    <row r="2" spans="1:65" ht="13.5" customHeight="1" x14ac:dyDescent="0.2">
      <c r="A2" s="875"/>
      <c r="B2" s="875"/>
      <c r="C2" s="875"/>
      <c r="D2" s="135"/>
      <c r="E2" s="135"/>
      <c r="F2" s="135"/>
      <c r="H2" s="110" t="s">
        <v>160</v>
      </c>
    </row>
    <row r="3" spans="1:65" s="102" customFormat="1" ht="12.75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456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5" customHeight="1" x14ac:dyDescent="0.2">
      <c r="A5" s="137" t="s">
        <v>193</v>
      </c>
      <c r="B5" s="599">
        <v>399.23165000000006</v>
      </c>
      <c r="C5" s="139">
        <v>-4.7027175331761928</v>
      </c>
      <c r="D5" s="138">
        <v>2873.3723899999991</v>
      </c>
      <c r="E5" s="139">
        <v>-1.3055416309910641</v>
      </c>
      <c r="F5" s="138">
        <v>4298.2790299999997</v>
      </c>
      <c r="G5" s="139">
        <v>-1.5091381361825695</v>
      </c>
      <c r="H5" s="596">
        <v>16.972952498619666</v>
      </c>
    </row>
    <row r="6" spans="1:65" ht="13.5" customHeight="1" x14ac:dyDescent="0.2">
      <c r="A6" s="137" t="s">
        <v>194</v>
      </c>
      <c r="B6" s="600">
        <v>30.207530000000013</v>
      </c>
      <c r="C6" s="141">
        <v>-5.1061823304006815</v>
      </c>
      <c r="D6" s="140">
        <v>209.13796999999997</v>
      </c>
      <c r="E6" s="141">
        <v>-0.42961273199293976</v>
      </c>
      <c r="F6" s="140">
        <v>313.24320999999998</v>
      </c>
      <c r="G6" s="142">
        <v>-1.2929221630947205</v>
      </c>
      <c r="H6" s="597">
        <v>1.2369281023259082</v>
      </c>
    </row>
    <row r="7" spans="1:65" ht="13.5" customHeight="1" x14ac:dyDescent="0.2">
      <c r="A7" s="137" t="s">
        <v>154</v>
      </c>
      <c r="B7" s="550" t="s">
        <v>151</v>
      </c>
      <c r="C7" s="141">
        <v>-100</v>
      </c>
      <c r="D7" s="119">
        <v>0.14643999999999999</v>
      </c>
      <c r="E7" s="141">
        <v>-10.984134703057562</v>
      </c>
      <c r="F7" s="119">
        <v>0.22322</v>
      </c>
      <c r="G7" s="141">
        <v>-41.462775024257205</v>
      </c>
      <c r="H7" s="550">
        <v>8.814463719778291E-4</v>
      </c>
    </row>
    <row r="8" spans="1:65" ht="13.5" customHeight="1" x14ac:dyDescent="0.2">
      <c r="A8" s="592" t="s">
        <v>196</v>
      </c>
      <c r="B8" s="593">
        <v>429.4565300000001</v>
      </c>
      <c r="C8" s="594">
        <v>-4.7416319363567823</v>
      </c>
      <c r="D8" s="593">
        <v>3082.681329999999</v>
      </c>
      <c r="E8" s="594">
        <v>-1.2488924189109996</v>
      </c>
      <c r="F8" s="593">
        <v>4611.8188899999986</v>
      </c>
      <c r="G8" s="595">
        <v>-1.4979206957920617</v>
      </c>
      <c r="H8" s="595">
        <v>18.211052006134388</v>
      </c>
    </row>
    <row r="9" spans="1:65" ht="13.5" customHeight="1" x14ac:dyDescent="0.2">
      <c r="A9" s="137" t="s">
        <v>180</v>
      </c>
      <c r="B9" s="600">
        <v>1739.6547400000011</v>
      </c>
      <c r="C9" s="141">
        <v>-2.5293995916459169</v>
      </c>
      <c r="D9" s="140">
        <v>13870.165379999991</v>
      </c>
      <c r="E9" s="141">
        <v>1.3826023125745881</v>
      </c>
      <c r="F9" s="140">
        <v>20688.959039999994</v>
      </c>
      <c r="G9" s="142">
        <v>1.2284034566805007</v>
      </c>
      <c r="H9" s="597">
        <v>81.696119907740822</v>
      </c>
    </row>
    <row r="10" spans="1:65" ht="13.5" customHeight="1" x14ac:dyDescent="0.2">
      <c r="A10" s="137" t="s">
        <v>197</v>
      </c>
      <c r="B10" s="600">
        <v>1.7073799999999999</v>
      </c>
      <c r="C10" s="141">
        <v>-29.955077844557042</v>
      </c>
      <c r="D10" s="140">
        <v>14.18942</v>
      </c>
      <c r="E10" s="141">
        <v>-37.106896495172911</v>
      </c>
      <c r="F10" s="140">
        <v>23.508049999999997</v>
      </c>
      <c r="G10" s="142">
        <v>-68.05049446334786</v>
      </c>
      <c r="H10" s="597">
        <v>9.2828086124780052E-2</v>
      </c>
    </row>
    <row r="11" spans="1:65" ht="13.5" customHeight="1" x14ac:dyDescent="0.2">
      <c r="A11" s="592" t="s">
        <v>555</v>
      </c>
      <c r="B11" s="593">
        <v>1741.3621200000014</v>
      </c>
      <c r="C11" s="594">
        <v>-2.5668045144543505</v>
      </c>
      <c r="D11" s="593">
        <v>13884.354799999992</v>
      </c>
      <c r="E11" s="594">
        <v>1.3192343024166071</v>
      </c>
      <c r="F11" s="593">
        <v>20712.467089999995</v>
      </c>
      <c r="G11" s="595">
        <v>0.97988624022084858</v>
      </c>
      <c r="H11" s="595">
        <v>81.788947993865605</v>
      </c>
    </row>
    <row r="12" spans="1:65" ht="13.5" customHeight="1" x14ac:dyDescent="0.2">
      <c r="A12" s="144" t="s">
        <v>532</v>
      </c>
      <c r="B12" s="145">
        <v>2170.8186500000015</v>
      </c>
      <c r="C12" s="146">
        <v>-3.0048983401276477</v>
      </c>
      <c r="D12" s="145">
        <v>16967.036129999993</v>
      </c>
      <c r="E12" s="146">
        <v>0.8427574202050363</v>
      </c>
      <c r="F12" s="145">
        <v>25324.285979999997</v>
      </c>
      <c r="G12" s="146">
        <v>0.51941020553597983</v>
      </c>
      <c r="H12" s="146">
        <v>100</v>
      </c>
    </row>
    <row r="13" spans="1:65" ht="13.5" customHeight="1" x14ac:dyDescent="0.2">
      <c r="A13" s="147" t="s">
        <v>198</v>
      </c>
      <c r="B13" s="148">
        <v>4420.0605200000018</v>
      </c>
      <c r="C13" s="148"/>
      <c r="D13" s="148">
        <v>35909.9787468164</v>
      </c>
      <c r="E13" s="148"/>
      <c r="F13" s="148">
        <v>54246.417216816393</v>
      </c>
      <c r="G13" s="149"/>
      <c r="H13" s="150" t="s">
        <v>151</v>
      </c>
    </row>
    <row r="14" spans="1:65" ht="13.5" customHeight="1" x14ac:dyDescent="0.2">
      <c r="A14" s="151" t="s">
        <v>199</v>
      </c>
      <c r="B14" s="601">
        <v>49.112871649096803</v>
      </c>
      <c r="C14" s="152"/>
      <c r="D14" s="152">
        <v>47.248805825328446</v>
      </c>
      <c r="E14" s="152"/>
      <c r="F14" s="152">
        <v>46.68379457906294</v>
      </c>
      <c r="G14" s="153" t="s">
        <v>151</v>
      </c>
      <c r="H14" s="598" t="s">
        <v>151</v>
      </c>
    </row>
    <row r="15" spans="1:65" ht="13.5" customHeight="1" x14ac:dyDescent="0.2">
      <c r="A15" s="137"/>
      <c r="B15" s="137"/>
      <c r="C15" s="137"/>
      <c r="D15" s="137"/>
      <c r="E15" s="137"/>
      <c r="F15" s="137"/>
      <c r="H15" s="93" t="s">
        <v>246</v>
      </c>
    </row>
    <row r="16" spans="1:65" ht="13.5" customHeight="1" x14ac:dyDescent="0.2">
      <c r="A16" s="124" t="s">
        <v>590</v>
      </c>
      <c r="B16" s="154"/>
      <c r="C16" s="155"/>
      <c r="D16" s="155"/>
      <c r="E16" s="155"/>
      <c r="F16" s="154"/>
      <c r="G16" s="154"/>
      <c r="H16" s="154"/>
    </row>
    <row r="17" spans="1:1" ht="13.5" customHeight="1" x14ac:dyDescent="0.2">
      <c r="A17" s="124" t="s">
        <v>533</v>
      </c>
    </row>
    <row r="18" spans="1:1" ht="13.5" customHeight="1" x14ac:dyDescent="0.2">
      <c r="A18" s="156" t="s">
        <v>247</v>
      </c>
    </row>
    <row r="19" spans="1:1" ht="13.5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63" priority="7" operator="between">
      <formula>0</formula>
      <formula>0.5</formula>
    </cfRule>
    <cfRule type="cellIs" dxfId="62" priority="8" operator="between">
      <formula>0</formula>
      <formula>0.49</formula>
    </cfRule>
  </conditionalFormatting>
  <conditionalFormatting sqref="D7">
    <cfRule type="cellIs" dxfId="61" priority="5" operator="between">
      <formula>0</formula>
      <formula>0.5</formula>
    </cfRule>
    <cfRule type="cellIs" dxfId="60" priority="6" operator="between">
      <formula>0</formula>
      <formula>0.49</formula>
    </cfRule>
  </conditionalFormatting>
  <conditionalFormatting sqref="F7">
    <cfRule type="cellIs" dxfId="59" priority="3" operator="between">
      <formula>0</formula>
      <formula>0.5</formula>
    </cfRule>
    <cfRule type="cellIs" dxfId="58" priority="4" operator="between">
      <formula>0</formula>
      <formula>0.49</formula>
    </cfRule>
  </conditionalFormatting>
  <conditionalFormatting sqref="H7">
    <cfRule type="cellIs" dxfId="57" priority="1" operator="between">
      <formula>0</formula>
      <formula>0.5</formula>
    </cfRule>
    <cfRule type="cellIs" dxfId="5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D1" workbookViewId="0">
      <selection activeCell="S19" sqref="S19"/>
    </sheetView>
  </sheetViews>
  <sheetFormatPr baseColWidth="10" defaultRowHeight="14.25" x14ac:dyDescent="0.2"/>
  <cols>
    <col min="1" max="1" width="18.5" customWidth="1"/>
    <col min="12" max="12" width="11" style="407" customWidth="1"/>
    <col min="13" max="13" width="11" customWidth="1"/>
  </cols>
  <sheetData>
    <row r="1" spans="1:14" x14ac:dyDescent="0.2">
      <c r="A1" s="876" t="s">
        <v>26</v>
      </c>
      <c r="B1" s="876"/>
      <c r="C1" s="876"/>
      <c r="D1" s="876"/>
      <c r="E1" s="876"/>
      <c r="F1" s="157"/>
      <c r="G1" s="157"/>
      <c r="H1" s="157"/>
      <c r="I1" s="157"/>
      <c r="J1" s="157"/>
      <c r="K1" s="157"/>
      <c r="L1" s="602"/>
      <c r="M1" s="157"/>
      <c r="N1" s="157"/>
    </row>
    <row r="2" spans="1:14" x14ac:dyDescent="0.2">
      <c r="A2" s="876"/>
      <c r="B2" s="877"/>
      <c r="C2" s="877"/>
      <c r="D2" s="877"/>
      <c r="E2" s="877"/>
      <c r="F2" s="157"/>
      <c r="G2" s="157"/>
      <c r="H2" s="157"/>
      <c r="I2" s="157"/>
      <c r="J2" s="157"/>
      <c r="K2" s="157"/>
      <c r="L2" s="602"/>
      <c r="M2" s="158" t="s">
        <v>160</v>
      </c>
      <c r="N2" s="157"/>
    </row>
    <row r="3" spans="1:14" x14ac:dyDescent="0.2">
      <c r="A3" s="454"/>
      <c r="B3" s="778">
        <v>2013</v>
      </c>
      <c r="C3" s="778" t="s">
        <v>639</v>
      </c>
      <c r="D3" s="778" t="s">
        <v>639</v>
      </c>
      <c r="E3" s="778" t="s">
        <v>639</v>
      </c>
      <c r="F3" s="778">
        <v>2014</v>
      </c>
      <c r="G3" s="778" t="s">
        <v>639</v>
      </c>
      <c r="H3" s="778" t="s">
        <v>639</v>
      </c>
      <c r="I3" s="778" t="s">
        <v>639</v>
      </c>
      <c r="J3" s="778" t="s">
        <v>639</v>
      </c>
      <c r="K3" s="778" t="s">
        <v>639</v>
      </c>
      <c r="L3" s="778" t="s">
        <v>639</v>
      </c>
      <c r="M3" s="778" t="s">
        <v>639</v>
      </c>
      <c r="N3" s="1"/>
    </row>
    <row r="4" spans="1:14" x14ac:dyDescent="0.2">
      <c r="A4" s="159"/>
      <c r="B4" s="827">
        <v>41547</v>
      </c>
      <c r="C4" s="827">
        <v>41578</v>
      </c>
      <c r="D4" s="827">
        <v>41608</v>
      </c>
      <c r="E4" s="827">
        <v>41639</v>
      </c>
      <c r="F4" s="827">
        <v>41670</v>
      </c>
      <c r="G4" s="827">
        <v>41698</v>
      </c>
      <c r="H4" s="827">
        <v>41729</v>
      </c>
      <c r="I4" s="827">
        <v>41759</v>
      </c>
      <c r="J4" s="827">
        <v>41790</v>
      </c>
      <c r="K4" s="827">
        <v>41820</v>
      </c>
      <c r="L4" s="827">
        <v>41851</v>
      </c>
      <c r="M4" s="827">
        <v>41882</v>
      </c>
      <c r="N4" s="1"/>
    </row>
    <row r="5" spans="1:14" x14ac:dyDescent="0.2">
      <c r="A5" s="160" t="s">
        <v>200</v>
      </c>
      <c r="B5" s="161">
        <v>18.658819999999999</v>
      </c>
      <c r="C5" s="161">
        <v>24.119189999999982</v>
      </c>
      <c r="D5" s="161">
        <v>21.930799999999984</v>
      </c>
      <c r="E5" s="161">
        <v>23.00378000000002</v>
      </c>
      <c r="F5" s="161">
        <v>20.434399999999993</v>
      </c>
      <c r="G5" s="161">
        <v>17.587869999999999</v>
      </c>
      <c r="H5" s="161">
        <v>20.408089999999994</v>
      </c>
      <c r="I5" s="161">
        <v>21.477479999999993</v>
      </c>
      <c r="J5" s="161">
        <v>21.807239999999972</v>
      </c>
      <c r="K5" s="161">
        <v>23.82518</v>
      </c>
      <c r="L5" s="161">
        <v>27.176209999999998</v>
      </c>
      <c r="M5" s="161">
        <v>24.502490000000009</v>
      </c>
      <c r="N5" s="1"/>
    </row>
    <row r="6" spans="1:14" x14ac:dyDescent="0.2">
      <c r="A6" s="162" t="s">
        <v>535</v>
      </c>
      <c r="B6" s="163">
        <v>41.98446000000002</v>
      </c>
      <c r="C6" s="163">
        <v>36.167029999999983</v>
      </c>
      <c r="D6" s="163">
        <v>42.07503999999998</v>
      </c>
      <c r="E6" s="163">
        <v>41.59592</v>
      </c>
      <c r="F6" s="163">
        <v>41.519769999999951</v>
      </c>
      <c r="G6" s="163">
        <v>56.682349999999992</v>
      </c>
      <c r="H6" s="163">
        <v>69.067650000000029</v>
      </c>
      <c r="I6" s="163">
        <v>75.087490000000045</v>
      </c>
      <c r="J6" s="163">
        <v>90.466229999999996</v>
      </c>
      <c r="K6" s="163">
        <v>80.86228000000014</v>
      </c>
      <c r="L6" s="163">
        <v>73.877920000000003</v>
      </c>
      <c r="M6" s="163">
        <v>71.403170000000031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246</v>
      </c>
      <c r="N7" s="1"/>
    </row>
    <row r="8" spans="1:14" x14ac:dyDescent="0.2">
      <c r="A8" s="166" t="s">
        <v>534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602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D11" sqref="D1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633</v>
      </c>
    </row>
    <row r="2" spans="1:4" x14ac:dyDescent="0.2">
      <c r="A2" s="497"/>
      <c r="B2" s="497"/>
      <c r="C2" s="497"/>
      <c r="D2" s="497"/>
    </row>
    <row r="3" spans="1:4" x14ac:dyDescent="0.2">
      <c r="B3" s="497">
        <v>2012</v>
      </c>
      <c r="C3" s="497">
        <v>2013</v>
      </c>
      <c r="D3" s="497">
        <v>2014</v>
      </c>
    </row>
    <row r="4" spans="1:4" x14ac:dyDescent="0.2">
      <c r="A4" s="392" t="s">
        <v>135</v>
      </c>
      <c r="B4" s="496">
        <v>-5.0121375617253623</v>
      </c>
      <c r="C4" s="496">
        <v>-6.4204096649546329</v>
      </c>
      <c r="D4" s="780">
        <v>-3.1452541548570325</v>
      </c>
    </row>
    <row r="5" spans="1:4" x14ac:dyDescent="0.2">
      <c r="A5" s="603" t="s">
        <v>136</v>
      </c>
      <c r="B5" s="496">
        <v>-5.2248990606840353</v>
      </c>
      <c r="C5" s="496">
        <v>-6.9863170228759257</v>
      </c>
      <c r="D5" s="780">
        <v>-2.1956227846336822</v>
      </c>
    </row>
    <row r="6" spans="1:4" x14ac:dyDescent="0.2">
      <c r="A6" s="603" t="s">
        <v>137</v>
      </c>
      <c r="B6" s="496">
        <v>-5.0648357116512281</v>
      </c>
      <c r="C6" s="496">
        <v>-7.2350074466919683</v>
      </c>
      <c r="D6" s="780">
        <v>-1.2418726148540244</v>
      </c>
    </row>
    <row r="7" spans="1:4" x14ac:dyDescent="0.2">
      <c r="A7" s="603" t="s">
        <v>138</v>
      </c>
      <c r="B7" s="496">
        <v>-5.5444468745149074</v>
      </c>
      <c r="C7" s="496">
        <v>-6.4058535610467668</v>
      </c>
      <c r="D7" s="780">
        <v>-1.3611138234761677</v>
      </c>
    </row>
    <row r="8" spans="1:4" x14ac:dyDescent="0.2">
      <c r="A8" s="603" t="s">
        <v>139</v>
      </c>
      <c r="B8" s="496">
        <v>-5.4591703699350411</v>
      </c>
      <c r="C8" s="496">
        <v>-6.3801904099224158</v>
      </c>
      <c r="D8" s="496">
        <v>-0.86545229255153844</v>
      </c>
    </row>
    <row r="9" spans="1:4" x14ac:dyDescent="0.2">
      <c r="A9" s="603" t="s">
        <v>140</v>
      </c>
      <c r="B9" s="496">
        <v>-5.2486127712741428</v>
      </c>
      <c r="C9" s="496">
        <v>-7.0187764462360596</v>
      </c>
      <c r="D9" s="780">
        <v>0.45088113389079276</v>
      </c>
    </row>
    <row r="10" spans="1:4" x14ac:dyDescent="0.2">
      <c r="A10" s="603" t="s">
        <v>141</v>
      </c>
      <c r="B10" s="496">
        <v>-5.0947298677220019</v>
      </c>
      <c r="C10" s="496">
        <v>-6.3947793638270456</v>
      </c>
      <c r="D10" s="780">
        <v>0.39449142603646931</v>
      </c>
    </row>
    <row r="11" spans="1:4" x14ac:dyDescent="0.2">
      <c r="A11" s="603" t="s">
        <v>142</v>
      </c>
      <c r="B11" s="496">
        <v>-5.4634873594947519</v>
      </c>
      <c r="C11" s="496">
        <v>-6.3349006436733815</v>
      </c>
      <c r="D11" s="780">
        <v>0.51941020553596506</v>
      </c>
    </row>
    <row r="12" spans="1:4" x14ac:dyDescent="0.2">
      <c r="A12" s="603" t="s">
        <v>143</v>
      </c>
      <c r="B12" s="496">
        <v>-6.242873861764493</v>
      </c>
      <c r="C12" s="496">
        <v>-5.1546740054190208</v>
      </c>
      <c r="D12" s="780" t="s">
        <v>639</v>
      </c>
    </row>
    <row r="13" spans="1:4" x14ac:dyDescent="0.2">
      <c r="A13" s="603" t="s">
        <v>144</v>
      </c>
      <c r="B13" s="496">
        <v>-6.1335522517716168</v>
      </c>
      <c r="C13" s="496">
        <v>-4.7218856953552208</v>
      </c>
      <c r="D13" s="780" t="s">
        <v>639</v>
      </c>
    </row>
    <row r="14" spans="1:4" x14ac:dyDescent="0.2">
      <c r="A14" s="603" t="s">
        <v>145</v>
      </c>
      <c r="B14" s="496">
        <v>-6.0757276813572307</v>
      </c>
      <c r="C14" s="496">
        <v>-4.2407887010281158</v>
      </c>
      <c r="D14" s="780" t="s">
        <v>639</v>
      </c>
    </row>
    <row r="15" spans="1:4" x14ac:dyDescent="0.2">
      <c r="A15" s="604" t="s">
        <v>146</v>
      </c>
      <c r="B15" s="498">
        <v>-6.2282953221615935</v>
      </c>
      <c r="C15" s="498">
        <v>-3.7267283717063471</v>
      </c>
      <c r="D15" s="781" t="s">
        <v>639</v>
      </c>
    </row>
    <row r="16" spans="1:4" x14ac:dyDescent="0.2">
      <c r="D16" s="93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activeCell="G28" sqref="G28"/>
    </sheetView>
  </sheetViews>
  <sheetFormatPr baseColWidth="10" defaultRowHeight="13.5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5" customHeight="1" x14ac:dyDescent="0.2">
      <c r="A1" s="874" t="s">
        <v>33</v>
      </c>
      <c r="B1" s="874"/>
      <c r="C1" s="874"/>
      <c r="D1" s="131"/>
      <c r="E1" s="131"/>
      <c r="F1" s="131"/>
      <c r="G1" s="131"/>
    </row>
    <row r="2" spans="1:13" ht="13.5" customHeight="1" x14ac:dyDescent="0.2">
      <c r="A2" s="875"/>
      <c r="B2" s="875"/>
      <c r="C2" s="875"/>
      <c r="D2" s="135"/>
      <c r="E2" s="135"/>
      <c r="F2" s="135"/>
      <c r="G2" s="110" t="s">
        <v>160</v>
      </c>
    </row>
    <row r="3" spans="1:13" ht="13.5" customHeight="1" x14ac:dyDescent="0.2">
      <c r="A3" s="167"/>
      <c r="B3" s="878">
        <f>INDICE!A3</f>
        <v>41852</v>
      </c>
      <c r="C3" s="879"/>
      <c r="D3" s="879" t="s">
        <v>121</v>
      </c>
      <c r="E3" s="879"/>
      <c r="F3" s="879" t="s">
        <v>122</v>
      </c>
      <c r="G3" s="879"/>
    </row>
    <row r="4" spans="1:13" ht="30" customHeight="1" x14ac:dyDescent="0.2">
      <c r="A4" s="151"/>
      <c r="B4" s="168" t="s">
        <v>201</v>
      </c>
      <c r="C4" s="169" t="s">
        <v>202</v>
      </c>
      <c r="D4" s="168" t="s">
        <v>201</v>
      </c>
      <c r="E4" s="169" t="s">
        <v>202</v>
      </c>
      <c r="F4" s="168" t="s">
        <v>201</v>
      </c>
      <c r="G4" s="169" t="s">
        <v>202</v>
      </c>
    </row>
    <row r="5" spans="1:13" s="133" customFormat="1" ht="13.5" customHeight="1" x14ac:dyDescent="0.2">
      <c r="A5" s="137" t="s">
        <v>203</v>
      </c>
      <c r="B5" s="140">
        <v>416.19054999999952</v>
      </c>
      <c r="C5" s="143">
        <v>13.248629999999997</v>
      </c>
      <c r="D5" s="140">
        <v>2996.3724000000016</v>
      </c>
      <c r="E5" s="140">
        <v>86.284399999999991</v>
      </c>
      <c r="F5" s="140">
        <v>4488.0501599999998</v>
      </c>
      <c r="G5" s="140">
        <v>123.74419999999998</v>
      </c>
      <c r="L5" s="170"/>
      <c r="M5" s="170"/>
    </row>
    <row r="6" spans="1:13" s="133" customFormat="1" ht="13.5" customHeight="1" x14ac:dyDescent="0.2">
      <c r="A6" s="137" t="s">
        <v>204</v>
      </c>
      <c r="B6" s="140">
        <v>1382.1208800000009</v>
      </c>
      <c r="C6" s="140">
        <v>359.24124</v>
      </c>
      <c r="D6" s="140">
        <v>10637.069089999999</v>
      </c>
      <c r="E6" s="140">
        <v>3247.2857099999992</v>
      </c>
      <c r="F6" s="140">
        <v>15832.427240000005</v>
      </c>
      <c r="G6" s="140">
        <v>4880.0398499999983</v>
      </c>
      <c r="L6" s="170"/>
      <c r="M6" s="170"/>
    </row>
    <row r="7" spans="1:13" s="133" customFormat="1" ht="13.5" customHeight="1" x14ac:dyDescent="0.2">
      <c r="A7" s="147" t="s">
        <v>198</v>
      </c>
      <c r="B7" s="148">
        <v>1798.3114300000004</v>
      </c>
      <c r="C7" s="148">
        <v>372.48987</v>
      </c>
      <c r="D7" s="148">
        <v>13633.441490000001</v>
      </c>
      <c r="E7" s="148">
        <v>3333.5701099999992</v>
      </c>
      <c r="F7" s="148">
        <v>20320.477400000003</v>
      </c>
      <c r="G7" s="148">
        <v>5003.7840499999984</v>
      </c>
    </row>
    <row r="8" spans="1:13" ht="13.5" customHeight="1" x14ac:dyDescent="0.2">
      <c r="G8" s="93" t="s">
        <v>246</v>
      </c>
    </row>
    <row r="9" spans="1:13" ht="13.5" customHeight="1" x14ac:dyDescent="0.2">
      <c r="A9" s="154" t="s">
        <v>536</v>
      </c>
    </row>
    <row r="10" spans="1:13" ht="13.5" customHeight="1" x14ac:dyDescent="0.2">
      <c r="A10" s="154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33" sqref="J3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539</v>
      </c>
    </row>
    <row r="2" spans="1:11" ht="15.75" x14ac:dyDescent="0.25">
      <c r="A2" s="2"/>
      <c r="J2" s="110" t="s">
        <v>160</v>
      </c>
    </row>
    <row r="3" spans="1:11" s="114" customFormat="1" ht="13.35" customHeight="1" x14ac:dyDescent="0.2">
      <c r="A3" s="111"/>
      <c r="B3" s="866">
        <f>INDICE!A3</f>
        <v>41852</v>
      </c>
      <c r="C3" s="866"/>
      <c r="D3" s="866">
        <f>INDICE!C3</f>
        <v>0</v>
      </c>
      <c r="E3" s="866"/>
      <c r="F3" s="112"/>
      <c r="G3" s="867" t="s">
        <v>122</v>
      </c>
      <c r="H3" s="867"/>
      <c r="I3" s="867"/>
      <c r="J3" s="867"/>
    </row>
    <row r="4" spans="1:11" s="114" customFormat="1" x14ac:dyDescent="0.2">
      <c r="A4" s="115"/>
      <c r="B4" s="116" t="s">
        <v>152</v>
      </c>
      <c r="C4" s="116" t="s">
        <v>153</v>
      </c>
      <c r="D4" s="116" t="s">
        <v>189</v>
      </c>
      <c r="E4" s="116" t="s">
        <v>192</v>
      </c>
      <c r="F4" s="116"/>
      <c r="G4" s="116" t="s">
        <v>152</v>
      </c>
      <c r="H4" s="116" t="s">
        <v>153</v>
      </c>
      <c r="I4" s="116" t="s">
        <v>189</v>
      </c>
      <c r="J4" s="116" t="s">
        <v>192</v>
      </c>
    </row>
    <row r="5" spans="1:11" s="114" customFormat="1" x14ac:dyDescent="0.2">
      <c r="A5" s="587" t="s">
        <v>162</v>
      </c>
      <c r="B5" s="117">
        <f>'GNA CCAA'!B5</f>
        <v>62.222989999999974</v>
      </c>
      <c r="C5" s="117">
        <f>'GNA CCAA'!C5</f>
        <v>2.6334900000000001</v>
      </c>
      <c r="D5" s="117">
        <f>'GO CCAA'!B5</f>
        <v>277.83393000000001</v>
      </c>
      <c r="E5" s="547">
        <f>SUM(B5:D5)</f>
        <v>342.69040999999999</v>
      </c>
      <c r="F5" s="117"/>
      <c r="G5" s="117">
        <f>'GNA CCAA'!F5</f>
        <v>668.14994999999999</v>
      </c>
      <c r="H5" s="117">
        <f>'GNA CCAA'!G5</f>
        <v>23.980520000000013</v>
      </c>
      <c r="I5" s="117">
        <f>'GO CCAA'!G5</f>
        <v>3163.819080000002</v>
      </c>
      <c r="J5" s="547">
        <f>SUM(G5:I5)</f>
        <v>3855.9495500000021</v>
      </c>
      <c r="K5" s="82"/>
    </row>
    <row r="6" spans="1:11" s="114" customFormat="1" x14ac:dyDescent="0.2">
      <c r="A6" s="588" t="s">
        <v>163</v>
      </c>
      <c r="B6" s="119">
        <f>'GNA CCAA'!B6</f>
        <v>12.447880000000003</v>
      </c>
      <c r="C6" s="119">
        <f>'GNA CCAA'!C6</f>
        <v>0.69713999999999976</v>
      </c>
      <c r="D6" s="119">
        <f>'GO CCAA'!B6</f>
        <v>73.087779999999981</v>
      </c>
      <c r="E6" s="550">
        <f>SUM(B6:D6)</f>
        <v>86.232799999999983</v>
      </c>
      <c r="F6" s="119"/>
      <c r="G6" s="119">
        <f>'GNA CCAA'!F6</f>
        <v>126.47192000000004</v>
      </c>
      <c r="H6" s="119">
        <f>'GNA CCAA'!G6</f>
        <v>6.184680000000002</v>
      </c>
      <c r="I6" s="119">
        <f>'GO CCAA'!G6</f>
        <v>888.82942999999989</v>
      </c>
      <c r="J6" s="550">
        <f t="shared" ref="J6:J24" si="0">SUM(G6:I6)</f>
        <v>1021.4860299999999</v>
      </c>
      <c r="K6" s="82"/>
    </row>
    <row r="7" spans="1:11" s="114" customFormat="1" x14ac:dyDescent="0.2">
      <c r="A7" s="588" t="s">
        <v>164</v>
      </c>
      <c r="B7" s="119">
        <f>'GNA CCAA'!B7</f>
        <v>8.5016200000000026</v>
      </c>
      <c r="C7" s="119">
        <f>'GNA CCAA'!C7</f>
        <v>0.64500999999999997</v>
      </c>
      <c r="D7" s="119">
        <f>'GO CCAA'!B7</f>
        <v>39.338000000000001</v>
      </c>
      <c r="E7" s="550">
        <f t="shared" ref="E7:E24" si="1">SUM(B7:D7)</f>
        <v>48.484630000000003</v>
      </c>
      <c r="F7" s="119"/>
      <c r="G7" s="119">
        <f>'GNA CCAA'!F7</f>
        <v>84.787469999999999</v>
      </c>
      <c r="H7" s="119">
        <f>'GNA CCAA'!G7</f>
        <v>6.1563700000000017</v>
      </c>
      <c r="I7" s="119">
        <f>'GO CCAA'!G7</f>
        <v>438.36721999999997</v>
      </c>
      <c r="J7" s="550">
        <f t="shared" si="0"/>
        <v>529.31106</v>
      </c>
      <c r="K7" s="82"/>
    </row>
    <row r="8" spans="1:11" s="114" customFormat="1" x14ac:dyDescent="0.2">
      <c r="A8" s="588" t="s">
        <v>165</v>
      </c>
      <c r="B8" s="119">
        <f>'GNA CCAA'!B8</f>
        <v>23.259070000000005</v>
      </c>
      <c r="C8" s="119">
        <f>'GNA CCAA'!C8</f>
        <v>1.2217399999999998</v>
      </c>
      <c r="D8" s="119">
        <f>'GO CCAA'!B8</f>
        <v>44.114740000000005</v>
      </c>
      <c r="E8" s="550">
        <f t="shared" si="1"/>
        <v>68.595550000000003</v>
      </c>
      <c r="F8" s="119"/>
      <c r="G8" s="119">
        <f>'GNA CCAA'!F8</f>
        <v>193.26928999999998</v>
      </c>
      <c r="H8" s="119">
        <f>'GNA CCAA'!G8</f>
        <v>10.48804</v>
      </c>
      <c r="I8" s="119">
        <f>'GO CCAA'!G8</f>
        <v>368.87799999999993</v>
      </c>
      <c r="J8" s="550">
        <f t="shared" si="0"/>
        <v>572.63532999999995</v>
      </c>
      <c r="K8" s="82"/>
    </row>
    <row r="9" spans="1:11" s="114" customFormat="1" x14ac:dyDescent="0.2">
      <c r="A9" s="588" t="s">
        <v>166</v>
      </c>
      <c r="B9" s="119">
        <f>'GNA CCAA'!B9</f>
        <v>29.890529999999995</v>
      </c>
      <c r="C9" s="119">
        <f>'GNA CCAA'!C9</f>
        <v>9.4963200000000008</v>
      </c>
      <c r="D9" s="119">
        <f>'GO CCAA'!B9</f>
        <v>48.949660000000002</v>
      </c>
      <c r="E9" s="550">
        <f t="shared" si="1"/>
        <v>88.336510000000004</v>
      </c>
      <c r="F9" s="119"/>
      <c r="G9" s="119">
        <f>'GNA CCAA'!F9</f>
        <v>359.66049999999996</v>
      </c>
      <c r="H9" s="119">
        <f>'GNA CCAA'!G9</f>
        <v>116.39962000000003</v>
      </c>
      <c r="I9" s="119">
        <f>'GO CCAA'!G9</f>
        <v>608.79387000000008</v>
      </c>
      <c r="J9" s="550">
        <f t="shared" si="0"/>
        <v>1084.8539900000001</v>
      </c>
      <c r="K9" s="82"/>
    </row>
    <row r="10" spans="1:11" s="114" customFormat="1" x14ac:dyDescent="0.2">
      <c r="A10" s="588" t="s">
        <v>167</v>
      </c>
      <c r="B10" s="119">
        <f>'GNA CCAA'!B10</f>
        <v>6.3161700000000005</v>
      </c>
      <c r="C10" s="119">
        <f>'GNA CCAA'!C10</f>
        <v>0.37257000000000007</v>
      </c>
      <c r="D10" s="119">
        <f>'GO CCAA'!B10</f>
        <v>28.16076</v>
      </c>
      <c r="E10" s="550">
        <f t="shared" si="1"/>
        <v>34.849499999999999</v>
      </c>
      <c r="F10" s="119"/>
      <c r="G10" s="119">
        <f>'GNA CCAA'!F10</f>
        <v>56.392929999999986</v>
      </c>
      <c r="H10" s="119">
        <f>'GNA CCAA'!G10</f>
        <v>3.1513500000000003</v>
      </c>
      <c r="I10" s="119">
        <f>'GO CCAA'!G10</f>
        <v>291.20639999999992</v>
      </c>
      <c r="J10" s="550">
        <f t="shared" si="0"/>
        <v>350.75067999999987</v>
      </c>
      <c r="K10" s="82"/>
    </row>
    <row r="11" spans="1:11" s="114" customFormat="1" x14ac:dyDescent="0.2">
      <c r="A11" s="588" t="s">
        <v>168</v>
      </c>
      <c r="B11" s="119">
        <f>'GNA CCAA'!B11</f>
        <v>27.079580000000011</v>
      </c>
      <c r="C11" s="119">
        <f>'GNA CCAA'!C11</f>
        <v>1.9994000000000001</v>
      </c>
      <c r="D11" s="119">
        <f>'GO CCAA'!B11</f>
        <v>139.28182000000001</v>
      </c>
      <c r="E11" s="550">
        <f t="shared" si="1"/>
        <v>168.36080000000001</v>
      </c>
      <c r="F11" s="119"/>
      <c r="G11" s="119">
        <f>'GNA CCAA'!F11</f>
        <v>240.02635999999998</v>
      </c>
      <c r="H11" s="119">
        <f>'GNA CCAA'!G11</f>
        <v>13.609600000000013</v>
      </c>
      <c r="I11" s="119">
        <f>'GO CCAA'!G11</f>
        <v>1456.8217799999993</v>
      </c>
      <c r="J11" s="550">
        <f t="shared" si="0"/>
        <v>1710.4577399999994</v>
      </c>
      <c r="K11" s="82"/>
    </row>
    <row r="12" spans="1:11" s="114" customFormat="1" x14ac:dyDescent="0.2">
      <c r="A12" s="588" t="s">
        <v>650</v>
      </c>
      <c r="B12" s="119">
        <f>'GNA CCAA'!B12</f>
        <v>16.538989999999995</v>
      </c>
      <c r="C12" s="119">
        <f>'GNA CCAA'!C12</f>
        <v>0.77807999999999999</v>
      </c>
      <c r="D12" s="119">
        <f>'GO CCAA'!B12</f>
        <v>100.13863000000001</v>
      </c>
      <c r="E12" s="550">
        <f t="shared" si="1"/>
        <v>117.45570000000001</v>
      </c>
      <c r="F12" s="119"/>
      <c r="G12" s="119">
        <f>'GNA CCAA'!F12</f>
        <v>166.84515999999999</v>
      </c>
      <c r="H12" s="119">
        <f>'GNA CCAA'!G12</f>
        <v>7.2238000000000024</v>
      </c>
      <c r="I12" s="119">
        <f>'GO CCAA'!G12</f>
        <v>1152.9240600000001</v>
      </c>
      <c r="J12" s="550">
        <f t="shared" si="0"/>
        <v>1326.9930200000001</v>
      </c>
      <c r="K12" s="82"/>
    </row>
    <row r="13" spans="1:11" s="114" customFormat="1" x14ac:dyDescent="0.2">
      <c r="A13" s="588" t="s">
        <v>169</v>
      </c>
      <c r="B13" s="119">
        <f>'GNA CCAA'!B13</f>
        <v>64.625099999999989</v>
      </c>
      <c r="C13" s="119">
        <f>'GNA CCAA'!C13</f>
        <v>4.47044</v>
      </c>
      <c r="D13" s="119">
        <f>'GO CCAA'!B13</f>
        <v>256.97163000000006</v>
      </c>
      <c r="E13" s="550">
        <f t="shared" si="1"/>
        <v>326.06717000000003</v>
      </c>
      <c r="F13" s="119"/>
      <c r="G13" s="119">
        <f>'GNA CCAA'!F13</f>
        <v>717.19265000000019</v>
      </c>
      <c r="H13" s="119">
        <f>'GNA CCAA'!G13</f>
        <v>45.469700000000024</v>
      </c>
      <c r="I13" s="119">
        <f>'GO CCAA'!G13</f>
        <v>3195.9119400000009</v>
      </c>
      <c r="J13" s="550">
        <f t="shared" si="0"/>
        <v>3958.5742900000009</v>
      </c>
      <c r="K13" s="82"/>
    </row>
    <row r="14" spans="1:11" s="114" customFormat="1" x14ac:dyDescent="0.2">
      <c r="A14" s="588" t="s">
        <v>170</v>
      </c>
      <c r="B14" s="119">
        <f>'GNA CCAA'!B14</f>
        <v>0.48875999999999997</v>
      </c>
      <c r="C14" s="119">
        <f>'GNA CCAA'!C14</f>
        <v>5.0560000000000001E-2</v>
      </c>
      <c r="D14" s="119">
        <f>'GO CCAA'!B14</f>
        <v>1.0039100000000001</v>
      </c>
      <c r="E14" s="550">
        <f t="shared" si="1"/>
        <v>1.5432300000000001</v>
      </c>
      <c r="F14" s="119"/>
      <c r="G14" s="119">
        <f>'GNA CCAA'!F14</f>
        <v>6.1697800000000012</v>
      </c>
      <c r="H14" s="119">
        <f>'GNA CCAA'!G14</f>
        <v>0.69453000000000009</v>
      </c>
      <c r="I14" s="119">
        <f>'GO CCAA'!G14</f>
        <v>10.74348</v>
      </c>
      <c r="J14" s="550">
        <f t="shared" si="0"/>
        <v>17.607790000000001</v>
      </c>
      <c r="K14" s="82"/>
    </row>
    <row r="15" spans="1:11" s="114" customFormat="1" x14ac:dyDescent="0.2">
      <c r="A15" s="588" t="s">
        <v>171</v>
      </c>
      <c r="B15" s="119">
        <f>'GNA CCAA'!B15</f>
        <v>45.649250000000002</v>
      </c>
      <c r="C15" s="119">
        <f>'GNA CCAA'!C15</f>
        <v>2.0053000000000005</v>
      </c>
      <c r="D15" s="119">
        <f>'GO CCAA'!B15</f>
        <v>172.21269999999998</v>
      </c>
      <c r="E15" s="550">
        <f t="shared" si="1"/>
        <v>219.86724999999998</v>
      </c>
      <c r="F15" s="119"/>
      <c r="G15" s="119">
        <f>'GNA CCAA'!F15</f>
        <v>467.76583999999991</v>
      </c>
      <c r="H15" s="119">
        <f>'GNA CCAA'!G15</f>
        <v>18.18655</v>
      </c>
      <c r="I15" s="119">
        <f>'GO CCAA'!G15</f>
        <v>1995.6112000000005</v>
      </c>
      <c r="J15" s="550">
        <f t="shared" si="0"/>
        <v>2481.5635900000007</v>
      </c>
      <c r="K15" s="82"/>
    </row>
    <row r="16" spans="1:11" s="114" customFormat="1" x14ac:dyDescent="0.2">
      <c r="A16" s="588" t="s">
        <v>172</v>
      </c>
      <c r="B16" s="119">
        <f>'GNA CCAA'!B16</f>
        <v>9.274659999999999</v>
      </c>
      <c r="C16" s="119">
        <f>'GNA CCAA'!C16</f>
        <v>0.30386000000000002</v>
      </c>
      <c r="D16" s="119">
        <f>'GO CCAA'!B16</f>
        <v>51.004870000000004</v>
      </c>
      <c r="E16" s="550">
        <f t="shared" si="1"/>
        <v>60.583390000000001</v>
      </c>
      <c r="F16" s="119"/>
      <c r="G16" s="119">
        <f>'GNA CCAA'!F16</f>
        <v>93.755020000000002</v>
      </c>
      <c r="H16" s="119">
        <f>'GNA CCAA'!G16</f>
        <v>2.7214300000000007</v>
      </c>
      <c r="I16" s="119">
        <f>'GO CCAA'!G16</f>
        <v>562.69770000000017</v>
      </c>
      <c r="J16" s="550">
        <f t="shared" si="0"/>
        <v>659.17415000000017</v>
      </c>
      <c r="K16" s="82"/>
    </row>
    <row r="17" spans="1:16" s="114" customFormat="1" x14ac:dyDescent="0.2">
      <c r="A17" s="588" t="s">
        <v>173</v>
      </c>
      <c r="B17" s="119">
        <f>'GNA CCAA'!B17</f>
        <v>23.428530000000002</v>
      </c>
      <c r="C17" s="119">
        <f>'GNA CCAA'!C17</f>
        <v>1.4540599999999997</v>
      </c>
      <c r="D17" s="119">
        <f>'GO CCAA'!B17</f>
        <v>119.72348</v>
      </c>
      <c r="E17" s="550">
        <f t="shared" si="1"/>
        <v>144.60606999999999</v>
      </c>
      <c r="F17" s="119"/>
      <c r="G17" s="119">
        <f>'GNA CCAA'!F17</f>
        <v>230.76351000000011</v>
      </c>
      <c r="H17" s="119">
        <f>'GNA CCAA'!G17</f>
        <v>12.623280000000008</v>
      </c>
      <c r="I17" s="119">
        <f>'GO CCAA'!G17</f>
        <v>1351.9008000000003</v>
      </c>
      <c r="J17" s="550">
        <f t="shared" si="0"/>
        <v>1595.2875900000004</v>
      </c>
      <c r="K17" s="82"/>
    </row>
    <row r="18" spans="1:16" s="114" customFormat="1" x14ac:dyDescent="0.2">
      <c r="A18" s="588" t="s">
        <v>174</v>
      </c>
      <c r="B18" s="119">
        <f>'GNA CCAA'!B18</f>
        <v>2.5577700000000001</v>
      </c>
      <c r="C18" s="119">
        <f>'GNA CCAA'!C18</f>
        <v>0.16044</v>
      </c>
      <c r="D18" s="119">
        <f>'GO CCAA'!B18</f>
        <v>13.706400000000002</v>
      </c>
      <c r="E18" s="550">
        <f t="shared" si="1"/>
        <v>16.424610000000001</v>
      </c>
      <c r="F18" s="119"/>
      <c r="G18" s="119">
        <f>'GNA CCAA'!F18</f>
        <v>26.424319999999998</v>
      </c>
      <c r="H18" s="119">
        <f>'GNA CCAA'!G18</f>
        <v>1.5213699999999994</v>
      </c>
      <c r="I18" s="119">
        <f>'GO CCAA'!G18</f>
        <v>162.77538999999999</v>
      </c>
      <c r="J18" s="550">
        <f t="shared" si="0"/>
        <v>190.72107999999997</v>
      </c>
      <c r="K18" s="82"/>
    </row>
    <row r="19" spans="1:16" s="114" customFormat="1" x14ac:dyDescent="0.2">
      <c r="A19" s="588" t="s">
        <v>175</v>
      </c>
      <c r="B19" s="119">
        <f>'GNA CCAA'!B19</f>
        <v>35.920159999999989</v>
      </c>
      <c r="C19" s="119">
        <f>'GNA CCAA'!C19</f>
        <v>1.9488699999999997</v>
      </c>
      <c r="D19" s="119">
        <f>'GO CCAA'!B19</f>
        <v>154.49845999999997</v>
      </c>
      <c r="E19" s="550">
        <f t="shared" si="1"/>
        <v>192.36748999999995</v>
      </c>
      <c r="F19" s="119"/>
      <c r="G19" s="119">
        <f>'GNA CCAA'!F19</f>
        <v>512.64659999999992</v>
      </c>
      <c r="H19" s="119">
        <f>'GNA CCAA'!G19</f>
        <v>26.259040000000009</v>
      </c>
      <c r="I19" s="119">
        <f>'GO CCAA'!G19</f>
        <v>2116.6797200000001</v>
      </c>
      <c r="J19" s="550">
        <f t="shared" si="0"/>
        <v>2655.58536</v>
      </c>
      <c r="K19" s="82"/>
    </row>
    <row r="20" spans="1:16" s="114" customFormat="1" x14ac:dyDescent="0.2">
      <c r="A20" s="588" t="s">
        <v>176</v>
      </c>
      <c r="B20" s="119">
        <f>'GNA CCAA'!B20</f>
        <v>0.52249999999999996</v>
      </c>
      <c r="C20" s="848">
        <f>'GNA CCAA'!C20</f>
        <v>0</v>
      </c>
      <c r="D20" s="119">
        <f>'GO CCAA'!B20</f>
        <v>1.1562699999999999</v>
      </c>
      <c r="E20" s="550">
        <f t="shared" si="1"/>
        <v>1.6787699999999999</v>
      </c>
      <c r="F20" s="119"/>
      <c r="G20" s="119">
        <f>'GNA CCAA'!F20</f>
        <v>6.1294699999999986</v>
      </c>
      <c r="H20" s="848">
        <f>'GNA CCAA'!G20</f>
        <v>0</v>
      </c>
      <c r="I20" s="119">
        <f>'GO CCAA'!G20</f>
        <v>12.67314</v>
      </c>
      <c r="J20" s="550">
        <f t="shared" si="0"/>
        <v>18.802609999999998</v>
      </c>
      <c r="K20" s="82"/>
    </row>
    <row r="21" spans="1:16" s="114" customFormat="1" x14ac:dyDescent="0.2">
      <c r="A21" s="588" t="s">
        <v>177</v>
      </c>
      <c r="B21" s="119">
        <f>'GNA CCAA'!B21</f>
        <v>10.544270000000001</v>
      </c>
      <c r="C21" s="119">
        <f>'GNA CCAA'!C21</f>
        <v>0.53817999999999999</v>
      </c>
      <c r="D21" s="119">
        <f>'GO CCAA'!B21</f>
        <v>66.556180000000012</v>
      </c>
      <c r="E21" s="550">
        <f t="shared" si="1"/>
        <v>77.638630000000006</v>
      </c>
      <c r="F21" s="119"/>
      <c r="G21" s="119">
        <f>'GNA CCAA'!F21</f>
        <v>111.78139999999996</v>
      </c>
      <c r="H21" s="119">
        <f>'GNA CCAA'!G21</f>
        <v>5.2637900000000029</v>
      </c>
      <c r="I21" s="119">
        <f>'GO CCAA'!G21</f>
        <v>807.62771999999984</v>
      </c>
      <c r="J21" s="550">
        <f t="shared" si="0"/>
        <v>924.67290999999977</v>
      </c>
      <c r="K21" s="82"/>
    </row>
    <row r="22" spans="1:16" s="114" customFormat="1" x14ac:dyDescent="0.2">
      <c r="A22" s="588" t="s">
        <v>178</v>
      </c>
      <c r="B22" s="119">
        <f>'GNA CCAA'!B22</f>
        <v>5.63645</v>
      </c>
      <c r="C22" s="119">
        <f>'GNA CCAA'!C22</f>
        <v>0.2732</v>
      </c>
      <c r="D22" s="119">
        <f>'GO CCAA'!B22</f>
        <v>44.569689999999994</v>
      </c>
      <c r="E22" s="550">
        <f t="shared" si="1"/>
        <v>50.479339999999993</v>
      </c>
      <c r="F22" s="119"/>
      <c r="G22" s="119">
        <f>'GNA CCAA'!F22</f>
        <v>62.053580000000046</v>
      </c>
      <c r="H22" s="119">
        <f>'GNA CCAA'!G22</f>
        <v>2.3512899999999997</v>
      </c>
      <c r="I22" s="119">
        <f>'GO CCAA'!G22</f>
        <v>575.56826999999987</v>
      </c>
      <c r="J22" s="550">
        <f t="shared" si="0"/>
        <v>639.97313999999994</v>
      </c>
      <c r="K22" s="82"/>
    </row>
    <row r="23" spans="1:16" x14ac:dyDescent="0.2">
      <c r="A23" s="589" t="s">
        <v>179</v>
      </c>
      <c r="B23" s="119">
        <f>'GNA CCAA'!B23</f>
        <v>14.32737</v>
      </c>
      <c r="C23" s="119">
        <f>'GNA CCAA'!C23</f>
        <v>1.1588699999999998</v>
      </c>
      <c r="D23" s="119">
        <f>'GO CCAA'!B23</f>
        <v>107.34583000000001</v>
      </c>
      <c r="E23" s="550">
        <f t="shared" si="1"/>
        <v>122.83207</v>
      </c>
      <c r="F23" s="119"/>
      <c r="G23" s="119">
        <f>'GNA CCAA'!F23</f>
        <v>167.99328000000006</v>
      </c>
      <c r="H23" s="119">
        <f>'GNA CCAA'!G23</f>
        <v>10.958250000000007</v>
      </c>
      <c r="I23" s="119">
        <f>'GO CCAA'!G23</f>
        <v>1527.1298400000007</v>
      </c>
      <c r="J23" s="550">
        <f t="shared" si="0"/>
        <v>1706.0813700000008</v>
      </c>
      <c r="K23" s="492"/>
      <c r="P23" s="114"/>
    </row>
    <row r="24" spans="1:16" x14ac:dyDescent="0.2">
      <c r="A24" s="590" t="s">
        <v>530</v>
      </c>
      <c r="B24" s="123">
        <f>'GNA CCAA'!B24</f>
        <v>399.23164999999989</v>
      </c>
      <c r="C24" s="123">
        <f>'GNA CCAA'!C24</f>
        <v>30.207530000000002</v>
      </c>
      <c r="D24" s="123">
        <f>'GO CCAA'!B24</f>
        <v>1739.6547399999999</v>
      </c>
      <c r="E24" s="123">
        <f t="shared" si="1"/>
        <v>2169.0939199999998</v>
      </c>
      <c r="F24" s="123"/>
      <c r="G24" s="123">
        <f>'GNA CCAA'!F24</f>
        <v>4298.2790300000052</v>
      </c>
      <c r="H24" s="591">
        <f>'GNA CCAA'!G24</f>
        <v>313.24321000000003</v>
      </c>
      <c r="I24" s="123">
        <f>'GO CCAA'!G24</f>
        <v>20688.959039999969</v>
      </c>
      <c r="J24" s="123">
        <f t="shared" si="0"/>
        <v>25300.481279999975</v>
      </c>
      <c r="K24" s="492"/>
    </row>
    <row r="25" spans="1:16" x14ac:dyDescent="0.2">
      <c r="I25" s="8"/>
      <c r="J25" s="93" t="s">
        <v>246</v>
      </c>
    </row>
    <row r="26" spans="1:16" x14ac:dyDescent="0.2">
      <c r="A26" s="553" t="s">
        <v>537</v>
      </c>
      <c r="G26" s="125"/>
      <c r="H26" s="125"/>
      <c r="I26" s="125"/>
      <c r="J26" s="125"/>
    </row>
    <row r="27" spans="1:16" x14ac:dyDescent="0.2">
      <c r="A27" s="154" t="s">
        <v>247</v>
      </c>
      <c r="G27" s="125"/>
      <c r="H27" s="125"/>
      <c r="I27" s="125"/>
      <c r="J27" s="125"/>
    </row>
    <row r="28" spans="1:16" ht="18" x14ac:dyDescent="0.25">
      <c r="A28" s="126"/>
      <c r="E28" s="873"/>
      <c r="F28" s="87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F6:I23 B6:D23">
    <cfRule type="cellIs" dxfId="55" priority="5" operator="between">
      <formula>0.0001</formula>
      <formula>0.5</formula>
    </cfRule>
    <cfRule type="cellIs" dxfId="54" priority="6" operator="between">
      <formula>0.0001</formula>
      <formula>0.49</formula>
    </cfRule>
  </conditionalFormatting>
  <conditionalFormatting sqref="E6:E23">
    <cfRule type="cellIs" dxfId="53" priority="3" operator="between">
      <formula>0</formula>
      <formula>0.5</formula>
    </cfRule>
    <cfRule type="cellIs" dxfId="52" priority="4" operator="between">
      <formula>0</formula>
      <formula>0.49</formula>
    </cfRule>
  </conditionalFormatting>
  <conditionalFormatting sqref="J6:J23">
    <cfRule type="cellIs" dxfId="51" priority="1" operator="between">
      <formula>0</formula>
      <formula>0.5</formula>
    </cfRule>
    <cfRule type="cellIs" dxfId="5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K13" sqref="K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160</v>
      </c>
    </row>
    <row r="3" spans="1:65" s="102" customFormat="1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7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205</v>
      </c>
      <c r="B5" s="100">
        <v>552.07617000000027</v>
      </c>
      <c r="C5" s="101">
        <v>5.476130653674403</v>
      </c>
      <c r="D5" s="100">
        <v>3511.7599900000005</v>
      </c>
      <c r="E5" s="101">
        <v>3.2201673071658283</v>
      </c>
      <c r="F5" s="100">
        <v>5239.27376</v>
      </c>
      <c r="G5" s="101">
        <v>2.6287287702587774</v>
      </c>
      <c r="H5" s="101">
        <v>99.994756990958805</v>
      </c>
    </row>
    <row r="6" spans="1:65" s="99" customFormat="1" x14ac:dyDescent="0.2">
      <c r="A6" s="99" t="s">
        <v>150</v>
      </c>
      <c r="B6" s="119">
        <v>8.0800000000000004E-3</v>
      </c>
      <c r="C6" s="554">
        <v>-47.361563517915307</v>
      </c>
      <c r="D6" s="119">
        <v>0.16162000000000001</v>
      </c>
      <c r="E6" s="554">
        <v>8.0708793045804246</v>
      </c>
      <c r="F6" s="119">
        <v>0.27470999999999995</v>
      </c>
      <c r="G6" s="554">
        <v>3.476721410275712</v>
      </c>
      <c r="H6" s="273">
        <v>5.243009041197017E-3</v>
      </c>
    </row>
    <row r="7" spans="1:65" s="99" customFormat="1" x14ac:dyDescent="0.2">
      <c r="A7" s="68" t="s">
        <v>120</v>
      </c>
      <c r="B7" s="69">
        <v>552.08425000000022</v>
      </c>
      <c r="C7" s="103">
        <v>5.4745811425861772</v>
      </c>
      <c r="D7" s="69">
        <v>3511.9216100000008</v>
      </c>
      <c r="E7" s="103">
        <v>3.2203805196104405</v>
      </c>
      <c r="F7" s="69">
        <v>5239.5484699999997</v>
      </c>
      <c r="G7" s="103">
        <v>2.6287728662556984</v>
      </c>
      <c r="H7" s="103">
        <v>100</v>
      </c>
    </row>
    <row r="8" spans="1:65" s="99" customFormat="1" x14ac:dyDescent="0.2">
      <c r="H8" s="93" t="s">
        <v>246</v>
      </c>
    </row>
    <row r="9" spans="1:65" s="99" customFormat="1" x14ac:dyDescent="0.2">
      <c r="A9" s="94" t="s">
        <v>590</v>
      </c>
    </row>
    <row r="10" spans="1:65" x14ac:dyDescent="0.2">
      <c r="A10" s="94" t="s">
        <v>247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49" priority="7" operator="between">
      <formula>0</formula>
      <formula>0.5</formula>
    </cfRule>
    <cfRule type="cellIs" dxfId="48" priority="8" operator="between">
      <formula>0</formula>
      <formula>0.49</formula>
    </cfRule>
  </conditionalFormatting>
  <conditionalFormatting sqref="D6">
    <cfRule type="cellIs" dxfId="47" priority="5" operator="between">
      <formula>0</formula>
      <formula>0.5</formula>
    </cfRule>
    <cfRule type="cellIs" dxfId="46" priority="6" operator="between">
      <formula>0</formula>
      <formula>0.49</formula>
    </cfRule>
  </conditionalFormatting>
  <conditionalFormatting sqref="F6">
    <cfRule type="cellIs" dxfId="45" priority="3" operator="between">
      <formula>0</formula>
      <formula>0.5</formula>
    </cfRule>
    <cfRule type="cellIs" dxfId="44" priority="4" operator="between">
      <formula>0</formula>
      <formula>0.49</formula>
    </cfRule>
  </conditionalFormatting>
  <conditionalFormatting sqref="H6">
    <cfRule type="cellIs" dxfId="43" priority="1" operator="between">
      <formula>0</formula>
      <formula>0.5</formula>
    </cfRule>
    <cfRule type="cellIs" dxfId="42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topLeftCell="B1"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206</v>
      </c>
      <c r="B5" s="129">
        <v>163.14094999999998</v>
      </c>
      <c r="C5" s="180">
        <v>1.6656961722719898</v>
      </c>
      <c r="D5" s="129">
        <v>1367.3145500000001</v>
      </c>
      <c r="E5" s="180">
        <v>-9.7031537130704191</v>
      </c>
      <c r="F5" s="129">
        <v>2124.6626300000003</v>
      </c>
      <c r="G5" s="180">
        <v>-9.2046273062166204</v>
      </c>
      <c r="H5" s="180">
        <v>23.559622697344302</v>
      </c>
    </row>
    <row r="6" spans="1:65" s="179" customFormat="1" x14ac:dyDescent="0.2">
      <c r="A6" s="179" t="s">
        <v>207</v>
      </c>
      <c r="B6" s="129">
        <v>564.98894999999993</v>
      </c>
      <c r="C6" s="180">
        <v>-11.816056933790886</v>
      </c>
      <c r="D6" s="129">
        <v>4608.9311199999993</v>
      </c>
      <c r="E6" s="180">
        <v>13.195659615186345</v>
      </c>
      <c r="F6" s="129">
        <v>6893.5744500000001</v>
      </c>
      <c r="G6" s="180">
        <v>5.4703368466471858</v>
      </c>
      <c r="H6" s="180">
        <v>76.440377302655691</v>
      </c>
    </row>
    <row r="7" spans="1:65" s="99" customFormat="1" x14ac:dyDescent="0.2">
      <c r="A7" s="68" t="s">
        <v>540</v>
      </c>
      <c r="B7" s="69">
        <v>728.12989999999991</v>
      </c>
      <c r="C7" s="103">
        <v>-9.1157400780456737</v>
      </c>
      <c r="D7" s="69">
        <v>5976.2456699999993</v>
      </c>
      <c r="E7" s="103">
        <v>6.988168040803898</v>
      </c>
      <c r="F7" s="69">
        <v>9018.2370800000008</v>
      </c>
      <c r="G7" s="103">
        <v>1.6014882539047683</v>
      </c>
      <c r="H7" s="103">
        <v>100</v>
      </c>
    </row>
    <row r="8" spans="1:65" s="99" customFormat="1" x14ac:dyDescent="0.2">
      <c r="A8" s="181" t="s">
        <v>527</v>
      </c>
      <c r="B8" s="182">
        <v>553.82987000000003</v>
      </c>
      <c r="C8" s="183">
        <v>-11.661240564667642</v>
      </c>
      <c r="D8" s="182">
        <v>4544.12392</v>
      </c>
      <c r="E8" s="183">
        <v>14.965962869076192</v>
      </c>
      <c r="F8" s="182">
        <v>6775.0084100000004</v>
      </c>
      <c r="G8" s="183">
        <v>6.3198913044530656</v>
      </c>
      <c r="H8" s="184">
        <v>75.125640963965438</v>
      </c>
    </row>
    <row r="9" spans="1:65" s="179" customFormat="1" x14ac:dyDescent="0.2">
      <c r="H9" s="93" t="s">
        <v>246</v>
      </c>
    </row>
    <row r="10" spans="1:65" s="179" customFormat="1" x14ac:dyDescent="0.2">
      <c r="A10" s="94" t="s">
        <v>590</v>
      </c>
    </row>
    <row r="11" spans="1:65" x14ac:dyDescent="0.2">
      <c r="A11" s="94" t="s">
        <v>541</v>
      </c>
    </row>
    <row r="12" spans="1:65" x14ac:dyDescent="0.2">
      <c r="A12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9" sqref="B9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542</v>
      </c>
    </row>
    <row r="2" spans="1:3" ht="15.75" x14ac:dyDescent="0.25">
      <c r="A2" s="2"/>
      <c r="C2" s="606" t="s">
        <v>160</v>
      </c>
    </row>
    <row r="3" spans="1:3" s="114" customFormat="1" ht="13.35" customHeight="1" x14ac:dyDescent="0.2">
      <c r="A3" s="111"/>
      <c r="B3" s="455">
        <f>INDICE!A3</f>
        <v>41852</v>
      </c>
      <c r="C3" s="113"/>
    </row>
    <row r="4" spans="1:3" s="114" customFormat="1" x14ac:dyDescent="0.2">
      <c r="A4" s="587" t="s">
        <v>162</v>
      </c>
      <c r="B4" s="117">
        <v>13.144950000000001</v>
      </c>
      <c r="C4" s="117">
        <v>125.63911999999998</v>
      </c>
    </row>
    <row r="5" spans="1:3" s="114" customFormat="1" x14ac:dyDescent="0.2">
      <c r="A5" s="588" t="s">
        <v>163</v>
      </c>
      <c r="B5" s="119">
        <v>0.39835999999999994</v>
      </c>
      <c r="C5" s="119">
        <v>5.1688299999999989</v>
      </c>
    </row>
    <row r="6" spans="1:3" s="114" customFormat="1" x14ac:dyDescent="0.2">
      <c r="A6" s="588" t="s">
        <v>164</v>
      </c>
      <c r="B6" s="119">
        <v>4.6939200000000003</v>
      </c>
      <c r="C6" s="119">
        <v>59.804429999999996</v>
      </c>
    </row>
    <row r="7" spans="1:3" s="114" customFormat="1" x14ac:dyDescent="0.2">
      <c r="A7" s="588" t="s">
        <v>165</v>
      </c>
      <c r="B7" s="119">
        <v>13.371370000000001</v>
      </c>
      <c r="C7" s="119">
        <v>134.27459999999999</v>
      </c>
    </row>
    <row r="8" spans="1:3" s="114" customFormat="1" x14ac:dyDescent="0.2">
      <c r="A8" s="588" t="s">
        <v>166</v>
      </c>
      <c r="B8" s="119">
        <v>70.917569999999998</v>
      </c>
      <c r="C8" s="119">
        <v>1069.02223</v>
      </c>
    </row>
    <row r="9" spans="1:3" s="114" customFormat="1" x14ac:dyDescent="0.2">
      <c r="A9" s="588" t="s">
        <v>167</v>
      </c>
      <c r="B9" s="119">
        <v>0.23301999999999998</v>
      </c>
      <c r="C9" s="119">
        <v>3.7029699999999997</v>
      </c>
    </row>
    <row r="10" spans="1:3" s="114" customFormat="1" x14ac:dyDescent="0.2">
      <c r="A10" s="588" t="s">
        <v>168</v>
      </c>
      <c r="B10" s="119">
        <v>2.3594200000000001</v>
      </c>
      <c r="C10" s="119">
        <v>24.783530000000006</v>
      </c>
    </row>
    <row r="11" spans="1:3" s="114" customFormat="1" x14ac:dyDescent="0.2">
      <c r="A11" s="588" t="s">
        <v>650</v>
      </c>
      <c r="B11" s="119">
        <v>7.5952799999999989</v>
      </c>
      <c r="C11" s="119">
        <v>72.884979999999985</v>
      </c>
    </row>
    <row r="12" spans="1:3" s="114" customFormat="1" x14ac:dyDescent="0.2">
      <c r="A12" s="588" t="s">
        <v>169</v>
      </c>
      <c r="B12" s="119">
        <v>2.3054300000000003</v>
      </c>
      <c r="C12" s="119">
        <v>23.048490000000001</v>
      </c>
    </row>
    <row r="13" spans="1:3" s="114" customFormat="1" x14ac:dyDescent="0.2">
      <c r="A13" s="588" t="s">
        <v>170</v>
      </c>
      <c r="B13" s="119">
        <v>2.5000100000000001</v>
      </c>
      <c r="C13" s="119">
        <v>45.195430000000002</v>
      </c>
    </row>
    <row r="14" spans="1:3" s="114" customFormat="1" x14ac:dyDescent="0.2">
      <c r="A14" s="588" t="s">
        <v>171</v>
      </c>
      <c r="B14" s="119">
        <v>0.40591999999999995</v>
      </c>
      <c r="C14" s="119">
        <v>12.303210000000002</v>
      </c>
    </row>
    <row r="15" spans="1:3" s="114" customFormat="1" x14ac:dyDescent="0.2">
      <c r="A15" s="588" t="s">
        <v>172</v>
      </c>
      <c r="B15" s="119">
        <v>1.0366199999999999</v>
      </c>
      <c r="C15" s="119">
        <v>6.3457599999999994</v>
      </c>
    </row>
    <row r="16" spans="1:3" s="114" customFormat="1" x14ac:dyDescent="0.2">
      <c r="A16" s="588" t="s">
        <v>173</v>
      </c>
      <c r="B16" s="119">
        <v>40.056149999999995</v>
      </c>
      <c r="C16" s="119">
        <v>472.16975999999983</v>
      </c>
    </row>
    <row r="17" spans="1:9" s="114" customFormat="1" x14ac:dyDescent="0.2">
      <c r="A17" s="588" t="s">
        <v>174</v>
      </c>
      <c r="B17" s="119">
        <v>0.15844</v>
      </c>
      <c r="C17" s="119">
        <v>4.1064500000000006</v>
      </c>
    </row>
    <row r="18" spans="1:9" s="114" customFormat="1" x14ac:dyDescent="0.2">
      <c r="A18" s="588" t="s">
        <v>175</v>
      </c>
      <c r="B18" s="119">
        <v>0.2339</v>
      </c>
      <c r="C18" s="119">
        <v>5.3926699999999981</v>
      </c>
    </row>
    <row r="19" spans="1:9" s="114" customFormat="1" x14ac:dyDescent="0.2">
      <c r="A19" s="588" t="s">
        <v>176</v>
      </c>
      <c r="B19" s="119">
        <v>2.5949299999999997</v>
      </c>
      <c r="C19" s="119">
        <v>44.638340000000007</v>
      </c>
    </row>
    <row r="20" spans="1:9" s="114" customFormat="1" x14ac:dyDescent="0.2">
      <c r="A20" s="588" t="s">
        <v>177</v>
      </c>
      <c r="B20" s="119">
        <v>0.78351999999999999</v>
      </c>
      <c r="C20" s="119">
        <v>8.3612599999999979</v>
      </c>
    </row>
    <row r="21" spans="1:9" s="114" customFormat="1" x14ac:dyDescent="0.2">
      <c r="A21" s="588" t="s">
        <v>178</v>
      </c>
      <c r="B21" s="119">
        <v>7.604000000000001E-2</v>
      </c>
      <c r="C21" s="119">
        <v>1.6908700000000003</v>
      </c>
    </row>
    <row r="22" spans="1:9" x14ac:dyDescent="0.2">
      <c r="A22" s="589" t="s">
        <v>179</v>
      </c>
      <c r="B22" s="119">
        <v>0.27610000000000001</v>
      </c>
      <c r="C22" s="119">
        <v>6.1297000000000006</v>
      </c>
      <c r="I22" s="114"/>
    </row>
    <row r="23" spans="1:9" x14ac:dyDescent="0.2">
      <c r="A23" s="590" t="s">
        <v>530</v>
      </c>
      <c r="B23" s="123">
        <v>163.14095000000006</v>
      </c>
      <c r="C23" s="123">
        <v>2124.6626299999989</v>
      </c>
    </row>
    <row r="24" spans="1:9" x14ac:dyDescent="0.2">
      <c r="A24" s="154" t="s">
        <v>247</v>
      </c>
      <c r="C24" s="93" t="s">
        <v>246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71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41" priority="3" operator="between">
      <formula>0</formula>
      <formula>0.5</formula>
    </cfRule>
    <cfRule type="cellIs" dxfId="40" priority="4" operator="between">
      <formula>0</formula>
      <formula>0.49</formula>
    </cfRule>
  </conditionalFormatting>
  <conditionalFormatting sqref="C5:C22">
    <cfRule type="cellIs" dxfId="39" priority="1" operator="between">
      <formula>0</formula>
      <formula>0.5</formula>
    </cfRule>
    <cfRule type="cellIs" dxfId="3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0" workbookViewId="0">
      <selection activeCell="M36" sqref="M36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2" t="s">
        <v>0</v>
      </c>
      <c r="B1" s="852"/>
      <c r="C1" s="852"/>
      <c r="D1" s="852"/>
      <c r="E1" s="852"/>
      <c r="F1" s="852"/>
    </row>
    <row r="2" spans="1:6" ht="12.75" x14ac:dyDescent="0.2">
      <c r="A2" s="853"/>
      <c r="B2" s="853"/>
      <c r="C2" s="853"/>
      <c r="D2" s="853"/>
      <c r="E2" s="853"/>
      <c r="F2" s="85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510</v>
      </c>
      <c r="F3" s="770" t="s">
        <v>511</v>
      </c>
    </row>
    <row r="4" spans="1:6" ht="12.75" x14ac:dyDescent="0.2">
      <c r="A4" s="26" t="s">
        <v>45</v>
      </c>
      <c r="B4" s="453"/>
      <c r="C4" s="453"/>
      <c r="D4" s="453"/>
      <c r="E4" s="453"/>
      <c r="F4" s="77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4849.4008909755185</v>
      </c>
      <c r="E5" s="473">
        <v>4420.0605200000018</v>
      </c>
      <c r="F5" s="766" t="s">
        <v>661</v>
      </c>
    </row>
    <row r="6" spans="1:6" ht="12.75" x14ac:dyDescent="0.2">
      <c r="A6" s="22" t="s">
        <v>487</v>
      </c>
      <c r="B6" s="31" t="s">
        <v>47</v>
      </c>
      <c r="C6" s="32" t="s">
        <v>48</v>
      </c>
      <c r="D6" s="33">
        <v>120.80107000000001</v>
      </c>
      <c r="E6" s="474">
        <v>103.53351000000001</v>
      </c>
      <c r="F6" s="766" t="s">
        <v>661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438.29370000000011</v>
      </c>
      <c r="E7" s="474">
        <v>429.82151000000005</v>
      </c>
      <c r="F7" s="766" t="s">
        <v>661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562.82369000000006</v>
      </c>
      <c r="E8" s="474">
        <v>552.08425000000022</v>
      </c>
      <c r="F8" s="766" t="s">
        <v>661</v>
      </c>
    </row>
    <row r="9" spans="1:6" ht="12.75" x14ac:dyDescent="0.2">
      <c r="A9" s="22" t="s">
        <v>630</v>
      </c>
      <c r="B9" s="31" t="s">
        <v>47</v>
      </c>
      <c r="C9" s="32" t="s">
        <v>48</v>
      </c>
      <c r="D9" s="33">
        <v>1933.6777099999977</v>
      </c>
      <c r="E9" s="474">
        <v>1741.3621200000014</v>
      </c>
      <c r="F9" s="766" t="s">
        <v>661</v>
      </c>
    </row>
    <row r="10" spans="1:6" ht="12.75" x14ac:dyDescent="0.2">
      <c r="A10" s="34" t="s">
        <v>51</v>
      </c>
      <c r="B10" s="35" t="s">
        <v>47</v>
      </c>
      <c r="C10" s="36" t="s">
        <v>641</v>
      </c>
      <c r="D10" s="37">
        <v>22566.316999999999</v>
      </c>
      <c r="E10" s="475">
        <v>20781.307000000001</v>
      </c>
      <c r="F10" s="767" t="s">
        <v>661</v>
      </c>
    </row>
    <row r="11" spans="1:6" ht="12.75" x14ac:dyDescent="0.2">
      <c r="A11" s="38" t="s">
        <v>52</v>
      </c>
      <c r="B11" s="39"/>
      <c r="C11" s="40"/>
      <c r="D11" s="41"/>
      <c r="E11" s="41"/>
      <c r="F11" s="768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4727</v>
      </c>
      <c r="E12" s="474">
        <v>5177</v>
      </c>
      <c r="F12" s="769" t="s">
        <v>661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31004</v>
      </c>
      <c r="E13" s="474">
        <v>28245</v>
      </c>
      <c r="F13" s="766" t="s">
        <v>661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78.545524999999998</v>
      </c>
      <c r="E14" s="476">
        <v>75.314151291939922</v>
      </c>
      <c r="F14" s="766" t="s">
        <v>661</v>
      </c>
    </row>
    <row r="15" spans="1:6" ht="12.75" x14ac:dyDescent="0.2">
      <c r="A15" s="22" t="s">
        <v>512</v>
      </c>
      <c r="B15" s="31" t="s">
        <v>47</v>
      </c>
      <c r="C15" s="32" t="s">
        <v>48</v>
      </c>
      <c r="D15" s="33">
        <v>-57</v>
      </c>
      <c r="E15" s="474">
        <v>230</v>
      </c>
      <c r="F15" s="767" t="s">
        <v>661</v>
      </c>
    </row>
    <row r="16" spans="1:6" ht="12.75" x14ac:dyDescent="0.2">
      <c r="A16" s="26" t="s">
        <v>58</v>
      </c>
      <c r="B16" s="28"/>
      <c r="C16" s="29"/>
      <c r="D16" s="43"/>
      <c r="E16" s="43"/>
      <c r="F16" s="768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5270</v>
      </c>
      <c r="E17" s="473">
        <v>5389</v>
      </c>
      <c r="F17" s="769" t="s">
        <v>661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80.584415584415581</v>
      </c>
      <c r="E18" s="476">
        <v>82.404063678257216</v>
      </c>
      <c r="F18" s="766" t="s">
        <v>661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16007</v>
      </c>
      <c r="E19" s="475">
        <v>16422</v>
      </c>
      <c r="F19" s="767" t="s">
        <v>661</v>
      </c>
    </row>
    <row r="20" spans="1:6" ht="12.75" x14ac:dyDescent="0.2">
      <c r="A20" s="26" t="s">
        <v>67</v>
      </c>
      <c r="B20" s="28"/>
      <c r="C20" s="29"/>
      <c r="D20" s="30"/>
      <c r="E20" s="30"/>
      <c r="F20" s="768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106.80217391304349</v>
      </c>
      <c r="E21" s="477">
        <v>101.8235</v>
      </c>
      <c r="F21" s="766" t="s">
        <v>661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1.3539173913043479</v>
      </c>
      <c r="E22" s="478">
        <v>1.3316095238095236</v>
      </c>
      <c r="F22" s="766" t="s">
        <v>661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143.69</v>
      </c>
      <c r="E23" s="479">
        <v>140.99</v>
      </c>
      <c r="F23" s="766" t="s">
        <v>661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132.55000000000001</v>
      </c>
      <c r="E24" s="479">
        <v>132.25</v>
      </c>
      <c r="F24" s="766" t="s">
        <v>661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17.5</v>
      </c>
      <c r="E25" s="479">
        <v>17.5</v>
      </c>
      <c r="F25" s="766" t="s">
        <v>661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9.3229000000000006</v>
      </c>
      <c r="E26" s="480">
        <v>9.3229000000000006</v>
      </c>
      <c r="F26" s="766" t="s">
        <v>661</v>
      </c>
    </row>
    <row r="27" spans="1:6" ht="12.75" x14ac:dyDescent="0.2">
      <c r="A27" s="38" t="s">
        <v>82</v>
      </c>
      <c r="B27" s="39"/>
      <c r="C27" s="40"/>
      <c r="D27" s="41"/>
      <c r="E27" s="41"/>
      <c r="F27" s="768"/>
    </row>
    <row r="28" spans="1:6" ht="12.75" x14ac:dyDescent="0.2">
      <c r="A28" s="22" t="s">
        <v>83</v>
      </c>
      <c r="B28" s="31" t="s">
        <v>84</v>
      </c>
      <c r="C28" s="32" t="s">
        <v>513</v>
      </c>
      <c r="D28" s="50">
        <v>0.5</v>
      </c>
      <c r="E28" s="481">
        <v>1.2</v>
      </c>
      <c r="F28" s="766" t="s">
        <v>660</v>
      </c>
    </row>
    <row r="29" spans="1:6" x14ac:dyDescent="0.2">
      <c r="A29" s="22" t="s">
        <v>85</v>
      </c>
      <c r="B29" s="31" t="s">
        <v>84</v>
      </c>
      <c r="C29" s="32" t="s">
        <v>513</v>
      </c>
      <c r="D29" s="51">
        <v>1</v>
      </c>
      <c r="E29" s="482">
        <v>-1.8</v>
      </c>
      <c r="F29" s="766" t="s">
        <v>661</v>
      </c>
    </row>
    <row r="30" spans="1:6" ht="12.75" x14ac:dyDescent="0.2">
      <c r="A30" s="52" t="s">
        <v>86</v>
      </c>
      <c r="B30" s="31" t="s">
        <v>84</v>
      </c>
      <c r="C30" s="32" t="s">
        <v>513</v>
      </c>
      <c r="D30" s="51">
        <v>2.2999999999999998</v>
      </c>
      <c r="E30" s="482">
        <v>-3.7</v>
      </c>
      <c r="F30" s="766" t="s">
        <v>661</v>
      </c>
    </row>
    <row r="31" spans="1:6" ht="12.75" x14ac:dyDescent="0.2">
      <c r="A31" s="52" t="s">
        <v>87</v>
      </c>
      <c r="B31" s="31" t="s">
        <v>84</v>
      </c>
      <c r="C31" s="32" t="s">
        <v>513</v>
      </c>
      <c r="D31" s="51">
        <v>-1.1000000000000001</v>
      </c>
      <c r="E31" s="482">
        <v>-8.6</v>
      </c>
      <c r="F31" s="766" t="s">
        <v>661</v>
      </c>
    </row>
    <row r="32" spans="1:6" ht="12.75" x14ac:dyDescent="0.2">
      <c r="A32" s="52" t="s">
        <v>88</v>
      </c>
      <c r="B32" s="31" t="s">
        <v>84</v>
      </c>
      <c r="C32" s="32" t="s">
        <v>513</v>
      </c>
      <c r="D32" s="51">
        <v>2.6</v>
      </c>
      <c r="E32" s="482">
        <v>-3.4</v>
      </c>
      <c r="F32" s="766" t="s">
        <v>661</v>
      </c>
    </row>
    <row r="33" spans="1:6" ht="12.75" x14ac:dyDescent="0.2">
      <c r="A33" s="52" t="s">
        <v>89</v>
      </c>
      <c r="B33" s="31" t="s">
        <v>84</v>
      </c>
      <c r="C33" s="32" t="s">
        <v>513</v>
      </c>
      <c r="D33" s="51">
        <v>-1</v>
      </c>
      <c r="E33" s="482">
        <v>-7.8</v>
      </c>
      <c r="F33" s="766" t="s">
        <v>661</v>
      </c>
    </row>
    <row r="34" spans="1:6" ht="12.75" x14ac:dyDescent="0.2">
      <c r="A34" s="52" t="s">
        <v>90</v>
      </c>
      <c r="B34" s="31" t="s">
        <v>84</v>
      </c>
      <c r="C34" s="32" t="s">
        <v>513</v>
      </c>
      <c r="D34" s="51">
        <v>4.2</v>
      </c>
      <c r="E34" s="482">
        <v>3.6</v>
      </c>
      <c r="F34" s="766" t="s">
        <v>661</v>
      </c>
    </row>
    <row r="35" spans="1:6" ht="12.75" x14ac:dyDescent="0.2">
      <c r="A35" s="52" t="s">
        <v>91</v>
      </c>
      <c r="B35" s="31" t="s">
        <v>84</v>
      </c>
      <c r="C35" s="32" t="s">
        <v>513</v>
      </c>
      <c r="D35" s="51">
        <v>-3.5</v>
      </c>
      <c r="E35" s="482">
        <v>-2</v>
      </c>
      <c r="F35" s="766" t="s">
        <v>661</v>
      </c>
    </row>
    <row r="36" spans="1:6" x14ac:dyDescent="0.2">
      <c r="A36" s="22" t="s">
        <v>92</v>
      </c>
      <c r="B36" s="31" t="s">
        <v>93</v>
      </c>
      <c r="C36" s="32" t="s">
        <v>513</v>
      </c>
      <c r="D36" s="51">
        <v>0.1</v>
      </c>
      <c r="E36" s="482">
        <v>0.1</v>
      </c>
      <c r="F36" s="766" t="s">
        <v>661</v>
      </c>
    </row>
    <row r="37" spans="1:6" x14ac:dyDescent="0.2">
      <c r="A37" s="22" t="s">
        <v>514</v>
      </c>
      <c r="B37" s="31" t="s">
        <v>94</v>
      </c>
      <c r="C37" s="32" t="s">
        <v>513</v>
      </c>
      <c r="D37" s="51">
        <v>5</v>
      </c>
      <c r="E37" s="482">
        <v>-3.2</v>
      </c>
      <c r="F37" s="766" t="s">
        <v>661</v>
      </c>
    </row>
    <row r="38" spans="1:6" ht="12.75" x14ac:dyDescent="0.2">
      <c r="A38" s="34" t="s">
        <v>95</v>
      </c>
      <c r="B38" s="35" t="s">
        <v>96</v>
      </c>
      <c r="C38" s="36" t="s">
        <v>513</v>
      </c>
      <c r="D38" s="53">
        <v>4.2</v>
      </c>
      <c r="E38" s="483">
        <v>15.3</v>
      </c>
      <c r="F38" s="766" t="s">
        <v>661</v>
      </c>
    </row>
    <row r="39" spans="1:6" ht="12.75" x14ac:dyDescent="0.2">
      <c r="A39" s="38" t="s">
        <v>63</v>
      </c>
      <c r="B39" s="39"/>
      <c r="C39" s="40"/>
      <c r="D39" s="41"/>
      <c r="E39" s="41"/>
      <c r="F39" s="768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28.013000000000002</v>
      </c>
      <c r="E40" s="484">
        <v>29.239000000000001</v>
      </c>
      <c r="F40" s="766" t="s">
        <v>661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20.894267662800001</v>
      </c>
      <c r="E41" s="474">
        <v>9.6414923518000002</v>
      </c>
      <c r="F41" s="766" t="s">
        <v>661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0.57765898571369367</v>
      </c>
      <c r="E42" s="479">
        <v>0.66150677954970605</v>
      </c>
      <c r="F42" s="766" t="s">
        <v>661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9.259050851231064E-2</v>
      </c>
      <c r="E43" s="479">
        <v>4.6395023911633665E-2</v>
      </c>
      <c r="F43" s="766" t="s">
        <v>661</v>
      </c>
    </row>
    <row r="44" spans="1:6" x14ac:dyDescent="0.2">
      <c r="A44" s="38" t="s">
        <v>97</v>
      </c>
      <c r="B44" s="39"/>
      <c r="C44" s="40"/>
      <c r="D44" s="41"/>
      <c r="E44" s="41"/>
      <c r="F44" s="768"/>
    </row>
    <row r="45" spans="1:6" ht="12.75" x14ac:dyDescent="0.2">
      <c r="A45" s="54" t="s">
        <v>98</v>
      </c>
      <c r="B45" s="31" t="s">
        <v>84</v>
      </c>
      <c r="C45" s="32" t="s">
        <v>513</v>
      </c>
      <c r="D45" s="51">
        <v>0</v>
      </c>
      <c r="E45" s="482">
        <v>-0.3</v>
      </c>
      <c r="F45" s="766" t="s">
        <v>661</v>
      </c>
    </row>
    <row r="46" spans="1:6" ht="12.75" x14ac:dyDescent="0.2">
      <c r="A46" s="55" t="s">
        <v>99</v>
      </c>
      <c r="B46" s="31" t="s">
        <v>84</v>
      </c>
      <c r="C46" s="32" t="s">
        <v>513</v>
      </c>
      <c r="D46" s="51">
        <v>1.1000000000000001</v>
      </c>
      <c r="E46" s="482">
        <v>-0.2</v>
      </c>
      <c r="F46" s="766" t="s">
        <v>661</v>
      </c>
    </row>
    <row r="47" spans="1:6" ht="12.75" x14ac:dyDescent="0.2">
      <c r="A47" s="55" t="s">
        <v>100</v>
      </c>
      <c r="B47" s="31" t="s">
        <v>84</v>
      </c>
      <c r="C47" s="32" t="s">
        <v>513</v>
      </c>
      <c r="D47" s="51">
        <v>-2.6</v>
      </c>
      <c r="E47" s="482">
        <v>-0.6</v>
      </c>
      <c r="F47" s="766" t="s">
        <v>661</v>
      </c>
    </row>
    <row r="48" spans="1:6" ht="12.75" x14ac:dyDescent="0.2">
      <c r="A48" s="54" t="s">
        <v>101</v>
      </c>
      <c r="B48" s="31" t="s">
        <v>84</v>
      </c>
      <c r="C48" s="32" t="s">
        <v>513</v>
      </c>
      <c r="D48" s="51">
        <v>-2.2000000000000002</v>
      </c>
      <c r="E48" s="482">
        <v>-1.2</v>
      </c>
      <c r="F48" s="766" t="s">
        <v>661</v>
      </c>
    </row>
    <row r="49" spans="1:7" ht="12.75" x14ac:dyDescent="0.2">
      <c r="A49" s="485" t="s">
        <v>102</v>
      </c>
      <c r="B49" s="31" t="s">
        <v>84</v>
      </c>
      <c r="C49" s="32" t="s">
        <v>513</v>
      </c>
      <c r="D49" s="51">
        <v>-3.3</v>
      </c>
      <c r="E49" s="482">
        <v>-0.1</v>
      </c>
      <c r="F49" s="766" t="s">
        <v>661</v>
      </c>
    </row>
    <row r="50" spans="1:7" ht="12.75" x14ac:dyDescent="0.2">
      <c r="A50" s="55" t="s">
        <v>103</v>
      </c>
      <c r="B50" s="31" t="s">
        <v>84</v>
      </c>
      <c r="C50" s="32" t="s">
        <v>513</v>
      </c>
      <c r="D50" s="51">
        <v>-4.3</v>
      </c>
      <c r="E50" s="482">
        <v>-1.5</v>
      </c>
      <c r="F50" s="766" t="s">
        <v>661</v>
      </c>
    </row>
    <row r="51" spans="1:7" ht="12.75" x14ac:dyDescent="0.2">
      <c r="A51" s="55" t="s">
        <v>104</v>
      </c>
      <c r="B51" s="31" t="s">
        <v>84</v>
      </c>
      <c r="C51" s="32" t="s">
        <v>513</v>
      </c>
      <c r="D51" s="51">
        <v>-5.5</v>
      </c>
      <c r="E51" s="482">
        <v>2.8</v>
      </c>
      <c r="F51" s="766" t="s">
        <v>661</v>
      </c>
    </row>
    <row r="52" spans="1:7" ht="12.75" x14ac:dyDescent="0.2">
      <c r="A52" s="55" t="s">
        <v>105</v>
      </c>
      <c r="B52" s="31" t="s">
        <v>84</v>
      </c>
      <c r="C52" s="32" t="s">
        <v>513</v>
      </c>
      <c r="D52" s="51">
        <v>15.1</v>
      </c>
      <c r="E52" s="482">
        <v>17.2</v>
      </c>
      <c r="F52" s="766" t="s">
        <v>661</v>
      </c>
    </row>
    <row r="53" spans="1:7" ht="12.75" x14ac:dyDescent="0.2">
      <c r="A53" s="54" t="s">
        <v>106</v>
      </c>
      <c r="B53" s="31" t="s">
        <v>84</v>
      </c>
      <c r="C53" s="32" t="s">
        <v>513</v>
      </c>
      <c r="D53" s="51">
        <v>3.6</v>
      </c>
      <c r="E53" s="482">
        <v>5.7</v>
      </c>
      <c r="F53" s="766" t="s">
        <v>661</v>
      </c>
    </row>
    <row r="54" spans="1:7" ht="12.75" x14ac:dyDescent="0.2">
      <c r="A54" s="56" t="s">
        <v>107</v>
      </c>
      <c r="B54" s="35" t="s">
        <v>84</v>
      </c>
      <c r="C54" s="36" t="s">
        <v>513</v>
      </c>
      <c r="D54" s="53">
        <v>-13.2</v>
      </c>
      <c r="E54" s="483">
        <v>-6.7</v>
      </c>
      <c r="F54" s="767" t="s">
        <v>661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64"/>
      <c r="B56" s="22"/>
      <c r="C56" s="22"/>
      <c r="D56" s="22"/>
      <c r="E56" s="22"/>
      <c r="F56" s="22"/>
    </row>
    <row r="57" spans="1:7" ht="12.75" x14ac:dyDescent="0.2">
      <c r="A57" s="464" t="s">
        <v>515</v>
      </c>
      <c r="B57" s="470"/>
      <c r="C57" s="470"/>
      <c r="D57" s="471"/>
      <c r="E57" s="22"/>
      <c r="F57" s="22"/>
    </row>
    <row r="58" spans="1:7" ht="12.75" x14ac:dyDescent="0.2">
      <c r="A58" s="464" t="s">
        <v>516</v>
      </c>
      <c r="B58" s="22"/>
      <c r="C58" s="22"/>
      <c r="D58" s="22"/>
      <c r="E58" s="22"/>
      <c r="F58" s="22"/>
    </row>
    <row r="59" spans="1:7" ht="12.75" x14ac:dyDescent="0.2">
      <c r="A59" s="464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5" customWidth="1"/>
    <col min="2" max="2" width="11" style="185" customWidth="1"/>
    <col min="3" max="3" width="11.75" style="185" customWidth="1"/>
    <col min="4" max="4" width="10.375" style="185" customWidth="1"/>
    <col min="5" max="5" width="9.875" style="185" customWidth="1"/>
    <col min="6" max="6" width="10.375" style="185" customWidth="1"/>
    <col min="7" max="7" width="11" style="185" customWidth="1"/>
    <col min="8" max="8" width="15.625" style="185" customWidth="1"/>
    <col min="9" max="11" width="11" style="185"/>
    <col min="12" max="12" width="11.5" style="185" customWidth="1"/>
    <col min="13" max="66" width="11" style="185"/>
    <col min="67" max="256" width="10" style="185"/>
    <col min="257" max="257" width="19.75" style="185" customWidth="1"/>
    <col min="258" max="258" width="10" style="185" customWidth="1"/>
    <col min="259" max="259" width="7.5" style="185" bestFit="1" customWidth="1"/>
    <col min="260" max="260" width="9.125" style="185" bestFit="1" customWidth="1"/>
    <col min="261" max="261" width="7.5" style="185" bestFit="1" customWidth="1"/>
    <col min="262" max="262" width="9.125" style="185" bestFit="1" customWidth="1"/>
    <col min="263" max="263" width="7.5" style="185" bestFit="1" customWidth="1"/>
    <col min="264" max="264" width="11" style="185" bestFit="1" customWidth="1"/>
    <col min="265" max="267" width="10" style="185"/>
    <col min="268" max="268" width="10.125" style="185" bestFit="1" customWidth="1"/>
    <col min="269" max="512" width="10" style="185"/>
    <col min="513" max="513" width="19.75" style="185" customWidth="1"/>
    <col min="514" max="514" width="10" style="185" customWidth="1"/>
    <col min="515" max="515" width="7.5" style="185" bestFit="1" customWidth="1"/>
    <col min="516" max="516" width="9.125" style="185" bestFit="1" customWidth="1"/>
    <col min="517" max="517" width="7.5" style="185" bestFit="1" customWidth="1"/>
    <col min="518" max="518" width="9.125" style="185" bestFit="1" customWidth="1"/>
    <col min="519" max="519" width="7.5" style="185" bestFit="1" customWidth="1"/>
    <col min="520" max="520" width="11" style="185" bestFit="1" customWidth="1"/>
    <col min="521" max="523" width="10" style="185"/>
    <col min="524" max="524" width="10.125" style="185" bestFit="1" customWidth="1"/>
    <col min="525" max="768" width="10" style="185"/>
    <col min="769" max="769" width="19.75" style="185" customWidth="1"/>
    <col min="770" max="770" width="10" style="185" customWidth="1"/>
    <col min="771" max="771" width="7.5" style="185" bestFit="1" customWidth="1"/>
    <col min="772" max="772" width="9.125" style="185" bestFit="1" customWidth="1"/>
    <col min="773" max="773" width="7.5" style="185" bestFit="1" customWidth="1"/>
    <col min="774" max="774" width="9.125" style="185" bestFit="1" customWidth="1"/>
    <col min="775" max="775" width="7.5" style="185" bestFit="1" customWidth="1"/>
    <col min="776" max="776" width="11" style="185" bestFit="1" customWidth="1"/>
    <col min="777" max="779" width="10" style="185"/>
    <col min="780" max="780" width="10.125" style="185" bestFit="1" customWidth="1"/>
    <col min="781" max="1024" width="11" style="185"/>
    <col min="1025" max="1025" width="19.75" style="185" customWidth="1"/>
    <col min="1026" max="1026" width="10" style="185" customWidth="1"/>
    <col min="1027" max="1027" width="7.5" style="185" bestFit="1" customWidth="1"/>
    <col min="1028" max="1028" width="9.125" style="185" bestFit="1" customWidth="1"/>
    <col min="1029" max="1029" width="7.5" style="185" bestFit="1" customWidth="1"/>
    <col min="1030" max="1030" width="9.125" style="185" bestFit="1" customWidth="1"/>
    <col min="1031" max="1031" width="7.5" style="185" bestFit="1" customWidth="1"/>
    <col min="1032" max="1032" width="11" style="185" bestFit="1" customWidth="1"/>
    <col min="1033" max="1035" width="10" style="185"/>
    <col min="1036" max="1036" width="10.125" style="185" bestFit="1" customWidth="1"/>
    <col min="1037" max="1280" width="10" style="185"/>
    <col min="1281" max="1281" width="19.75" style="185" customWidth="1"/>
    <col min="1282" max="1282" width="10" style="185" customWidth="1"/>
    <col min="1283" max="1283" width="7.5" style="185" bestFit="1" customWidth="1"/>
    <col min="1284" max="1284" width="9.125" style="185" bestFit="1" customWidth="1"/>
    <col min="1285" max="1285" width="7.5" style="185" bestFit="1" customWidth="1"/>
    <col min="1286" max="1286" width="9.125" style="185" bestFit="1" customWidth="1"/>
    <col min="1287" max="1287" width="7.5" style="185" bestFit="1" customWidth="1"/>
    <col min="1288" max="1288" width="11" style="185" bestFit="1" customWidth="1"/>
    <col min="1289" max="1291" width="10" style="185"/>
    <col min="1292" max="1292" width="10.125" style="185" bestFit="1" customWidth="1"/>
    <col min="1293" max="1536" width="10" style="185"/>
    <col min="1537" max="1537" width="19.75" style="185" customWidth="1"/>
    <col min="1538" max="1538" width="10" style="185" customWidth="1"/>
    <col min="1539" max="1539" width="7.5" style="185" bestFit="1" customWidth="1"/>
    <col min="1540" max="1540" width="9.125" style="185" bestFit="1" customWidth="1"/>
    <col min="1541" max="1541" width="7.5" style="185" bestFit="1" customWidth="1"/>
    <col min="1542" max="1542" width="9.125" style="185" bestFit="1" customWidth="1"/>
    <col min="1543" max="1543" width="7.5" style="185" bestFit="1" customWidth="1"/>
    <col min="1544" max="1544" width="11" style="185" bestFit="1" customWidth="1"/>
    <col min="1545" max="1547" width="10" style="185"/>
    <col min="1548" max="1548" width="10.125" style="185" bestFit="1" customWidth="1"/>
    <col min="1549" max="1792" width="10" style="185"/>
    <col min="1793" max="1793" width="19.75" style="185" customWidth="1"/>
    <col min="1794" max="1794" width="10" style="185" customWidth="1"/>
    <col min="1795" max="1795" width="7.5" style="185" bestFit="1" customWidth="1"/>
    <col min="1796" max="1796" width="9.125" style="185" bestFit="1" customWidth="1"/>
    <col min="1797" max="1797" width="7.5" style="185" bestFit="1" customWidth="1"/>
    <col min="1798" max="1798" width="9.125" style="185" bestFit="1" customWidth="1"/>
    <col min="1799" max="1799" width="7.5" style="185" bestFit="1" customWidth="1"/>
    <col min="1800" max="1800" width="11" style="185" bestFit="1" customWidth="1"/>
    <col min="1801" max="1803" width="10" style="185"/>
    <col min="1804" max="1804" width="10.125" style="185" bestFit="1" customWidth="1"/>
    <col min="1805" max="2048" width="11" style="185"/>
    <col min="2049" max="2049" width="19.75" style="185" customWidth="1"/>
    <col min="2050" max="2050" width="10" style="185" customWidth="1"/>
    <col min="2051" max="2051" width="7.5" style="185" bestFit="1" customWidth="1"/>
    <col min="2052" max="2052" width="9.125" style="185" bestFit="1" customWidth="1"/>
    <col min="2053" max="2053" width="7.5" style="185" bestFit="1" customWidth="1"/>
    <col min="2054" max="2054" width="9.125" style="185" bestFit="1" customWidth="1"/>
    <col min="2055" max="2055" width="7.5" style="185" bestFit="1" customWidth="1"/>
    <col min="2056" max="2056" width="11" style="185" bestFit="1" customWidth="1"/>
    <col min="2057" max="2059" width="10" style="185"/>
    <col min="2060" max="2060" width="10.125" style="185" bestFit="1" customWidth="1"/>
    <col min="2061" max="2304" width="10" style="185"/>
    <col min="2305" max="2305" width="19.75" style="185" customWidth="1"/>
    <col min="2306" max="2306" width="10" style="185" customWidth="1"/>
    <col min="2307" max="2307" width="7.5" style="185" bestFit="1" customWidth="1"/>
    <col min="2308" max="2308" width="9.125" style="185" bestFit="1" customWidth="1"/>
    <col min="2309" max="2309" width="7.5" style="185" bestFit="1" customWidth="1"/>
    <col min="2310" max="2310" width="9.125" style="185" bestFit="1" customWidth="1"/>
    <col min="2311" max="2311" width="7.5" style="185" bestFit="1" customWidth="1"/>
    <col min="2312" max="2312" width="11" style="185" bestFit="1" customWidth="1"/>
    <col min="2313" max="2315" width="10" style="185"/>
    <col min="2316" max="2316" width="10.125" style="185" bestFit="1" customWidth="1"/>
    <col min="2317" max="2560" width="10" style="185"/>
    <col min="2561" max="2561" width="19.75" style="185" customWidth="1"/>
    <col min="2562" max="2562" width="10" style="185" customWidth="1"/>
    <col min="2563" max="2563" width="7.5" style="185" bestFit="1" customWidth="1"/>
    <col min="2564" max="2564" width="9.125" style="185" bestFit="1" customWidth="1"/>
    <col min="2565" max="2565" width="7.5" style="185" bestFit="1" customWidth="1"/>
    <col min="2566" max="2566" width="9.125" style="185" bestFit="1" customWidth="1"/>
    <col min="2567" max="2567" width="7.5" style="185" bestFit="1" customWidth="1"/>
    <col min="2568" max="2568" width="11" style="185" bestFit="1" customWidth="1"/>
    <col min="2569" max="2571" width="10" style="185"/>
    <col min="2572" max="2572" width="10.125" style="185" bestFit="1" customWidth="1"/>
    <col min="2573" max="2816" width="10" style="185"/>
    <col min="2817" max="2817" width="19.75" style="185" customWidth="1"/>
    <col min="2818" max="2818" width="10" style="185" customWidth="1"/>
    <col min="2819" max="2819" width="7.5" style="185" bestFit="1" customWidth="1"/>
    <col min="2820" max="2820" width="9.125" style="185" bestFit="1" customWidth="1"/>
    <col min="2821" max="2821" width="7.5" style="185" bestFit="1" customWidth="1"/>
    <col min="2822" max="2822" width="9.125" style="185" bestFit="1" customWidth="1"/>
    <col min="2823" max="2823" width="7.5" style="185" bestFit="1" customWidth="1"/>
    <col min="2824" max="2824" width="11" style="185" bestFit="1" customWidth="1"/>
    <col min="2825" max="2827" width="10" style="185"/>
    <col min="2828" max="2828" width="10.125" style="185" bestFit="1" customWidth="1"/>
    <col min="2829" max="3072" width="11" style="185"/>
    <col min="3073" max="3073" width="19.75" style="185" customWidth="1"/>
    <col min="3074" max="3074" width="10" style="185" customWidth="1"/>
    <col min="3075" max="3075" width="7.5" style="185" bestFit="1" customWidth="1"/>
    <col min="3076" max="3076" width="9.125" style="185" bestFit="1" customWidth="1"/>
    <col min="3077" max="3077" width="7.5" style="185" bestFit="1" customWidth="1"/>
    <col min="3078" max="3078" width="9.125" style="185" bestFit="1" customWidth="1"/>
    <col min="3079" max="3079" width="7.5" style="185" bestFit="1" customWidth="1"/>
    <col min="3080" max="3080" width="11" style="185" bestFit="1" customWidth="1"/>
    <col min="3081" max="3083" width="10" style="185"/>
    <col min="3084" max="3084" width="10.125" style="185" bestFit="1" customWidth="1"/>
    <col min="3085" max="3328" width="10" style="185"/>
    <col min="3329" max="3329" width="19.75" style="185" customWidth="1"/>
    <col min="3330" max="3330" width="10" style="185" customWidth="1"/>
    <col min="3331" max="3331" width="7.5" style="185" bestFit="1" customWidth="1"/>
    <col min="3332" max="3332" width="9.125" style="185" bestFit="1" customWidth="1"/>
    <col min="3333" max="3333" width="7.5" style="185" bestFit="1" customWidth="1"/>
    <col min="3334" max="3334" width="9.125" style="185" bestFit="1" customWidth="1"/>
    <col min="3335" max="3335" width="7.5" style="185" bestFit="1" customWidth="1"/>
    <col min="3336" max="3336" width="11" style="185" bestFit="1" customWidth="1"/>
    <col min="3337" max="3339" width="10" style="185"/>
    <col min="3340" max="3340" width="10.125" style="185" bestFit="1" customWidth="1"/>
    <col min="3341" max="3584" width="10" style="185"/>
    <col min="3585" max="3585" width="19.75" style="185" customWidth="1"/>
    <col min="3586" max="3586" width="10" style="185" customWidth="1"/>
    <col min="3587" max="3587" width="7.5" style="185" bestFit="1" customWidth="1"/>
    <col min="3588" max="3588" width="9.125" style="185" bestFit="1" customWidth="1"/>
    <col min="3589" max="3589" width="7.5" style="185" bestFit="1" customWidth="1"/>
    <col min="3590" max="3590" width="9.125" style="185" bestFit="1" customWidth="1"/>
    <col min="3591" max="3591" width="7.5" style="185" bestFit="1" customWidth="1"/>
    <col min="3592" max="3592" width="11" style="185" bestFit="1" customWidth="1"/>
    <col min="3593" max="3595" width="10" style="185"/>
    <col min="3596" max="3596" width="10.125" style="185" bestFit="1" customWidth="1"/>
    <col min="3597" max="3840" width="10" style="185"/>
    <col min="3841" max="3841" width="19.75" style="185" customWidth="1"/>
    <col min="3842" max="3842" width="10" style="185" customWidth="1"/>
    <col min="3843" max="3843" width="7.5" style="185" bestFit="1" customWidth="1"/>
    <col min="3844" max="3844" width="9.125" style="185" bestFit="1" customWidth="1"/>
    <col min="3845" max="3845" width="7.5" style="185" bestFit="1" customWidth="1"/>
    <col min="3846" max="3846" width="9.125" style="185" bestFit="1" customWidth="1"/>
    <col min="3847" max="3847" width="7.5" style="185" bestFit="1" customWidth="1"/>
    <col min="3848" max="3848" width="11" style="185" bestFit="1" customWidth="1"/>
    <col min="3849" max="3851" width="10" style="185"/>
    <col min="3852" max="3852" width="10.125" style="185" bestFit="1" customWidth="1"/>
    <col min="3853" max="4096" width="11" style="185"/>
    <col min="4097" max="4097" width="19.75" style="185" customWidth="1"/>
    <col min="4098" max="4098" width="10" style="185" customWidth="1"/>
    <col min="4099" max="4099" width="7.5" style="185" bestFit="1" customWidth="1"/>
    <col min="4100" max="4100" width="9.125" style="185" bestFit="1" customWidth="1"/>
    <col min="4101" max="4101" width="7.5" style="185" bestFit="1" customWidth="1"/>
    <col min="4102" max="4102" width="9.125" style="185" bestFit="1" customWidth="1"/>
    <col min="4103" max="4103" width="7.5" style="185" bestFit="1" customWidth="1"/>
    <col min="4104" max="4104" width="11" style="185" bestFit="1" customWidth="1"/>
    <col min="4105" max="4107" width="10" style="185"/>
    <col min="4108" max="4108" width="10.125" style="185" bestFit="1" customWidth="1"/>
    <col min="4109" max="4352" width="10" style="185"/>
    <col min="4353" max="4353" width="19.75" style="185" customWidth="1"/>
    <col min="4354" max="4354" width="10" style="185" customWidth="1"/>
    <col min="4355" max="4355" width="7.5" style="185" bestFit="1" customWidth="1"/>
    <col min="4356" max="4356" width="9.125" style="185" bestFit="1" customWidth="1"/>
    <col min="4357" max="4357" width="7.5" style="185" bestFit="1" customWidth="1"/>
    <col min="4358" max="4358" width="9.125" style="185" bestFit="1" customWidth="1"/>
    <col min="4359" max="4359" width="7.5" style="185" bestFit="1" customWidth="1"/>
    <col min="4360" max="4360" width="11" style="185" bestFit="1" customWidth="1"/>
    <col min="4361" max="4363" width="10" style="185"/>
    <col min="4364" max="4364" width="10.125" style="185" bestFit="1" customWidth="1"/>
    <col min="4365" max="4608" width="10" style="185"/>
    <col min="4609" max="4609" width="19.75" style="185" customWidth="1"/>
    <col min="4610" max="4610" width="10" style="185" customWidth="1"/>
    <col min="4611" max="4611" width="7.5" style="185" bestFit="1" customWidth="1"/>
    <col min="4612" max="4612" width="9.125" style="185" bestFit="1" customWidth="1"/>
    <col min="4613" max="4613" width="7.5" style="185" bestFit="1" customWidth="1"/>
    <col min="4614" max="4614" width="9.125" style="185" bestFit="1" customWidth="1"/>
    <col min="4615" max="4615" width="7.5" style="185" bestFit="1" customWidth="1"/>
    <col min="4616" max="4616" width="11" style="185" bestFit="1" customWidth="1"/>
    <col min="4617" max="4619" width="10" style="185"/>
    <col min="4620" max="4620" width="10.125" style="185" bestFit="1" customWidth="1"/>
    <col min="4621" max="4864" width="10" style="185"/>
    <col min="4865" max="4865" width="19.75" style="185" customWidth="1"/>
    <col min="4866" max="4866" width="10" style="185" customWidth="1"/>
    <col min="4867" max="4867" width="7.5" style="185" bestFit="1" customWidth="1"/>
    <col min="4868" max="4868" width="9.125" style="185" bestFit="1" customWidth="1"/>
    <col min="4869" max="4869" width="7.5" style="185" bestFit="1" customWidth="1"/>
    <col min="4870" max="4870" width="9.125" style="185" bestFit="1" customWidth="1"/>
    <col min="4871" max="4871" width="7.5" style="185" bestFit="1" customWidth="1"/>
    <col min="4872" max="4872" width="11" style="185" bestFit="1" customWidth="1"/>
    <col min="4873" max="4875" width="10" style="185"/>
    <col min="4876" max="4876" width="10.125" style="185" bestFit="1" customWidth="1"/>
    <col min="4877" max="5120" width="11" style="185"/>
    <col min="5121" max="5121" width="19.75" style="185" customWidth="1"/>
    <col min="5122" max="5122" width="10" style="185" customWidth="1"/>
    <col min="5123" max="5123" width="7.5" style="185" bestFit="1" customWidth="1"/>
    <col min="5124" max="5124" width="9.125" style="185" bestFit="1" customWidth="1"/>
    <col min="5125" max="5125" width="7.5" style="185" bestFit="1" customWidth="1"/>
    <col min="5126" max="5126" width="9.125" style="185" bestFit="1" customWidth="1"/>
    <col min="5127" max="5127" width="7.5" style="185" bestFit="1" customWidth="1"/>
    <col min="5128" max="5128" width="11" style="185" bestFit="1" customWidth="1"/>
    <col min="5129" max="5131" width="10" style="185"/>
    <col min="5132" max="5132" width="10.125" style="185" bestFit="1" customWidth="1"/>
    <col min="5133" max="5376" width="10" style="185"/>
    <col min="5377" max="5377" width="19.75" style="185" customWidth="1"/>
    <col min="5378" max="5378" width="10" style="185" customWidth="1"/>
    <col min="5379" max="5379" width="7.5" style="185" bestFit="1" customWidth="1"/>
    <col min="5380" max="5380" width="9.125" style="185" bestFit="1" customWidth="1"/>
    <col min="5381" max="5381" width="7.5" style="185" bestFit="1" customWidth="1"/>
    <col min="5382" max="5382" width="9.125" style="185" bestFit="1" customWidth="1"/>
    <col min="5383" max="5383" width="7.5" style="185" bestFit="1" customWidth="1"/>
    <col min="5384" max="5384" width="11" style="185" bestFit="1" customWidth="1"/>
    <col min="5385" max="5387" width="10" style="185"/>
    <col min="5388" max="5388" width="10.125" style="185" bestFit="1" customWidth="1"/>
    <col min="5389" max="5632" width="10" style="185"/>
    <col min="5633" max="5633" width="19.75" style="185" customWidth="1"/>
    <col min="5634" max="5634" width="10" style="185" customWidth="1"/>
    <col min="5635" max="5635" width="7.5" style="185" bestFit="1" customWidth="1"/>
    <col min="5636" max="5636" width="9.125" style="185" bestFit="1" customWidth="1"/>
    <col min="5637" max="5637" width="7.5" style="185" bestFit="1" customWidth="1"/>
    <col min="5638" max="5638" width="9.125" style="185" bestFit="1" customWidth="1"/>
    <col min="5639" max="5639" width="7.5" style="185" bestFit="1" customWidth="1"/>
    <col min="5640" max="5640" width="11" style="185" bestFit="1" customWidth="1"/>
    <col min="5641" max="5643" width="10" style="185"/>
    <col min="5644" max="5644" width="10.125" style="185" bestFit="1" customWidth="1"/>
    <col min="5645" max="5888" width="10" style="185"/>
    <col min="5889" max="5889" width="19.75" style="185" customWidth="1"/>
    <col min="5890" max="5890" width="10" style="185" customWidth="1"/>
    <col min="5891" max="5891" width="7.5" style="185" bestFit="1" customWidth="1"/>
    <col min="5892" max="5892" width="9.125" style="185" bestFit="1" customWidth="1"/>
    <col min="5893" max="5893" width="7.5" style="185" bestFit="1" customWidth="1"/>
    <col min="5894" max="5894" width="9.125" style="185" bestFit="1" customWidth="1"/>
    <col min="5895" max="5895" width="7.5" style="185" bestFit="1" customWidth="1"/>
    <col min="5896" max="5896" width="11" style="185" bestFit="1" customWidth="1"/>
    <col min="5897" max="5899" width="10" style="185"/>
    <col min="5900" max="5900" width="10.125" style="185" bestFit="1" customWidth="1"/>
    <col min="5901" max="6144" width="11" style="185"/>
    <col min="6145" max="6145" width="19.75" style="185" customWidth="1"/>
    <col min="6146" max="6146" width="10" style="185" customWidth="1"/>
    <col min="6147" max="6147" width="7.5" style="185" bestFit="1" customWidth="1"/>
    <col min="6148" max="6148" width="9.125" style="185" bestFit="1" customWidth="1"/>
    <col min="6149" max="6149" width="7.5" style="185" bestFit="1" customWidth="1"/>
    <col min="6150" max="6150" width="9.125" style="185" bestFit="1" customWidth="1"/>
    <col min="6151" max="6151" width="7.5" style="185" bestFit="1" customWidth="1"/>
    <col min="6152" max="6152" width="11" style="185" bestFit="1" customWidth="1"/>
    <col min="6153" max="6155" width="10" style="185"/>
    <col min="6156" max="6156" width="10.125" style="185" bestFit="1" customWidth="1"/>
    <col min="6157" max="6400" width="10" style="185"/>
    <col min="6401" max="6401" width="19.75" style="185" customWidth="1"/>
    <col min="6402" max="6402" width="10" style="185" customWidth="1"/>
    <col min="6403" max="6403" width="7.5" style="185" bestFit="1" customWidth="1"/>
    <col min="6404" max="6404" width="9.125" style="185" bestFit="1" customWidth="1"/>
    <col min="6405" max="6405" width="7.5" style="185" bestFit="1" customWidth="1"/>
    <col min="6406" max="6406" width="9.125" style="185" bestFit="1" customWidth="1"/>
    <col min="6407" max="6407" width="7.5" style="185" bestFit="1" customWidth="1"/>
    <col min="6408" max="6408" width="11" style="185" bestFit="1" customWidth="1"/>
    <col min="6409" max="6411" width="10" style="185"/>
    <col min="6412" max="6412" width="10.125" style="185" bestFit="1" customWidth="1"/>
    <col min="6413" max="6656" width="10" style="185"/>
    <col min="6657" max="6657" width="19.75" style="185" customWidth="1"/>
    <col min="6658" max="6658" width="10" style="185" customWidth="1"/>
    <col min="6659" max="6659" width="7.5" style="185" bestFit="1" customWidth="1"/>
    <col min="6660" max="6660" width="9.125" style="185" bestFit="1" customWidth="1"/>
    <col min="6661" max="6661" width="7.5" style="185" bestFit="1" customWidth="1"/>
    <col min="6662" max="6662" width="9.125" style="185" bestFit="1" customWidth="1"/>
    <col min="6663" max="6663" width="7.5" style="185" bestFit="1" customWidth="1"/>
    <col min="6664" max="6664" width="11" style="185" bestFit="1" customWidth="1"/>
    <col min="6665" max="6667" width="10" style="185"/>
    <col min="6668" max="6668" width="10.125" style="185" bestFit="1" customWidth="1"/>
    <col min="6669" max="6912" width="10" style="185"/>
    <col min="6913" max="6913" width="19.75" style="185" customWidth="1"/>
    <col min="6914" max="6914" width="10" style="185" customWidth="1"/>
    <col min="6915" max="6915" width="7.5" style="185" bestFit="1" customWidth="1"/>
    <col min="6916" max="6916" width="9.125" style="185" bestFit="1" customWidth="1"/>
    <col min="6917" max="6917" width="7.5" style="185" bestFit="1" customWidth="1"/>
    <col min="6918" max="6918" width="9.125" style="185" bestFit="1" customWidth="1"/>
    <col min="6919" max="6919" width="7.5" style="185" bestFit="1" customWidth="1"/>
    <col min="6920" max="6920" width="11" style="185" bestFit="1" customWidth="1"/>
    <col min="6921" max="6923" width="10" style="185"/>
    <col min="6924" max="6924" width="10.125" style="185" bestFit="1" customWidth="1"/>
    <col min="6925" max="7168" width="11" style="185"/>
    <col min="7169" max="7169" width="19.75" style="185" customWidth="1"/>
    <col min="7170" max="7170" width="10" style="185" customWidth="1"/>
    <col min="7171" max="7171" width="7.5" style="185" bestFit="1" customWidth="1"/>
    <col min="7172" max="7172" width="9.125" style="185" bestFit="1" customWidth="1"/>
    <col min="7173" max="7173" width="7.5" style="185" bestFit="1" customWidth="1"/>
    <col min="7174" max="7174" width="9.125" style="185" bestFit="1" customWidth="1"/>
    <col min="7175" max="7175" width="7.5" style="185" bestFit="1" customWidth="1"/>
    <col min="7176" max="7176" width="11" style="185" bestFit="1" customWidth="1"/>
    <col min="7177" max="7179" width="10" style="185"/>
    <col min="7180" max="7180" width="10.125" style="185" bestFit="1" customWidth="1"/>
    <col min="7181" max="7424" width="10" style="185"/>
    <col min="7425" max="7425" width="19.75" style="185" customWidth="1"/>
    <col min="7426" max="7426" width="10" style="185" customWidth="1"/>
    <col min="7427" max="7427" width="7.5" style="185" bestFit="1" customWidth="1"/>
    <col min="7428" max="7428" width="9.125" style="185" bestFit="1" customWidth="1"/>
    <col min="7429" max="7429" width="7.5" style="185" bestFit="1" customWidth="1"/>
    <col min="7430" max="7430" width="9.125" style="185" bestFit="1" customWidth="1"/>
    <col min="7431" max="7431" width="7.5" style="185" bestFit="1" customWidth="1"/>
    <col min="7432" max="7432" width="11" style="185" bestFit="1" customWidth="1"/>
    <col min="7433" max="7435" width="10" style="185"/>
    <col min="7436" max="7436" width="10.125" style="185" bestFit="1" customWidth="1"/>
    <col min="7437" max="7680" width="10" style="185"/>
    <col min="7681" max="7681" width="19.75" style="185" customWidth="1"/>
    <col min="7682" max="7682" width="10" style="185" customWidth="1"/>
    <col min="7683" max="7683" width="7.5" style="185" bestFit="1" customWidth="1"/>
    <col min="7684" max="7684" width="9.125" style="185" bestFit="1" customWidth="1"/>
    <col min="7685" max="7685" width="7.5" style="185" bestFit="1" customWidth="1"/>
    <col min="7686" max="7686" width="9.125" style="185" bestFit="1" customWidth="1"/>
    <col min="7687" max="7687" width="7.5" style="185" bestFit="1" customWidth="1"/>
    <col min="7688" max="7688" width="11" style="185" bestFit="1" customWidth="1"/>
    <col min="7689" max="7691" width="10" style="185"/>
    <col min="7692" max="7692" width="10.125" style="185" bestFit="1" customWidth="1"/>
    <col min="7693" max="7936" width="10" style="185"/>
    <col min="7937" max="7937" width="19.75" style="185" customWidth="1"/>
    <col min="7938" max="7938" width="10" style="185" customWidth="1"/>
    <col min="7939" max="7939" width="7.5" style="185" bestFit="1" customWidth="1"/>
    <col min="7940" max="7940" width="9.125" style="185" bestFit="1" customWidth="1"/>
    <col min="7941" max="7941" width="7.5" style="185" bestFit="1" customWidth="1"/>
    <col min="7942" max="7942" width="9.125" style="185" bestFit="1" customWidth="1"/>
    <col min="7943" max="7943" width="7.5" style="185" bestFit="1" customWidth="1"/>
    <col min="7944" max="7944" width="11" style="185" bestFit="1" customWidth="1"/>
    <col min="7945" max="7947" width="10" style="185"/>
    <col min="7948" max="7948" width="10.125" style="185" bestFit="1" customWidth="1"/>
    <col min="7949" max="8192" width="11" style="185"/>
    <col min="8193" max="8193" width="19.75" style="185" customWidth="1"/>
    <col min="8194" max="8194" width="10" style="185" customWidth="1"/>
    <col min="8195" max="8195" width="7.5" style="185" bestFit="1" customWidth="1"/>
    <col min="8196" max="8196" width="9.125" style="185" bestFit="1" customWidth="1"/>
    <col min="8197" max="8197" width="7.5" style="185" bestFit="1" customWidth="1"/>
    <col min="8198" max="8198" width="9.125" style="185" bestFit="1" customWidth="1"/>
    <col min="8199" max="8199" width="7.5" style="185" bestFit="1" customWidth="1"/>
    <col min="8200" max="8200" width="11" style="185" bestFit="1" customWidth="1"/>
    <col min="8201" max="8203" width="10" style="185"/>
    <col min="8204" max="8204" width="10.125" style="185" bestFit="1" customWidth="1"/>
    <col min="8205" max="8448" width="10" style="185"/>
    <col min="8449" max="8449" width="19.75" style="185" customWidth="1"/>
    <col min="8450" max="8450" width="10" style="185" customWidth="1"/>
    <col min="8451" max="8451" width="7.5" style="185" bestFit="1" customWidth="1"/>
    <col min="8452" max="8452" width="9.125" style="185" bestFit="1" customWidth="1"/>
    <col min="8453" max="8453" width="7.5" style="185" bestFit="1" customWidth="1"/>
    <col min="8454" max="8454" width="9.125" style="185" bestFit="1" customWidth="1"/>
    <col min="8455" max="8455" width="7.5" style="185" bestFit="1" customWidth="1"/>
    <col min="8456" max="8456" width="11" style="185" bestFit="1" customWidth="1"/>
    <col min="8457" max="8459" width="10" style="185"/>
    <col min="8460" max="8460" width="10.125" style="185" bestFit="1" customWidth="1"/>
    <col min="8461" max="8704" width="10" style="185"/>
    <col min="8705" max="8705" width="19.75" style="185" customWidth="1"/>
    <col min="8706" max="8706" width="10" style="185" customWidth="1"/>
    <col min="8707" max="8707" width="7.5" style="185" bestFit="1" customWidth="1"/>
    <col min="8708" max="8708" width="9.125" style="185" bestFit="1" customWidth="1"/>
    <col min="8709" max="8709" width="7.5" style="185" bestFit="1" customWidth="1"/>
    <col min="8710" max="8710" width="9.125" style="185" bestFit="1" customWidth="1"/>
    <col min="8711" max="8711" width="7.5" style="185" bestFit="1" customWidth="1"/>
    <col min="8712" max="8712" width="11" style="185" bestFit="1" customWidth="1"/>
    <col min="8713" max="8715" width="10" style="185"/>
    <col min="8716" max="8716" width="10.125" style="185" bestFit="1" customWidth="1"/>
    <col min="8717" max="8960" width="10" style="185"/>
    <col min="8961" max="8961" width="19.75" style="185" customWidth="1"/>
    <col min="8962" max="8962" width="10" style="185" customWidth="1"/>
    <col min="8963" max="8963" width="7.5" style="185" bestFit="1" customWidth="1"/>
    <col min="8964" max="8964" width="9.125" style="185" bestFit="1" customWidth="1"/>
    <col min="8965" max="8965" width="7.5" style="185" bestFit="1" customWidth="1"/>
    <col min="8966" max="8966" width="9.125" style="185" bestFit="1" customWidth="1"/>
    <col min="8967" max="8967" width="7.5" style="185" bestFit="1" customWidth="1"/>
    <col min="8968" max="8968" width="11" style="185" bestFit="1" customWidth="1"/>
    <col min="8969" max="8971" width="10" style="185"/>
    <col min="8972" max="8972" width="10.125" style="185" bestFit="1" customWidth="1"/>
    <col min="8973" max="9216" width="11" style="185"/>
    <col min="9217" max="9217" width="19.75" style="185" customWidth="1"/>
    <col min="9218" max="9218" width="10" style="185" customWidth="1"/>
    <col min="9219" max="9219" width="7.5" style="185" bestFit="1" customWidth="1"/>
    <col min="9220" max="9220" width="9.125" style="185" bestFit="1" customWidth="1"/>
    <col min="9221" max="9221" width="7.5" style="185" bestFit="1" customWidth="1"/>
    <col min="9222" max="9222" width="9.125" style="185" bestFit="1" customWidth="1"/>
    <col min="9223" max="9223" width="7.5" style="185" bestFit="1" customWidth="1"/>
    <col min="9224" max="9224" width="11" style="185" bestFit="1" customWidth="1"/>
    <col min="9225" max="9227" width="10" style="185"/>
    <col min="9228" max="9228" width="10.125" style="185" bestFit="1" customWidth="1"/>
    <col min="9229" max="9472" width="10" style="185"/>
    <col min="9473" max="9473" width="19.75" style="185" customWidth="1"/>
    <col min="9474" max="9474" width="10" style="185" customWidth="1"/>
    <col min="9475" max="9475" width="7.5" style="185" bestFit="1" customWidth="1"/>
    <col min="9476" max="9476" width="9.125" style="185" bestFit="1" customWidth="1"/>
    <col min="9477" max="9477" width="7.5" style="185" bestFit="1" customWidth="1"/>
    <col min="9478" max="9478" width="9.125" style="185" bestFit="1" customWidth="1"/>
    <col min="9479" max="9479" width="7.5" style="185" bestFit="1" customWidth="1"/>
    <col min="9480" max="9480" width="11" style="185" bestFit="1" customWidth="1"/>
    <col min="9481" max="9483" width="10" style="185"/>
    <col min="9484" max="9484" width="10.125" style="185" bestFit="1" customWidth="1"/>
    <col min="9485" max="9728" width="10" style="185"/>
    <col min="9729" max="9729" width="19.75" style="185" customWidth="1"/>
    <col min="9730" max="9730" width="10" style="185" customWidth="1"/>
    <col min="9731" max="9731" width="7.5" style="185" bestFit="1" customWidth="1"/>
    <col min="9732" max="9732" width="9.125" style="185" bestFit="1" customWidth="1"/>
    <col min="9733" max="9733" width="7.5" style="185" bestFit="1" customWidth="1"/>
    <col min="9734" max="9734" width="9.125" style="185" bestFit="1" customWidth="1"/>
    <col min="9735" max="9735" width="7.5" style="185" bestFit="1" customWidth="1"/>
    <col min="9736" max="9736" width="11" style="185" bestFit="1" customWidth="1"/>
    <col min="9737" max="9739" width="10" style="185"/>
    <col min="9740" max="9740" width="10.125" style="185" bestFit="1" customWidth="1"/>
    <col min="9741" max="9984" width="10" style="185"/>
    <col min="9985" max="9985" width="19.75" style="185" customWidth="1"/>
    <col min="9986" max="9986" width="10" style="185" customWidth="1"/>
    <col min="9987" max="9987" width="7.5" style="185" bestFit="1" customWidth="1"/>
    <col min="9988" max="9988" width="9.125" style="185" bestFit="1" customWidth="1"/>
    <col min="9989" max="9989" width="7.5" style="185" bestFit="1" customWidth="1"/>
    <col min="9990" max="9990" width="9.125" style="185" bestFit="1" customWidth="1"/>
    <col min="9991" max="9991" width="7.5" style="185" bestFit="1" customWidth="1"/>
    <col min="9992" max="9992" width="11" style="185" bestFit="1" customWidth="1"/>
    <col min="9993" max="9995" width="10" style="185"/>
    <col min="9996" max="9996" width="10.125" style="185" bestFit="1" customWidth="1"/>
    <col min="9997" max="10240" width="11" style="185"/>
    <col min="10241" max="10241" width="19.75" style="185" customWidth="1"/>
    <col min="10242" max="10242" width="10" style="185" customWidth="1"/>
    <col min="10243" max="10243" width="7.5" style="185" bestFit="1" customWidth="1"/>
    <col min="10244" max="10244" width="9.125" style="185" bestFit="1" customWidth="1"/>
    <col min="10245" max="10245" width="7.5" style="185" bestFit="1" customWidth="1"/>
    <col min="10246" max="10246" width="9.125" style="185" bestFit="1" customWidth="1"/>
    <col min="10247" max="10247" width="7.5" style="185" bestFit="1" customWidth="1"/>
    <col min="10248" max="10248" width="11" style="185" bestFit="1" customWidth="1"/>
    <col min="10249" max="10251" width="10" style="185"/>
    <col min="10252" max="10252" width="10.125" style="185" bestFit="1" customWidth="1"/>
    <col min="10253" max="10496" width="10" style="185"/>
    <col min="10497" max="10497" width="19.75" style="185" customWidth="1"/>
    <col min="10498" max="10498" width="10" style="185" customWidth="1"/>
    <col min="10499" max="10499" width="7.5" style="185" bestFit="1" customWidth="1"/>
    <col min="10500" max="10500" width="9.125" style="185" bestFit="1" customWidth="1"/>
    <col min="10501" max="10501" width="7.5" style="185" bestFit="1" customWidth="1"/>
    <col min="10502" max="10502" width="9.125" style="185" bestFit="1" customWidth="1"/>
    <col min="10503" max="10503" width="7.5" style="185" bestFit="1" customWidth="1"/>
    <col min="10504" max="10504" width="11" style="185" bestFit="1" customWidth="1"/>
    <col min="10505" max="10507" width="10" style="185"/>
    <col min="10508" max="10508" width="10.125" style="185" bestFit="1" customWidth="1"/>
    <col min="10509" max="10752" width="10" style="185"/>
    <col min="10753" max="10753" width="19.75" style="185" customWidth="1"/>
    <col min="10754" max="10754" width="10" style="185" customWidth="1"/>
    <col min="10755" max="10755" width="7.5" style="185" bestFit="1" customWidth="1"/>
    <col min="10756" max="10756" width="9.125" style="185" bestFit="1" customWidth="1"/>
    <col min="10757" max="10757" width="7.5" style="185" bestFit="1" customWidth="1"/>
    <col min="10758" max="10758" width="9.125" style="185" bestFit="1" customWidth="1"/>
    <col min="10759" max="10759" width="7.5" style="185" bestFit="1" customWidth="1"/>
    <col min="10760" max="10760" width="11" style="185" bestFit="1" customWidth="1"/>
    <col min="10761" max="10763" width="10" style="185"/>
    <col min="10764" max="10764" width="10.125" style="185" bestFit="1" customWidth="1"/>
    <col min="10765" max="11008" width="10" style="185"/>
    <col min="11009" max="11009" width="19.75" style="185" customWidth="1"/>
    <col min="11010" max="11010" width="10" style="185" customWidth="1"/>
    <col min="11011" max="11011" width="7.5" style="185" bestFit="1" customWidth="1"/>
    <col min="11012" max="11012" width="9.125" style="185" bestFit="1" customWidth="1"/>
    <col min="11013" max="11013" width="7.5" style="185" bestFit="1" customWidth="1"/>
    <col min="11014" max="11014" width="9.125" style="185" bestFit="1" customWidth="1"/>
    <col min="11015" max="11015" width="7.5" style="185" bestFit="1" customWidth="1"/>
    <col min="11016" max="11016" width="11" style="185" bestFit="1" customWidth="1"/>
    <col min="11017" max="11019" width="10" style="185"/>
    <col min="11020" max="11020" width="10.125" style="185" bestFit="1" customWidth="1"/>
    <col min="11021" max="11264" width="11" style="185"/>
    <col min="11265" max="11265" width="19.75" style="185" customWidth="1"/>
    <col min="11266" max="11266" width="10" style="185" customWidth="1"/>
    <col min="11267" max="11267" width="7.5" style="185" bestFit="1" customWidth="1"/>
    <col min="11268" max="11268" width="9.125" style="185" bestFit="1" customWidth="1"/>
    <col min="11269" max="11269" width="7.5" style="185" bestFit="1" customWidth="1"/>
    <col min="11270" max="11270" width="9.125" style="185" bestFit="1" customWidth="1"/>
    <col min="11271" max="11271" width="7.5" style="185" bestFit="1" customWidth="1"/>
    <col min="11272" max="11272" width="11" style="185" bestFit="1" customWidth="1"/>
    <col min="11273" max="11275" width="10" style="185"/>
    <col min="11276" max="11276" width="10.125" style="185" bestFit="1" customWidth="1"/>
    <col min="11277" max="11520" width="10" style="185"/>
    <col min="11521" max="11521" width="19.75" style="185" customWidth="1"/>
    <col min="11522" max="11522" width="10" style="185" customWidth="1"/>
    <col min="11523" max="11523" width="7.5" style="185" bestFit="1" customWidth="1"/>
    <col min="11524" max="11524" width="9.125" style="185" bestFit="1" customWidth="1"/>
    <col min="11525" max="11525" width="7.5" style="185" bestFit="1" customWidth="1"/>
    <col min="11526" max="11526" width="9.125" style="185" bestFit="1" customWidth="1"/>
    <col min="11527" max="11527" width="7.5" style="185" bestFit="1" customWidth="1"/>
    <col min="11528" max="11528" width="11" style="185" bestFit="1" customWidth="1"/>
    <col min="11529" max="11531" width="10" style="185"/>
    <col min="11532" max="11532" width="10.125" style="185" bestFit="1" customWidth="1"/>
    <col min="11533" max="11776" width="10" style="185"/>
    <col min="11777" max="11777" width="19.75" style="185" customWidth="1"/>
    <col min="11778" max="11778" width="10" style="185" customWidth="1"/>
    <col min="11779" max="11779" width="7.5" style="185" bestFit="1" customWidth="1"/>
    <col min="11780" max="11780" width="9.125" style="185" bestFit="1" customWidth="1"/>
    <col min="11781" max="11781" width="7.5" style="185" bestFit="1" customWidth="1"/>
    <col min="11782" max="11782" width="9.125" style="185" bestFit="1" customWidth="1"/>
    <col min="11783" max="11783" width="7.5" style="185" bestFit="1" customWidth="1"/>
    <col min="11784" max="11784" width="11" style="185" bestFit="1" customWidth="1"/>
    <col min="11785" max="11787" width="10" style="185"/>
    <col min="11788" max="11788" width="10.125" style="185" bestFit="1" customWidth="1"/>
    <col min="11789" max="12032" width="10" style="185"/>
    <col min="12033" max="12033" width="19.75" style="185" customWidth="1"/>
    <col min="12034" max="12034" width="10" style="185" customWidth="1"/>
    <col min="12035" max="12035" width="7.5" style="185" bestFit="1" customWidth="1"/>
    <col min="12036" max="12036" width="9.125" style="185" bestFit="1" customWidth="1"/>
    <col min="12037" max="12037" width="7.5" style="185" bestFit="1" customWidth="1"/>
    <col min="12038" max="12038" width="9.125" style="185" bestFit="1" customWidth="1"/>
    <col min="12039" max="12039" width="7.5" style="185" bestFit="1" customWidth="1"/>
    <col min="12040" max="12040" width="11" style="185" bestFit="1" customWidth="1"/>
    <col min="12041" max="12043" width="10" style="185"/>
    <col min="12044" max="12044" width="10.125" style="185" bestFit="1" customWidth="1"/>
    <col min="12045" max="12288" width="11" style="185"/>
    <col min="12289" max="12289" width="19.75" style="185" customWidth="1"/>
    <col min="12290" max="12290" width="10" style="185" customWidth="1"/>
    <col min="12291" max="12291" width="7.5" style="185" bestFit="1" customWidth="1"/>
    <col min="12292" max="12292" width="9.125" style="185" bestFit="1" customWidth="1"/>
    <col min="12293" max="12293" width="7.5" style="185" bestFit="1" customWidth="1"/>
    <col min="12294" max="12294" width="9.125" style="185" bestFit="1" customWidth="1"/>
    <col min="12295" max="12295" width="7.5" style="185" bestFit="1" customWidth="1"/>
    <col min="12296" max="12296" width="11" style="185" bestFit="1" customWidth="1"/>
    <col min="12297" max="12299" width="10" style="185"/>
    <col min="12300" max="12300" width="10.125" style="185" bestFit="1" customWidth="1"/>
    <col min="12301" max="12544" width="10" style="185"/>
    <col min="12545" max="12545" width="19.75" style="185" customWidth="1"/>
    <col min="12546" max="12546" width="10" style="185" customWidth="1"/>
    <col min="12547" max="12547" width="7.5" style="185" bestFit="1" customWidth="1"/>
    <col min="12548" max="12548" width="9.125" style="185" bestFit="1" customWidth="1"/>
    <col min="12549" max="12549" width="7.5" style="185" bestFit="1" customWidth="1"/>
    <col min="12550" max="12550" width="9.125" style="185" bestFit="1" customWidth="1"/>
    <col min="12551" max="12551" width="7.5" style="185" bestFit="1" customWidth="1"/>
    <col min="12552" max="12552" width="11" style="185" bestFit="1" customWidth="1"/>
    <col min="12553" max="12555" width="10" style="185"/>
    <col min="12556" max="12556" width="10.125" style="185" bestFit="1" customWidth="1"/>
    <col min="12557" max="12800" width="10" style="185"/>
    <col min="12801" max="12801" width="19.75" style="185" customWidth="1"/>
    <col min="12802" max="12802" width="10" style="185" customWidth="1"/>
    <col min="12803" max="12803" width="7.5" style="185" bestFit="1" customWidth="1"/>
    <col min="12804" max="12804" width="9.125" style="185" bestFit="1" customWidth="1"/>
    <col min="12805" max="12805" width="7.5" style="185" bestFit="1" customWidth="1"/>
    <col min="12806" max="12806" width="9.125" style="185" bestFit="1" customWidth="1"/>
    <col min="12807" max="12807" width="7.5" style="185" bestFit="1" customWidth="1"/>
    <col min="12808" max="12808" width="11" style="185" bestFit="1" customWidth="1"/>
    <col min="12809" max="12811" width="10" style="185"/>
    <col min="12812" max="12812" width="10.125" style="185" bestFit="1" customWidth="1"/>
    <col min="12813" max="13056" width="10" style="185"/>
    <col min="13057" max="13057" width="19.75" style="185" customWidth="1"/>
    <col min="13058" max="13058" width="10" style="185" customWidth="1"/>
    <col min="13059" max="13059" width="7.5" style="185" bestFit="1" customWidth="1"/>
    <col min="13060" max="13060" width="9.125" style="185" bestFit="1" customWidth="1"/>
    <col min="13061" max="13061" width="7.5" style="185" bestFit="1" customWidth="1"/>
    <col min="13062" max="13062" width="9.125" style="185" bestFit="1" customWidth="1"/>
    <col min="13063" max="13063" width="7.5" style="185" bestFit="1" customWidth="1"/>
    <col min="13064" max="13064" width="11" style="185" bestFit="1" customWidth="1"/>
    <col min="13065" max="13067" width="10" style="185"/>
    <col min="13068" max="13068" width="10.125" style="185" bestFit="1" customWidth="1"/>
    <col min="13069" max="13312" width="11" style="185"/>
    <col min="13313" max="13313" width="19.75" style="185" customWidth="1"/>
    <col min="13314" max="13314" width="10" style="185" customWidth="1"/>
    <col min="13315" max="13315" width="7.5" style="185" bestFit="1" customWidth="1"/>
    <col min="13316" max="13316" width="9.125" style="185" bestFit="1" customWidth="1"/>
    <col min="13317" max="13317" width="7.5" style="185" bestFit="1" customWidth="1"/>
    <col min="13318" max="13318" width="9.125" style="185" bestFit="1" customWidth="1"/>
    <col min="13319" max="13319" width="7.5" style="185" bestFit="1" customWidth="1"/>
    <col min="13320" max="13320" width="11" style="185" bestFit="1" customWidth="1"/>
    <col min="13321" max="13323" width="10" style="185"/>
    <col min="13324" max="13324" width="10.125" style="185" bestFit="1" customWidth="1"/>
    <col min="13325" max="13568" width="10" style="185"/>
    <col min="13569" max="13569" width="19.75" style="185" customWidth="1"/>
    <col min="13570" max="13570" width="10" style="185" customWidth="1"/>
    <col min="13571" max="13571" width="7.5" style="185" bestFit="1" customWidth="1"/>
    <col min="13572" max="13572" width="9.125" style="185" bestFit="1" customWidth="1"/>
    <col min="13573" max="13573" width="7.5" style="185" bestFit="1" customWidth="1"/>
    <col min="13574" max="13574" width="9.125" style="185" bestFit="1" customWidth="1"/>
    <col min="13575" max="13575" width="7.5" style="185" bestFit="1" customWidth="1"/>
    <col min="13576" max="13576" width="11" style="185" bestFit="1" customWidth="1"/>
    <col min="13577" max="13579" width="10" style="185"/>
    <col min="13580" max="13580" width="10.125" style="185" bestFit="1" customWidth="1"/>
    <col min="13581" max="13824" width="10" style="185"/>
    <col min="13825" max="13825" width="19.75" style="185" customWidth="1"/>
    <col min="13826" max="13826" width="10" style="185" customWidth="1"/>
    <col min="13827" max="13827" width="7.5" style="185" bestFit="1" customWidth="1"/>
    <col min="13828" max="13828" width="9.125" style="185" bestFit="1" customWidth="1"/>
    <col min="13829" max="13829" width="7.5" style="185" bestFit="1" customWidth="1"/>
    <col min="13830" max="13830" width="9.125" style="185" bestFit="1" customWidth="1"/>
    <col min="13831" max="13831" width="7.5" style="185" bestFit="1" customWidth="1"/>
    <col min="13832" max="13832" width="11" style="185" bestFit="1" customWidth="1"/>
    <col min="13833" max="13835" width="10" style="185"/>
    <col min="13836" max="13836" width="10.125" style="185" bestFit="1" customWidth="1"/>
    <col min="13837" max="14080" width="10" style="185"/>
    <col min="14081" max="14081" width="19.75" style="185" customWidth="1"/>
    <col min="14082" max="14082" width="10" style="185" customWidth="1"/>
    <col min="14083" max="14083" width="7.5" style="185" bestFit="1" customWidth="1"/>
    <col min="14084" max="14084" width="9.125" style="185" bestFit="1" customWidth="1"/>
    <col min="14085" max="14085" width="7.5" style="185" bestFit="1" customWidth="1"/>
    <col min="14086" max="14086" width="9.125" style="185" bestFit="1" customWidth="1"/>
    <col min="14087" max="14087" width="7.5" style="185" bestFit="1" customWidth="1"/>
    <col min="14088" max="14088" width="11" style="185" bestFit="1" customWidth="1"/>
    <col min="14089" max="14091" width="10" style="185"/>
    <col min="14092" max="14092" width="10.125" style="185" bestFit="1" customWidth="1"/>
    <col min="14093" max="14336" width="11" style="185"/>
    <col min="14337" max="14337" width="19.75" style="185" customWidth="1"/>
    <col min="14338" max="14338" width="10" style="185" customWidth="1"/>
    <col min="14339" max="14339" width="7.5" style="185" bestFit="1" customWidth="1"/>
    <col min="14340" max="14340" width="9.125" style="185" bestFit="1" customWidth="1"/>
    <col min="14341" max="14341" width="7.5" style="185" bestFit="1" customWidth="1"/>
    <col min="14342" max="14342" width="9.125" style="185" bestFit="1" customWidth="1"/>
    <col min="14343" max="14343" width="7.5" style="185" bestFit="1" customWidth="1"/>
    <col min="14344" max="14344" width="11" style="185" bestFit="1" customWidth="1"/>
    <col min="14345" max="14347" width="10" style="185"/>
    <col min="14348" max="14348" width="10.125" style="185" bestFit="1" customWidth="1"/>
    <col min="14349" max="14592" width="10" style="185"/>
    <col min="14593" max="14593" width="19.75" style="185" customWidth="1"/>
    <col min="14594" max="14594" width="10" style="185" customWidth="1"/>
    <col min="14595" max="14595" width="7.5" style="185" bestFit="1" customWidth="1"/>
    <col min="14596" max="14596" width="9.125" style="185" bestFit="1" customWidth="1"/>
    <col min="14597" max="14597" width="7.5" style="185" bestFit="1" customWidth="1"/>
    <col min="14598" max="14598" width="9.125" style="185" bestFit="1" customWidth="1"/>
    <col min="14599" max="14599" width="7.5" style="185" bestFit="1" customWidth="1"/>
    <col min="14600" max="14600" width="11" style="185" bestFit="1" customWidth="1"/>
    <col min="14601" max="14603" width="10" style="185"/>
    <col min="14604" max="14604" width="10.125" style="185" bestFit="1" customWidth="1"/>
    <col min="14605" max="14848" width="10" style="185"/>
    <col min="14849" max="14849" width="19.75" style="185" customWidth="1"/>
    <col min="14850" max="14850" width="10" style="185" customWidth="1"/>
    <col min="14851" max="14851" width="7.5" style="185" bestFit="1" customWidth="1"/>
    <col min="14852" max="14852" width="9.125" style="185" bestFit="1" customWidth="1"/>
    <col min="14853" max="14853" width="7.5" style="185" bestFit="1" customWidth="1"/>
    <col min="14854" max="14854" width="9.125" style="185" bestFit="1" customWidth="1"/>
    <col min="14855" max="14855" width="7.5" style="185" bestFit="1" customWidth="1"/>
    <col min="14856" max="14856" width="11" style="185" bestFit="1" customWidth="1"/>
    <col min="14857" max="14859" width="10" style="185"/>
    <col min="14860" max="14860" width="10.125" style="185" bestFit="1" customWidth="1"/>
    <col min="14861" max="15104" width="10" style="185"/>
    <col min="15105" max="15105" width="19.75" style="185" customWidth="1"/>
    <col min="15106" max="15106" width="10" style="185" customWidth="1"/>
    <col min="15107" max="15107" width="7.5" style="185" bestFit="1" customWidth="1"/>
    <col min="15108" max="15108" width="9.125" style="185" bestFit="1" customWidth="1"/>
    <col min="15109" max="15109" width="7.5" style="185" bestFit="1" customWidth="1"/>
    <col min="15110" max="15110" width="9.125" style="185" bestFit="1" customWidth="1"/>
    <col min="15111" max="15111" width="7.5" style="185" bestFit="1" customWidth="1"/>
    <col min="15112" max="15112" width="11" style="185" bestFit="1" customWidth="1"/>
    <col min="15113" max="15115" width="10" style="185"/>
    <col min="15116" max="15116" width="10.125" style="185" bestFit="1" customWidth="1"/>
    <col min="15117" max="15360" width="11" style="185"/>
    <col min="15361" max="15361" width="19.75" style="185" customWidth="1"/>
    <col min="15362" max="15362" width="10" style="185" customWidth="1"/>
    <col min="15363" max="15363" width="7.5" style="185" bestFit="1" customWidth="1"/>
    <col min="15364" max="15364" width="9.125" style="185" bestFit="1" customWidth="1"/>
    <col min="15365" max="15365" width="7.5" style="185" bestFit="1" customWidth="1"/>
    <col min="15366" max="15366" width="9.125" style="185" bestFit="1" customWidth="1"/>
    <col min="15367" max="15367" width="7.5" style="185" bestFit="1" customWidth="1"/>
    <col min="15368" max="15368" width="11" style="185" bestFit="1" customWidth="1"/>
    <col min="15369" max="15371" width="10" style="185"/>
    <col min="15372" max="15372" width="10.125" style="185" bestFit="1" customWidth="1"/>
    <col min="15373" max="15616" width="10" style="185"/>
    <col min="15617" max="15617" width="19.75" style="185" customWidth="1"/>
    <col min="15618" max="15618" width="10" style="185" customWidth="1"/>
    <col min="15619" max="15619" width="7.5" style="185" bestFit="1" customWidth="1"/>
    <col min="15620" max="15620" width="9.125" style="185" bestFit="1" customWidth="1"/>
    <col min="15621" max="15621" width="7.5" style="185" bestFit="1" customWidth="1"/>
    <col min="15622" max="15622" width="9.125" style="185" bestFit="1" customWidth="1"/>
    <col min="15623" max="15623" width="7.5" style="185" bestFit="1" customWidth="1"/>
    <col min="15624" max="15624" width="11" style="185" bestFit="1" customWidth="1"/>
    <col min="15625" max="15627" width="10" style="185"/>
    <col min="15628" max="15628" width="10.125" style="185" bestFit="1" customWidth="1"/>
    <col min="15629" max="15872" width="10" style="185"/>
    <col min="15873" max="15873" width="19.75" style="185" customWidth="1"/>
    <col min="15874" max="15874" width="10" style="185" customWidth="1"/>
    <col min="15875" max="15875" width="7.5" style="185" bestFit="1" customWidth="1"/>
    <col min="15876" max="15876" width="9.125" style="185" bestFit="1" customWidth="1"/>
    <col min="15877" max="15877" width="7.5" style="185" bestFit="1" customWidth="1"/>
    <col min="15878" max="15878" width="9.125" style="185" bestFit="1" customWidth="1"/>
    <col min="15879" max="15879" width="7.5" style="185" bestFit="1" customWidth="1"/>
    <col min="15880" max="15880" width="11" style="185" bestFit="1" customWidth="1"/>
    <col min="15881" max="15883" width="10" style="185"/>
    <col min="15884" max="15884" width="10.125" style="185" bestFit="1" customWidth="1"/>
    <col min="15885" max="16128" width="10" style="185"/>
    <col min="16129" max="16129" width="19.75" style="185" customWidth="1"/>
    <col min="16130" max="16130" width="10" style="185" customWidth="1"/>
    <col min="16131" max="16131" width="7.5" style="185" bestFit="1" customWidth="1"/>
    <col min="16132" max="16132" width="9.125" style="185" bestFit="1" customWidth="1"/>
    <col min="16133" max="16133" width="7.5" style="185" bestFit="1" customWidth="1"/>
    <col min="16134" max="16134" width="9.125" style="185" bestFit="1" customWidth="1"/>
    <col min="16135" max="16135" width="7.5" style="185" bestFit="1" customWidth="1"/>
    <col min="16136" max="16136" width="11" style="185" bestFit="1" customWidth="1"/>
    <col min="16137" max="16139" width="10" style="185"/>
    <col min="16140" max="16140" width="10.125" style="185" bestFit="1" customWidth="1"/>
    <col min="16141" max="16384" width="11" style="185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605" t="s">
        <v>160</v>
      </c>
    </row>
    <row r="3" spans="1:65" s="102" customFormat="1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98" t="s">
        <v>518</v>
      </c>
      <c r="H4" s="98" t="s">
        <v>111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208</v>
      </c>
      <c r="B5" s="607">
        <v>22.404305755202</v>
      </c>
      <c r="C5" s="186">
        <v>-5.3952125867663208</v>
      </c>
      <c r="D5" s="100">
        <v>247.07183066585068</v>
      </c>
      <c r="E5" s="101">
        <v>2.6037286508628217</v>
      </c>
      <c r="F5" s="100">
        <v>370.68083066585075</v>
      </c>
      <c r="G5" s="101">
        <v>5.097456398276937</v>
      </c>
      <c r="H5" s="608">
        <v>6.585935683708537</v>
      </c>
      <c r="I5" s="99"/>
    </row>
    <row r="6" spans="1:65" s="136" customFormat="1" x14ac:dyDescent="0.2">
      <c r="A6" s="99" t="s">
        <v>209</v>
      </c>
      <c r="B6" s="607">
        <v>85.575999999999993</v>
      </c>
      <c r="C6" s="101">
        <v>-26.192591314847558</v>
      </c>
      <c r="D6" s="100">
        <v>837.04100000000005</v>
      </c>
      <c r="E6" s="101">
        <v>-10.259505647370368</v>
      </c>
      <c r="F6" s="100">
        <v>1321.8989999999999</v>
      </c>
      <c r="G6" s="101">
        <v>-10.864685355944776</v>
      </c>
      <c r="H6" s="608">
        <v>23.486355576359923</v>
      </c>
      <c r="I6" s="99"/>
    </row>
    <row r="7" spans="1:65" s="136" customFormat="1" x14ac:dyDescent="0.2">
      <c r="A7" s="99" t="s">
        <v>210</v>
      </c>
      <c r="B7" s="607">
        <v>189</v>
      </c>
      <c r="C7" s="101">
        <v>-6.435643564356436</v>
      </c>
      <c r="D7" s="100">
        <v>1278</v>
      </c>
      <c r="E7" s="101">
        <v>-22.357229647630621</v>
      </c>
      <c r="F7" s="100">
        <v>1764</v>
      </c>
      <c r="G7" s="101">
        <v>-25.601012231126109</v>
      </c>
      <c r="H7" s="608">
        <v>31.341222919980201</v>
      </c>
      <c r="I7" s="99"/>
    </row>
    <row r="8" spans="1:65" s="136" customFormat="1" x14ac:dyDescent="0.2">
      <c r="A8" s="179" t="s">
        <v>544</v>
      </c>
      <c r="B8" s="607">
        <v>126.01969424479798</v>
      </c>
      <c r="C8" s="101">
        <v>-29.271161037419819</v>
      </c>
      <c r="D8" s="100">
        <v>1326.2572061505509</v>
      </c>
      <c r="E8" s="101">
        <v>-19.699324046020994</v>
      </c>
      <c r="F8" s="100">
        <v>2171.7902061505511</v>
      </c>
      <c r="G8" s="101">
        <v>-19.650727850832229</v>
      </c>
      <c r="H8" s="608">
        <v>38.586485819951342</v>
      </c>
      <c r="I8" s="99"/>
      <c r="J8" s="100"/>
    </row>
    <row r="9" spans="1:65" s="99" customFormat="1" x14ac:dyDescent="0.2">
      <c r="A9" s="68" t="s">
        <v>211</v>
      </c>
      <c r="B9" s="69">
        <v>423</v>
      </c>
      <c r="C9" s="103">
        <v>-18.622547133512889</v>
      </c>
      <c r="D9" s="69">
        <v>3688.3700368164018</v>
      </c>
      <c r="E9" s="103">
        <v>-17.507370321055991</v>
      </c>
      <c r="F9" s="69">
        <v>5628.3700368164018</v>
      </c>
      <c r="G9" s="103">
        <v>-18.543506068943419</v>
      </c>
      <c r="H9" s="103">
        <v>100</v>
      </c>
    </row>
    <row r="10" spans="1:65" s="99" customFormat="1" x14ac:dyDescent="0.2">
      <c r="H10" s="93" t="s">
        <v>246</v>
      </c>
    </row>
    <row r="11" spans="1:65" s="99" customFormat="1" x14ac:dyDescent="0.2">
      <c r="A11" s="94" t="s">
        <v>590</v>
      </c>
    </row>
    <row r="12" spans="1:65" x14ac:dyDescent="0.2">
      <c r="A12" s="94" t="s">
        <v>543</v>
      </c>
    </row>
    <row r="13" spans="1:65" x14ac:dyDescent="0.2">
      <c r="A13" s="94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workbookViewId="0">
      <selection activeCell="M38" sqref="M38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45" t="s">
        <v>276</v>
      </c>
      <c r="B1" s="445"/>
      <c r="C1" s="1"/>
      <c r="D1" s="1"/>
      <c r="E1" s="1"/>
      <c r="F1" s="1"/>
      <c r="G1" s="1"/>
      <c r="H1" s="1"/>
      <c r="I1" s="1"/>
    </row>
    <row r="2" spans="1:10" x14ac:dyDescent="0.2">
      <c r="A2" s="609"/>
      <c r="B2" s="609"/>
      <c r="C2" s="609"/>
      <c r="D2" s="609"/>
      <c r="E2" s="609"/>
      <c r="F2" s="1"/>
      <c r="G2" s="1"/>
      <c r="H2" s="610"/>
      <c r="I2" s="615" t="s">
        <v>160</v>
      </c>
    </row>
    <row r="3" spans="1:10" ht="14.45" customHeight="1" x14ac:dyDescent="0.2">
      <c r="A3" s="880" t="s">
        <v>556</v>
      </c>
      <c r="B3" s="880" t="s">
        <v>557</v>
      </c>
      <c r="C3" s="863">
        <f>INDICE!A3</f>
        <v>41852</v>
      </c>
      <c r="D3" s="864"/>
      <c r="E3" s="864" t="s">
        <v>121</v>
      </c>
      <c r="F3" s="864"/>
      <c r="G3" s="864" t="s">
        <v>122</v>
      </c>
      <c r="H3" s="864"/>
      <c r="I3" s="864"/>
    </row>
    <row r="4" spans="1:10" x14ac:dyDescent="0.2">
      <c r="A4" s="881"/>
      <c r="B4" s="881"/>
      <c r="C4" s="97" t="s">
        <v>48</v>
      </c>
      <c r="D4" s="97" t="s">
        <v>554</v>
      </c>
      <c r="E4" s="97" t="s">
        <v>48</v>
      </c>
      <c r="F4" s="97" t="s">
        <v>554</v>
      </c>
      <c r="G4" s="97" t="s">
        <v>48</v>
      </c>
      <c r="H4" s="98" t="s">
        <v>554</v>
      </c>
      <c r="I4" s="98" t="s">
        <v>111</v>
      </c>
    </row>
    <row r="5" spans="1:10" x14ac:dyDescent="0.2">
      <c r="A5" s="617"/>
      <c r="B5" s="627" t="s">
        <v>213</v>
      </c>
      <c r="C5" s="624">
        <v>0</v>
      </c>
      <c r="D5" s="189" t="s">
        <v>151</v>
      </c>
      <c r="E5" s="188">
        <v>78</v>
      </c>
      <c r="F5" s="190" t="s">
        <v>151</v>
      </c>
      <c r="G5" s="622">
        <v>213</v>
      </c>
      <c r="H5" s="190">
        <v>57.777777777777771</v>
      </c>
      <c r="I5" s="629">
        <v>0.3759995763385055</v>
      </c>
      <c r="J5" s="407"/>
    </row>
    <row r="6" spans="1:10" x14ac:dyDescent="0.2">
      <c r="A6" s="617"/>
      <c r="B6" s="628" t="s">
        <v>214</v>
      </c>
      <c r="C6" s="625">
        <v>589</v>
      </c>
      <c r="D6" s="189">
        <v>-18.758620689655174</v>
      </c>
      <c r="E6" s="191">
        <v>5659</v>
      </c>
      <c r="F6" s="189">
        <v>-6.8324003951267702</v>
      </c>
      <c r="G6" s="622">
        <v>8526</v>
      </c>
      <c r="H6" s="192">
        <v>-10.666387259010897</v>
      </c>
      <c r="I6" s="629">
        <v>15.050574590901869</v>
      </c>
      <c r="J6" s="407"/>
    </row>
    <row r="7" spans="1:10" x14ac:dyDescent="0.2">
      <c r="A7" s="618" t="s">
        <v>354</v>
      </c>
      <c r="B7" s="193"/>
      <c r="C7" s="194">
        <v>589</v>
      </c>
      <c r="D7" s="195">
        <v>-18.758620689655174</v>
      </c>
      <c r="E7" s="194">
        <v>5737</v>
      </c>
      <c r="F7" s="196">
        <v>-5.5482383931511361</v>
      </c>
      <c r="G7" s="197">
        <v>8739</v>
      </c>
      <c r="H7" s="196">
        <v>-9.7117470813100528</v>
      </c>
      <c r="I7" s="198">
        <v>15.426574167240375</v>
      </c>
      <c r="J7" s="407"/>
    </row>
    <row r="8" spans="1:10" x14ac:dyDescent="0.2">
      <c r="A8" s="617"/>
      <c r="B8" s="627" t="s">
        <v>215</v>
      </c>
      <c r="C8" s="625">
        <v>191</v>
      </c>
      <c r="D8" s="189">
        <v>478.78787878787881</v>
      </c>
      <c r="E8" s="191">
        <v>557</v>
      </c>
      <c r="F8" s="199">
        <v>22.687224669603523</v>
      </c>
      <c r="G8" s="622">
        <v>903</v>
      </c>
      <c r="H8" s="199">
        <v>13.157894736842104</v>
      </c>
      <c r="I8" s="629">
        <v>1.5940263729280306</v>
      </c>
      <c r="J8" s="407"/>
    </row>
    <row r="9" spans="1:10" x14ac:dyDescent="0.2">
      <c r="A9" s="617"/>
      <c r="B9" s="187" t="s">
        <v>216</v>
      </c>
      <c r="C9" s="625">
        <v>303</v>
      </c>
      <c r="D9" s="189">
        <v>-30.663615560640732</v>
      </c>
      <c r="E9" s="191">
        <v>2411</v>
      </c>
      <c r="F9" s="192">
        <v>43.940298507462686</v>
      </c>
      <c r="G9" s="622">
        <v>3827</v>
      </c>
      <c r="H9" s="192">
        <v>45.568657284138453</v>
      </c>
      <c r="I9" s="629">
        <v>6.7556355805045101</v>
      </c>
      <c r="J9" s="407"/>
    </row>
    <row r="10" spans="1:10" x14ac:dyDescent="0.2">
      <c r="A10" s="617"/>
      <c r="B10" s="187" t="s">
        <v>217</v>
      </c>
      <c r="C10" s="625">
        <v>0</v>
      </c>
      <c r="D10" s="189" t="s">
        <v>151</v>
      </c>
      <c r="E10" s="191">
        <v>50</v>
      </c>
      <c r="F10" s="200" t="s">
        <v>151</v>
      </c>
      <c r="G10" s="622">
        <v>258</v>
      </c>
      <c r="H10" s="200" t="s">
        <v>151</v>
      </c>
      <c r="I10" s="629">
        <v>0.4554361065508658</v>
      </c>
      <c r="J10" s="407"/>
    </row>
    <row r="11" spans="1:10" x14ac:dyDescent="0.2">
      <c r="A11" s="617"/>
      <c r="B11" s="628" t="s">
        <v>218</v>
      </c>
      <c r="C11" s="625">
        <v>352</v>
      </c>
      <c r="D11" s="189">
        <v>41.365461847389554</v>
      </c>
      <c r="E11" s="191">
        <v>1937</v>
      </c>
      <c r="F11" s="192">
        <v>9.0039392234102422</v>
      </c>
      <c r="G11" s="622">
        <v>2531</v>
      </c>
      <c r="H11" s="192">
        <v>-7.1873854052071877</v>
      </c>
      <c r="I11" s="629">
        <v>4.4678635103885336</v>
      </c>
      <c r="J11" s="407"/>
    </row>
    <row r="12" spans="1:10" x14ac:dyDescent="0.2">
      <c r="A12" s="618" t="s">
        <v>546</v>
      </c>
      <c r="B12" s="193"/>
      <c r="C12" s="194">
        <v>846</v>
      </c>
      <c r="D12" s="195">
        <v>17.663421418636997</v>
      </c>
      <c r="E12" s="194">
        <v>4955</v>
      </c>
      <c r="F12" s="196">
        <v>26.856118791602661</v>
      </c>
      <c r="G12" s="197">
        <v>7519</v>
      </c>
      <c r="H12" s="196">
        <v>22.180695482612936</v>
      </c>
      <c r="I12" s="198">
        <v>13.272961570371939</v>
      </c>
      <c r="J12" s="407"/>
    </row>
    <row r="13" spans="1:10" x14ac:dyDescent="0.2">
      <c r="A13" s="619"/>
      <c r="B13" s="632" t="s">
        <v>219</v>
      </c>
      <c r="C13" s="624">
        <v>88</v>
      </c>
      <c r="D13" s="189" t="s">
        <v>151</v>
      </c>
      <c r="E13" s="188">
        <v>623</v>
      </c>
      <c r="F13" s="201">
        <v>584.61538461538453</v>
      </c>
      <c r="G13" s="622">
        <v>706</v>
      </c>
      <c r="H13" s="201">
        <v>310.46511627906978</v>
      </c>
      <c r="I13" s="629">
        <v>1.2462708962205864</v>
      </c>
      <c r="J13" s="407"/>
    </row>
    <row r="14" spans="1:10" x14ac:dyDescent="0.2">
      <c r="A14" s="619"/>
      <c r="B14" s="626" t="s">
        <v>220</v>
      </c>
      <c r="C14" s="624">
        <v>0</v>
      </c>
      <c r="D14" s="189" t="s">
        <v>151</v>
      </c>
      <c r="E14" s="188">
        <v>0</v>
      </c>
      <c r="F14" s="201">
        <v>-100</v>
      </c>
      <c r="G14" s="191">
        <v>0</v>
      </c>
      <c r="H14" s="201">
        <v>-100</v>
      </c>
      <c r="I14" s="624">
        <v>0</v>
      </c>
      <c r="J14" s="407"/>
    </row>
    <row r="15" spans="1:10" x14ac:dyDescent="0.2">
      <c r="A15" s="619"/>
      <c r="B15" s="626" t="s">
        <v>261</v>
      </c>
      <c r="C15" s="625">
        <v>0</v>
      </c>
      <c r="D15" s="189" t="s">
        <v>151</v>
      </c>
      <c r="E15" s="191">
        <v>17</v>
      </c>
      <c r="F15" s="201" t="s">
        <v>151</v>
      </c>
      <c r="G15" s="622">
        <v>17</v>
      </c>
      <c r="H15" s="201" t="s">
        <v>151</v>
      </c>
      <c r="I15" s="629">
        <v>3.0009355858002792E-2</v>
      </c>
      <c r="J15" s="407"/>
    </row>
    <row r="16" spans="1:10" x14ac:dyDescent="0.2">
      <c r="A16" s="619"/>
      <c r="B16" s="626" t="s">
        <v>221</v>
      </c>
      <c r="C16" s="625">
        <v>27</v>
      </c>
      <c r="D16" s="189" t="s">
        <v>151</v>
      </c>
      <c r="E16" s="191">
        <v>53</v>
      </c>
      <c r="F16" s="201">
        <v>-5.3571428571428568</v>
      </c>
      <c r="G16" s="622">
        <v>78</v>
      </c>
      <c r="H16" s="201">
        <v>39.285714285714285</v>
      </c>
      <c r="I16" s="629">
        <v>0.13768998570142457</v>
      </c>
      <c r="J16" s="407"/>
    </row>
    <row r="17" spans="1:10" x14ac:dyDescent="0.2">
      <c r="A17" s="619"/>
      <c r="B17" s="626" t="s">
        <v>222</v>
      </c>
      <c r="C17" s="625">
        <v>0</v>
      </c>
      <c r="D17" s="189">
        <v>-100</v>
      </c>
      <c r="E17" s="191">
        <v>161</v>
      </c>
      <c r="F17" s="201">
        <v>-80.098887515451182</v>
      </c>
      <c r="G17" s="622">
        <v>424</v>
      </c>
      <c r="H17" s="201">
        <v>-59.269932756964458</v>
      </c>
      <c r="I17" s="629">
        <v>0.74846864022312842</v>
      </c>
      <c r="J17" s="407"/>
    </row>
    <row r="18" spans="1:10" x14ac:dyDescent="0.2">
      <c r="A18" s="619"/>
      <c r="B18" s="626" t="s">
        <v>223</v>
      </c>
      <c r="C18" s="625">
        <v>84</v>
      </c>
      <c r="D18" s="189">
        <v>-48.466257668711656</v>
      </c>
      <c r="E18" s="191">
        <v>418</v>
      </c>
      <c r="F18" s="201">
        <v>-27.430555555555557</v>
      </c>
      <c r="G18" s="622">
        <v>712</v>
      </c>
      <c r="H18" s="201">
        <v>8.0424886191198777</v>
      </c>
      <c r="I18" s="629">
        <v>1.2568624335822345</v>
      </c>
      <c r="J18" s="407"/>
    </row>
    <row r="19" spans="1:10" x14ac:dyDescent="0.2">
      <c r="A19" s="619"/>
      <c r="B19" s="626" t="s">
        <v>224</v>
      </c>
      <c r="C19" s="625">
        <v>80</v>
      </c>
      <c r="D19" s="189" t="s">
        <v>151</v>
      </c>
      <c r="E19" s="191">
        <v>647</v>
      </c>
      <c r="F19" s="201">
        <v>170.71129707112971</v>
      </c>
      <c r="G19" s="622">
        <v>807</v>
      </c>
      <c r="H19" s="201">
        <v>237.65690376569037</v>
      </c>
      <c r="I19" s="629">
        <v>1.4245617751416619</v>
      </c>
      <c r="J19" s="407"/>
    </row>
    <row r="20" spans="1:10" x14ac:dyDescent="0.2">
      <c r="A20" s="620"/>
      <c r="B20" s="202" t="s">
        <v>225</v>
      </c>
      <c r="C20" s="625">
        <v>551</v>
      </c>
      <c r="D20" s="189">
        <v>83.666666666666671</v>
      </c>
      <c r="E20" s="191">
        <v>5996</v>
      </c>
      <c r="F20" s="201">
        <v>15.552129504721526</v>
      </c>
      <c r="G20" s="622">
        <v>8934</v>
      </c>
      <c r="H20" s="201">
        <v>12.095357590966122</v>
      </c>
      <c r="I20" s="629">
        <v>15.770799131493938</v>
      </c>
      <c r="J20" s="407"/>
    </row>
    <row r="21" spans="1:10" x14ac:dyDescent="0.2">
      <c r="A21" s="620"/>
      <c r="B21" s="202" t="s">
        <v>268</v>
      </c>
      <c r="C21" s="625">
        <v>22</v>
      </c>
      <c r="D21" s="189">
        <v>-18.518518518518519</v>
      </c>
      <c r="E21" s="191">
        <v>184</v>
      </c>
      <c r="F21" s="201">
        <v>-45.40059347181009</v>
      </c>
      <c r="G21" s="622">
        <v>264</v>
      </c>
      <c r="H21" s="201">
        <v>-49.034749034749034</v>
      </c>
      <c r="I21" s="629">
        <v>0.46602764391251389</v>
      </c>
      <c r="J21" s="407"/>
    </row>
    <row r="22" spans="1:10" x14ac:dyDescent="0.2">
      <c r="A22" s="618" t="s">
        <v>547</v>
      </c>
      <c r="B22" s="193"/>
      <c r="C22" s="194">
        <v>852</v>
      </c>
      <c r="D22" s="195">
        <v>24.926686217008797</v>
      </c>
      <c r="E22" s="194">
        <v>8099</v>
      </c>
      <c r="F22" s="196">
        <v>10.445929360425474</v>
      </c>
      <c r="G22" s="197">
        <v>11942</v>
      </c>
      <c r="H22" s="196">
        <v>10.985130111524164</v>
      </c>
      <c r="I22" s="198">
        <v>21.080689862133489</v>
      </c>
      <c r="J22" s="407"/>
    </row>
    <row r="23" spans="1:10" x14ac:dyDescent="0.2">
      <c r="A23" s="619"/>
      <c r="B23" s="626" t="s">
        <v>226</v>
      </c>
      <c r="C23" s="625">
        <v>605</v>
      </c>
      <c r="D23" s="189">
        <v>0.83333333333333337</v>
      </c>
      <c r="E23" s="191">
        <v>4769</v>
      </c>
      <c r="F23" s="189">
        <v>-17.262317834836917</v>
      </c>
      <c r="G23" s="623">
        <v>7145</v>
      </c>
      <c r="H23" s="189">
        <v>-15.03151385420383</v>
      </c>
      <c r="I23" s="625">
        <v>12.61275574149588</v>
      </c>
      <c r="J23" s="407"/>
    </row>
    <row r="24" spans="1:10" x14ac:dyDescent="0.2">
      <c r="A24" s="619"/>
      <c r="B24" s="626" t="s">
        <v>227</v>
      </c>
      <c r="C24" s="625">
        <v>141</v>
      </c>
      <c r="D24" s="189">
        <v>-3.4246575342465753</v>
      </c>
      <c r="E24" s="191">
        <v>1037</v>
      </c>
      <c r="F24" s="189">
        <v>-38.56635071090048</v>
      </c>
      <c r="G24" s="191">
        <v>1357</v>
      </c>
      <c r="H24" s="189">
        <v>-59.504625484929875</v>
      </c>
      <c r="I24" s="630">
        <v>2.395452699959399</v>
      </c>
      <c r="J24" s="407"/>
    </row>
    <row r="25" spans="1:10" x14ac:dyDescent="0.2">
      <c r="A25" s="619"/>
      <c r="B25" s="626" t="s">
        <v>228</v>
      </c>
      <c r="C25" s="624">
        <v>0</v>
      </c>
      <c r="D25" s="189" t="s">
        <v>151</v>
      </c>
      <c r="E25" s="188">
        <v>0</v>
      </c>
      <c r="F25" s="189">
        <v>-100</v>
      </c>
      <c r="G25" s="191">
        <v>0</v>
      </c>
      <c r="H25" s="189">
        <v>-100</v>
      </c>
      <c r="I25" s="624">
        <v>0</v>
      </c>
      <c r="J25" s="407"/>
    </row>
    <row r="26" spans="1:10" x14ac:dyDescent="0.2">
      <c r="A26" s="618" t="s">
        <v>405</v>
      </c>
      <c r="B26" s="193"/>
      <c r="C26" s="194">
        <v>746</v>
      </c>
      <c r="D26" s="195" t="s">
        <v>151</v>
      </c>
      <c r="E26" s="194">
        <v>5806</v>
      </c>
      <c r="F26" s="196">
        <v>-23.484449130205586</v>
      </c>
      <c r="G26" s="197">
        <v>8502</v>
      </c>
      <c r="H26" s="196">
        <v>-29.037642934646524</v>
      </c>
      <c r="I26" s="198">
        <v>15.008208441455279</v>
      </c>
      <c r="J26" s="407"/>
    </row>
    <row r="27" spans="1:10" x14ac:dyDescent="0.2">
      <c r="A27" s="619"/>
      <c r="B27" s="626" t="s">
        <v>229</v>
      </c>
      <c r="C27" s="625">
        <v>815</v>
      </c>
      <c r="D27" s="189">
        <v>21.279761904761905</v>
      </c>
      <c r="E27" s="191">
        <v>3788</v>
      </c>
      <c r="F27" s="189">
        <v>59.159663865546221</v>
      </c>
      <c r="G27" s="191">
        <v>5003</v>
      </c>
      <c r="H27" s="189">
        <v>49.925082409349713</v>
      </c>
      <c r="I27" s="625">
        <v>8.8315769033875267</v>
      </c>
      <c r="J27" s="407"/>
    </row>
    <row r="28" spans="1:10" x14ac:dyDescent="0.2">
      <c r="A28" s="619"/>
      <c r="B28" s="626" t="s">
        <v>230</v>
      </c>
      <c r="C28" s="625">
        <v>50</v>
      </c>
      <c r="D28" s="189">
        <v>-82.269503546099287</v>
      </c>
      <c r="E28" s="191">
        <v>1517</v>
      </c>
      <c r="F28" s="189">
        <v>-31.357466063348415</v>
      </c>
      <c r="G28" s="622">
        <v>2489</v>
      </c>
      <c r="H28" s="189">
        <v>-16.83929168058804</v>
      </c>
      <c r="I28" s="631">
        <v>4.3937227488569963</v>
      </c>
      <c r="J28" s="407"/>
    </row>
    <row r="29" spans="1:10" x14ac:dyDescent="0.2">
      <c r="A29" s="619"/>
      <c r="B29" s="626" t="s">
        <v>231</v>
      </c>
      <c r="C29" s="625">
        <v>0</v>
      </c>
      <c r="D29" s="203">
        <v>-100</v>
      </c>
      <c r="E29" s="191">
        <v>928</v>
      </c>
      <c r="F29" s="189">
        <v>82.318271119842834</v>
      </c>
      <c r="G29" s="622">
        <v>1061</v>
      </c>
      <c r="H29" s="189">
        <v>71.129032258064512</v>
      </c>
      <c r="I29" s="631">
        <v>1.8729368567847622</v>
      </c>
      <c r="J29" s="407"/>
    </row>
    <row r="30" spans="1:10" x14ac:dyDescent="0.2">
      <c r="A30" s="619"/>
      <c r="B30" s="626" t="s">
        <v>232</v>
      </c>
      <c r="C30" s="624">
        <v>0</v>
      </c>
      <c r="D30" s="203" t="s">
        <v>151</v>
      </c>
      <c r="E30" s="188">
        <v>0</v>
      </c>
      <c r="F30" s="189">
        <v>-100</v>
      </c>
      <c r="G30" s="191">
        <v>0</v>
      </c>
      <c r="H30" s="189">
        <v>-100</v>
      </c>
      <c r="I30" s="624">
        <v>0</v>
      </c>
      <c r="J30" s="407"/>
    </row>
    <row r="31" spans="1:10" x14ac:dyDescent="0.2">
      <c r="A31" s="619"/>
      <c r="B31" s="626" t="s">
        <v>233</v>
      </c>
      <c r="C31" s="625">
        <v>0</v>
      </c>
      <c r="D31" s="189">
        <v>-100</v>
      </c>
      <c r="E31" s="191">
        <v>240</v>
      </c>
      <c r="F31" s="189">
        <v>-50.207468879668049</v>
      </c>
      <c r="G31" s="622">
        <v>399</v>
      </c>
      <c r="H31" s="189">
        <v>-41.581259150805273</v>
      </c>
      <c r="I31" s="631">
        <v>0.70433723454959485</v>
      </c>
      <c r="J31" s="407"/>
    </row>
    <row r="32" spans="1:10" x14ac:dyDescent="0.2">
      <c r="A32" s="619"/>
      <c r="B32" s="626" t="s">
        <v>234</v>
      </c>
      <c r="C32" s="624">
        <v>132</v>
      </c>
      <c r="D32" s="203" t="s">
        <v>151</v>
      </c>
      <c r="E32" s="188">
        <v>302</v>
      </c>
      <c r="F32" s="189">
        <v>-61.772151898734172</v>
      </c>
      <c r="G32" s="622">
        <v>302</v>
      </c>
      <c r="H32" s="189">
        <v>-76.257861635220124</v>
      </c>
      <c r="I32" s="631">
        <v>0.53310738053628481</v>
      </c>
      <c r="J32" s="407"/>
    </row>
    <row r="33" spans="1:10" x14ac:dyDescent="0.2">
      <c r="A33" s="619"/>
      <c r="B33" s="626" t="s">
        <v>235</v>
      </c>
      <c r="C33" s="624">
        <v>139</v>
      </c>
      <c r="D33" s="203" t="s">
        <v>151</v>
      </c>
      <c r="E33" s="188">
        <v>680</v>
      </c>
      <c r="F33" s="189">
        <v>-35.238095238095241</v>
      </c>
      <c r="G33" s="622">
        <v>824</v>
      </c>
      <c r="H33" s="189">
        <v>-31.04602510460251</v>
      </c>
      <c r="I33" s="631">
        <v>1.4545711309996645</v>
      </c>
      <c r="J33" s="407"/>
    </row>
    <row r="34" spans="1:10" x14ac:dyDescent="0.2">
      <c r="A34" s="619"/>
      <c r="B34" s="626" t="s">
        <v>236</v>
      </c>
      <c r="C34" s="625">
        <v>81</v>
      </c>
      <c r="D34" s="189">
        <v>-66.108786610878653</v>
      </c>
      <c r="E34" s="191">
        <v>426</v>
      </c>
      <c r="F34" s="189">
        <v>-83.615384615384613</v>
      </c>
      <c r="G34" s="622">
        <v>675</v>
      </c>
      <c r="H34" s="189">
        <v>-83.98196487897485</v>
      </c>
      <c r="I34" s="631">
        <v>1.1915479531854047</v>
      </c>
      <c r="J34" s="407"/>
    </row>
    <row r="35" spans="1:10" x14ac:dyDescent="0.2">
      <c r="A35" s="619"/>
      <c r="B35" s="626" t="s">
        <v>237</v>
      </c>
      <c r="C35" s="625">
        <v>904</v>
      </c>
      <c r="D35" s="189">
        <v>67.097966728280966</v>
      </c>
      <c r="E35" s="191">
        <v>6416</v>
      </c>
      <c r="F35" s="189">
        <v>27.580035792404058</v>
      </c>
      <c r="G35" s="622">
        <v>8998</v>
      </c>
      <c r="H35" s="189">
        <v>25.512623796903334</v>
      </c>
      <c r="I35" s="631">
        <v>15.883775530018182</v>
      </c>
      <c r="J35" s="407"/>
    </row>
    <row r="36" spans="1:10" x14ac:dyDescent="0.2">
      <c r="A36" s="619"/>
      <c r="B36" s="626" t="s">
        <v>238</v>
      </c>
      <c r="C36" s="624">
        <v>23</v>
      </c>
      <c r="D36" s="203" t="s">
        <v>151</v>
      </c>
      <c r="E36" s="188">
        <v>108</v>
      </c>
      <c r="F36" s="189">
        <v>-25</v>
      </c>
      <c r="G36" s="622">
        <v>196</v>
      </c>
      <c r="H36" s="189">
        <v>-24.615384615384617</v>
      </c>
      <c r="I36" s="631">
        <v>0.34599022048050276</v>
      </c>
      <c r="J36" s="407"/>
    </row>
    <row r="37" spans="1:10" x14ac:dyDescent="0.2">
      <c r="A37" s="619"/>
      <c r="B37" s="626" t="s">
        <v>239</v>
      </c>
      <c r="C37" s="624">
        <v>0</v>
      </c>
      <c r="D37" s="203" t="s">
        <v>151</v>
      </c>
      <c r="E37" s="188">
        <v>0</v>
      </c>
      <c r="F37" s="204" t="s">
        <v>151</v>
      </c>
      <c r="G37" s="191">
        <v>0</v>
      </c>
      <c r="H37" s="189">
        <v>-100</v>
      </c>
      <c r="I37" s="624">
        <v>0</v>
      </c>
      <c r="J37" s="407"/>
    </row>
    <row r="38" spans="1:10" x14ac:dyDescent="0.2">
      <c r="A38" s="618" t="s">
        <v>548</v>
      </c>
      <c r="B38" s="193"/>
      <c r="C38" s="206">
        <v>2144</v>
      </c>
      <c r="D38" s="195">
        <v>10.231362467866324</v>
      </c>
      <c r="E38" s="206">
        <v>14405</v>
      </c>
      <c r="F38" s="196">
        <v>-5.9909939306924231</v>
      </c>
      <c r="G38" s="206">
        <v>19947</v>
      </c>
      <c r="H38" s="196">
        <v>-10.386809829731794</v>
      </c>
      <c r="I38" s="198">
        <v>35.211565958798921</v>
      </c>
      <c r="J38" s="407"/>
    </row>
    <row r="39" spans="1:10" x14ac:dyDescent="0.2">
      <c r="A39" s="621" t="s">
        <v>240</v>
      </c>
      <c r="B39" s="207"/>
      <c r="C39" s="208">
        <v>5177</v>
      </c>
      <c r="D39" s="209">
        <v>7.4735312435125598</v>
      </c>
      <c r="E39" s="208">
        <v>39002</v>
      </c>
      <c r="F39" s="210">
        <v>-3.0379872712808274</v>
      </c>
      <c r="G39" s="208">
        <v>56649</v>
      </c>
      <c r="H39" s="210">
        <v>-6.8778459060049641</v>
      </c>
      <c r="I39" s="211">
        <v>100</v>
      </c>
      <c r="J39" s="407"/>
    </row>
    <row r="40" spans="1:10" x14ac:dyDescent="0.2">
      <c r="A40" s="212" t="s">
        <v>241</v>
      </c>
      <c r="B40" s="212"/>
      <c r="C40" s="213">
        <v>2948</v>
      </c>
      <c r="D40" s="214">
        <v>8.0249175522169285</v>
      </c>
      <c r="E40" s="213">
        <v>19940</v>
      </c>
      <c r="F40" s="214">
        <v>-7.0309585975382323</v>
      </c>
      <c r="G40" s="213">
        <v>28456</v>
      </c>
      <c r="H40" s="214">
        <v>-11.627329192546584</v>
      </c>
      <c r="I40" s="215">
        <v>50.23213119384279</v>
      </c>
      <c r="J40" s="407"/>
    </row>
    <row r="41" spans="1:10" x14ac:dyDescent="0.2">
      <c r="A41" s="212" t="s">
        <v>242</v>
      </c>
      <c r="B41" s="212"/>
      <c r="C41" s="213">
        <v>2229</v>
      </c>
      <c r="D41" s="214">
        <v>6.7528735632183912</v>
      </c>
      <c r="E41" s="213">
        <v>19062</v>
      </c>
      <c r="F41" s="214">
        <v>1.5232211333617385</v>
      </c>
      <c r="G41" s="213">
        <v>28193</v>
      </c>
      <c r="H41" s="214">
        <v>-1.5366884364195159</v>
      </c>
      <c r="I41" s="215">
        <v>49.76786880615721</v>
      </c>
    </row>
    <row r="42" spans="1:10" x14ac:dyDescent="0.2">
      <c r="A42" s="216" t="s">
        <v>243</v>
      </c>
      <c r="B42" s="216"/>
      <c r="C42" s="217">
        <v>780</v>
      </c>
      <c r="D42" s="218">
        <v>-21.608040201005025</v>
      </c>
      <c r="E42" s="217">
        <v>6872</v>
      </c>
      <c r="F42" s="218">
        <v>-1.5613808909898295</v>
      </c>
      <c r="G42" s="217">
        <v>10353</v>
      </c>
      <c r="H42" s="218">
        <v>-3.5853976531942631</v>
      </c>
      <c r="I42" s="219">
        <v>18.275697717523698</v>
      </c>
    </row>
    <row r="43" spans="1:10" x14ac:dyDescent="0.2">
      <c r="A43" s="216" t="s">
        <v>244</v>
      </c>
      <c r="B43" s="216"/>
      <c r="C43" s="217">
        <v>4397</v>
      </c>
      <c r="D43" s="218">
        <v>15.044479330193617</v>
      </c>
      <c r="E43" s="217">
        <v>32130</v>
      </c>
      <c r="F43" s="218">
        <v>-3.3480732785849656</v>
      </c>
      <c r="G43" s="217">
        <v>46296</v>
      </c>
      <c r="H43" s="218">
        <v>-7.5835911767641484</v>
      </c>
      <c r="I43" s="219">
        <v>81.724302282476302</v>
      </c>
    </row>
    <row r="44" spans="1:10" x14ac:dyDescent="0.2">
      <c r="A44" s="212" t="s">
        <v>245</v>
      </c>
      <c r="B44" s="212"/>
      <c r="C44" s="220">
        <v>107</v>
      </c>
      <c r="D44" s="261" t="s">
        <v>151</v>
      </c>
      <c r="E44" s="213">
        <v>717</v>
      </c>
      <c r="F44" s="214">
        <v>116.61631419939577</v>
      </c>
      <c r="G44" s="213">
        <v>902</v>
      </c>
      <c r="H44" s="214">
        <v>125.49999999999999</v>
      </c>
      <c r="I44" s="215">
        <v>1.5922611167010892</v>
      </c>
    </row>
    <row r="45" spans="1:10" ht="15" x14ac:dyDescent="0.25">
      <c r="A45" s="613"/>
      <c r="B45" s="613"/>
      <c r="C45" s="227"/>
      <c r="D45" s="223"/>
      <c r="E45" s="223"/>
      <c r="F45" s="224"/>
      <c r="G45" s="223"/>
      <c r="H45" s="225"/>
      <c r="I45" s="616"/>
      <c r="J45" s="407"/>
    </row>
    <row r="46" spans="1:10" x14ac:dyDescent="0.2">
      <c r="A46" s="612" t="s">
        <v>545</v>
      </c>
      <c r="B46" s="222"/>
      <c r="C46" s="1"/>
      <c r="D46" s="1"/>
      <c r="E46" s="1"/>
      <c r="F46" s="1"/>
      <c r="G46" s="1"/>
      <c r="H46" s="1"/>
      <c r="I46" s="1"/>
      <c r="J46" s="407"/>
    </row>
    <row r="47" spans="1:10" x14ac:dyDescent="0.2">
      <c r="A47" s="614" t="s">
        <v>247</v>
      </c>
      <c r="B47" s="613"/>
      <c r="C47" s="1"/>
      <c r="D47" s="1"/>
      <c r="E47" s="1"/>
      <c r="F47" s="1"/>
      <c r="G47" s="1"/>
      <c r="H47" s="1"/>
      <c r="I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37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249</v>
      </c>
      <c r="H2" s="1"/>
    </row>
    <row r="3" spans="1:8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1"/>
    </row>
    <row r="4" spans="1:8" x14ac:dyDescent="0.2">
      <c r="A4" s="81"/>
      <c r="B4" s="97" t="s">
        <v>57</v>
      </c>
      <c r="C4" s="97" t="s">
        <v>554</v>
      </c>
      <c r="D4" s="97" t="s">
        <v>57</v>
      </c>
      <c r="E4" s="97" t="s">
        <v>554</v>
      </c>
      <c r="F4" s="97" t="s">
        <v>57</v>
      </c>
      <c r="G4" s="456" t="s">
        <v>554</v>
      </c>
      <c r="H4" s="1"/>
    </row>
    <row r="5" spans="1:8" x14ac:dyDescent="0.2">
      <c r="A5" s="228" t="s">
        <v>8</v>
      </c>
      <c r="B5" s="633">
        <v>75.314151291939922</v>
      </c>
      <c r="C5" s="634">
        <v>-7.3968384459118113</v>
      </c>
      <c r="D5" s="633">
        <v>77.53386243192557</v>
      </c>
      <c r="E5" s="634">
        <v>-4.1460516990566312</v>
      </c>
      <c r="F5" s="633">
        <v>78.228408287950373</v>
      </c>
      <c r="G5" s="634">
        <v>-4.4156782847718583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246</v>
      </c>
      <c r="H6" s="1"/>
    </row>
    <row r="7" spans="1:8" x14ac:dyDescent="0.2">
      <c r="A7" s="94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665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16" sqref="C16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9" t="s">
        <v>558</v>
      </c>
      <c r="B1" s="229"/>
      <c r="C1" s="230"/>
      <c r="D1" s="230"/>
      <c r="E1" s="230"/>
      <c r="F1" s="230"/>
      <c r="G1" s="230"/>
      <c r="H1" s="231"/>
    </row>
    <row r="2" spans="1:8" x14ac:dyDescent="0.2">
      <c r="A2" s="232"/>
      <c r="B2" s="232"/>
      <c r="C2" s="233"/>
      <c r="D2" s="233"/>
      <c r="E2" s="233"/>
      <c r="F2" s="233"/>
      <c r="G2" s="233"/>
      <c r="H2" s="234" t="s">
        <v>160</v>
      </c>
    </row>
    <row r="3" spans="1:8" ht="14.1" customHeight="1" x14ac:dyDescent="0.2">
      <c r="A3" s="235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x14ac:dyDescent="0.2">
      <c r="A4" s="236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3" t="s">
        <v>554</v>
      </c>
      <c r="H4" s="73" t="s">
        <v>111</v>
      </c>
    </row>
    <row r="5" spans="1:8" x14ac:dyDescent="0.2">
      <c r="A5" s="236" t="s">
        <v>250</v>
      </c>
      <c r="B5" s="237"/>
      <c r="C5" s="237"/>
      <c r="D5" s="237"/>
      <c r="E5" s="237"/>
      <c r="F5" s="237"/>
      <c r="G5" s="238"/>
      <c r="H5" s="239"/>
    </row>
    <row r="6" spans="1:8" x14ac:dyDescent="0.2">
      <c r="A6" s="240" t="s">
        <v>487</v>
      </c>
      <c r="B6" s="792">
        <v>90</v>
      </c>
      <c r="C6" s="636">
        <v>2900</v>
      </c>
      <c r="D6" s="385">
        <v>401</v>
      </c>
      <c r="E6" s="636">
        <v>104.59183673469387</v>
      </c>
      <c r="F6" s="385">
        <v>531</v>
      </c>
      <c r="G6" s="636">
        <v>78.187919463087255</v>
      </c>
      <c r="H6" s="636">
        <v>3.2536764705882355</v>
      </c>
    </row>
    <row r="7" spans="1:8" x14ac:dyDescent="0.2">
      <c r="A7" s="240" t="s">
        <v>49</v>
      </c>
      <c r="B7" s="792">
        <v>40</v>
      </c>
      <c r="C7" s="639">
        <v>566.66666666666674</v>
      </c>
      <c r="D7" s="385">
        <v>73</v>
      </c>
      <c r="E7" s="636">
        <v>37.735849056603776</v>
      </c>
      <c r="F7" s="385">
        <v>101</v>
      </c>
      <c r="G7" s="636">
        <v>32.894736842105267</v>
      </c>
      <c r="H7" s="636">
        <v>0.61887254901960786</v>
      </c>
    </row>
    <row r="8" spans="1:8" x14ac:dyDescent="0.2">
      <c r="A8" s="240" t="s">
        <v>50</v>
      </c>
      <c r="B8" s="792">
        <v>241</v>
      </c>
      <c r="C8" s="636">
        <v>9.0497737556561084</v>
      </c>
      <c r="D8" s="385">
        <v>1275</v>
      </c>
      <c r="E8" s="636">
        <v>13.737734165923282</v>
      </c>
      <c r="F8" s="385">
        <v>1990</v>
      </c>
      <c r="G8" s="636">
        <v>7.9761258817145961</v>
      </c>
      <c r="H8" s="636">
        <v>12.193627450980392</v>
      </c>
    </row>
    <row r="9" spans="1:8" x14ac:dyDescent="0.2">
      <c r="A9" s="240" t="s">
        <v>130</v>
      </c>
      <c r="B9" s="792">
        <v>283</v>
      </c>
      <c r="C9" s="636">
        <v>-28.535353535353536</v>
      </c>
      <c r="D9" s="385">
        <v>3263</v>
      </c>
      <c r="E9" s="636">
        <v>16.079686944147991</v>
      </c>
      <c r="F9" s="385">
        <v>5110</v>
      </c>
      <c r="G9" s="636">
        <v>9.7744360902255636</v>
      </c>
      <c r="H9" s="636">
        <v>31.311274509803923</v>
      </c>
    </row>
    <row r="10" spans="1:8" x14ac:dyDescent="0.2">
      <c r="A10" s="240" t="s">
        <v>131</v>
      </c>
      <c r="B10" s="792">
        <v>436</v>
      </c>
      <c r="C10" s="636">
        <v>-18.045112781954884</v>
      </c>
      <c r="D10" s="385">
        <v>3722</v>
      </c>
      <c r="E10" s="636">
        <v>43.484965304548965</v>
      </c>
      <c r="F10" s="385">
        <v>5519</v>
      </c>
      <c r="G10" s="636">
        <v>64.992526158445443</v>
      </c>
      <c r="H10" s="636">
        <v>33.817401960784316</v>
      </c>
    </row>
    <row r="11" spans="1:8" x14ac:dyDescent="0.2">
      <c r="A11" s="240" t="s">
        <v>251</v>
      </c>
      <c r="B11" s="792">
        <v>449</v>
      </c>
      <c r="C11" s="636">
        <v>44.372990353697752</v>
      </c>
      <c r="D11" s="385">
        <v>2296</v>
      </c>
      <c r="E11" s="636">
        <v>1.4134275618374559</v>
      </c>
      <c r="F11" s="385">
        <v>3069</v>
      </c>
      <c r="G11" s="636">
        <v>1.2537116463213462</v>
      </c>
      <c r="H11" s="636">
        <v>18.805147058823529</v>
      </c>
    </row>
    <row r="12" spans="1:8" x14ac:dyDescent="0.2">
      <c r="A12" s="243" t="s">
        <v>252</v>
      </c>
      <c r="B12" s="793">
        <v>1539</v>
      </c>
      <c r="C12" s="245">
        <v>4.7651463580667119</v>
      </c>
      <c r="D12" s="244">
        <v>11030</v>
      </c>
      <c r="E12" s="245">
        <v>22.026772873105433</v>
      </c>
      <c r="F12" s="244">
        <v>16320</v>
      </c>
      <c r="G12" s="245">
        <v>23.188405797101449</v>
      </c>
      <c r="H12" s="245">
        <v>100</v>
      </c>
    </row>
    <row r="13" spans="1:8" x14ac:dyDescent="0.2">
      <c r="A13" s="193" t="s">
        <v>253</v>
      </c>
      <c r="B13" s="794"/>
      <c r="C13" s="247"/>
      <c r="D13" s="246"/>
      <c r="E13" s="247"/>
      <c r="F13" s="246"/>
      <c r="G13" s="247"/>
      <c r="H13" s="247"/>
    </row>
    <row r="14" spans="1:8" x14ac:dyDescent="0.2">
      <c r="A14" s="240" t="s">
        <v>487</v>
      </c>
      <c r="B14" s="792">
        <v>40</v>
      </c>
      <c r="C14" s="636">
        <v>21.212121212121211</v>
      </c>
      <c r="D14" s="385">
        <v>321</v>
      </c>
      <c r="E14" s="636">
        <v>4.9019607843137258</v>
      </c>
      <c r="F14" s="385">
        <v>413</v>
      </c>
      <c r="G14" s="636">
        <v>0.97799511002444983</v>
      </c>
      <c r="H14" s="636">
        <v>2.2440773744838078</v>
      </c>
    </row>
    <row r="15" spans="1:8" x14ac:dyDescent="0.2">
      <c r="A15" s="240" t="s">
        <v>49</v>
      </c>
      <c r="B15" s="792">
        <v>273</v>
      </c>
      <c r="C15" s="636">
        <v>-1.4440433212996391</v>
      </c>
      <c r="D15" s="385">
        <v>2215</v>
      </c>
      <c r="E15" s="636">
        <v>-4.6901893287435454</v>
      </c>
      <c r="F15" s="385">
        <v>3298</v>
      </c>
      <c r="G15" s="636">
        <v>-13.506425386834515</v>
      </c>
      <c r="H15" s="636">
        <v>17.92001738752445</v>
      </c>
    </row>
    <row r="16" spans="1:8" x14ac:dyDescent="0.2">
      <c r="A16" s="240" t="s">
        <v>50</v>
      </c>
      <c r="B16" s="792">
        <v>4</v>
      </c>
      <c r="C16" s="828" t="s">
        <v>151</v>
      </c>
      <c r="D16" s="385">
        <v>260</v>
      </c>
      <c r="E16" s="636">
        <v>-4.7619047619047619</v>
      </c>
      <c r="F16" s="385">
        <v>409</v>
      </c>
      <c r="G16" s="636">
        <v>33.22475570032573</v>
      </c>
      <c r="H16" s="636">
        <v>2.2223429689198002</v>
      </c>
    </row>
    <row r="17" spans="1:8" x14ac:dyDescent="0.2">
      <c r="A17" s="240" t="s">
        <v>130</v>
      </c>
      <c r="B17" s="792">
        <v>678</v>
      </c>
      <c r="C17" s="636">
        <v>48.358862144420137</v>
      </c>
      <c r="D17" s="385">
        <v>4140</v>
      </c>
      <c r="E17" s="636">
        <v>7.4766355140186906</v>
      </c>
      <c r="F17" s="385">
        <v>5688</v>
      </c>
      <c r="G17" s="636">
        <v>-13.857337573830078</v>
      </c>
      <c r="H17" s="636">
        <v>30.906324712019128</v>
      </c>
    </row>
    <row r="18" spans="1:8" x14ac:dyDescent="0.2">
      <c r="A18" s="240" t="s">
        <v>131</v>
      </c>
      <c r="B18" s="792">
        <v>179</v>
      </c>
      <c r="C18" s="636">
        <v>-54.102564102564102</v>
      </c>
      <c r="D18" s="385">
        <v>2048</v>
      </c>
      <c r="E18" s="636">
        <v>1.6377171215880892</v>
      </c>
      <c r="F18" s="385">
        <v>3025</v>
      </c>
      <c r="G18" s="636">
        <v>12.12008895478132</v>
      </c>
      <c r="H18" s="636">
        <v>16.436644207780919</v>
      </c>
    </row>
    <row r="19" spans="1:8" x14ac:dyDescent="0.2">
      <c r="A19" s="240" t="s">
        <v>251</v>
      </c>
      <c r="B19" s="792">
        <v>595</v>
      </c>
      <c r="C19" s="636">
        <v>40</v>
      </c>
      <c r="D19" s="385">
        <v>3650</v>
      </c>
      <c r="E19" s="636">
        <v>-8.9094085350636387</v>
      </c>
      <c r="F19" s="385">
        <v>5571</v>
      </c>
      <c r="G19" s="636">
        <v>-5.7360406091370564</v>
      </c>
      <c r="H19" s="636">
        <v>30.270593349271895</v>
      </c>
    </row>
    <row r="20" spans="1:8" x14ac:dyDescent="0.2">
      <c r="A20" s="248" t="s">
        <v>254</v>
      </c>
      <c r="B20" s="795">
        <v>1769</v>
      </c>
      <c r="C20" s="250">
        <v>11.538461538461538</v>
      </c>
      <c r="D20" s="249">
        <v>12634</v>
      </c>
      <c r="E20" s="250">
        <v>-1.1191985599123424</v>
      </c>
      <c r="F20" s="249">
        <v>18404</v>
      </c>
      <c r="G20" s="250">
        <v>-6.7679837892603842</v>
      </c>
      <c r="H20" s="250">
        <v>100</v>
      </c>
    </row>
    <row r="21" spans="1:8" x14ac:dyDescent="0.2">
      <c r="A21" s="193" t="s">
        <v>559</v>
      </c>
      <c r="B21" s="796"/>
      <c r="C21" s="638"/>
      <c r="D21" s="637"/>
      <c r="E21" s="638"/>
      <c r="F21" s="637"/>
      <c r="G21" s="638"/>
      <c r="H21" s="638"/>
    </row>
    <row r="22" spans="1:8" x14ac:dyDescent="0.2">
      <c r="A22" s="240" t="s">
        <v>487</v>
      </c>
      <c r="B22" s="792">
        <v>-50</v>
      </c>
      <c r="C22" s="636">
        <v>-266.66666666666663</v>
      </c>
      <c r="D22" s="385">
        <v>-80</v>
      </c>
      <c r="E22" s="636">
        <v>-172.72727272727272</v>
      </c>
      <c r="F22" s="385">
        <v>-118</v>
      </c>
      <c r="G22" s="636">
        <v>-206.30630630630628</v>
      </c>
      <c r="H22" s="639" t="s">
        <v>560</v>
      </c>
    </row>
    <row r="23" spans="1:8" x14ac:dyDescent="0.2">
      <c r="A23" s="240" t="s">
        <v>49</v>
      </c>
      <c r="B23" s="792">
        <v>233</v>
      </c>
      <c r="C23" s="636">
        <v>-14.022140221402212</v>
      </c>
      <c r="D23" s="385">
        <v>2142</v>
      </c>
      <c r="E23" s="636">
        <v>-5.680317040951123</v>
      </c>
      <c r="F23" s="385">
        <v>3197</v>
      </c>
      <c r="G23" s="636">
        <v>-14.450093658014451</v>
      </c>
      <c r="H23" s="639" t="s">
        <v>560</v>
      </c>
    </row>
    <row r="24" spans="1:8" x14ac:dyDescent="0.2">
      <c r="A24" s="240" t="s">
        <v>50</v>
      </c>
      <c r="B24" s="792">
        <v>-237</v>
      </c>
      <c r="C24" s="636">
        <v>9.216589861751153</v>
      </c>
      <c r="D24" s="385">
        <v>-1015</v>
      </c>
      <c r="E24" s="636">
        <v>19.693396226415093</v>
      </c>
      <c r="F24" s="385">
        <v>-1581</v>
      </c>
      <c r="G24" s="636">
        <v>2.9296875</v>
      </c>
      <c r="H24" s="639" t="s">
        <v>560</v>
      </c>
    </row>
    <row r="25" spans="1:8" x14ac:dyDescent="0.2">
      <c r="A25" s="240" t="s">
        <v>130</v>
      </c>
      <c r="B25" s="792">
        <v>395</v>
      </c>
      <c r="C25" s="636">
        <v>547.54098360655746</v>
      </c>
      <c r="D25" s="385">
        <v>877</v>
      </c>
      <c r="E25" s="636">
        <v>-15.754082612872239</v>
      </c>
      <c r="F25" s="385">
        <v>578</v>
      </c>
      <c r="G25" s="636">
        <v>-70.328542094455855</v>
      </c>
      <c r="H25" s="639" t="s">
        <v>560</v>
      </c>
    </row>
    <row r="26" spans="1:8" x14ac:dyDescent="0.2">
      <c r="A26" s="240" t="s">
        <v>131</v>
      </c>
      <c r="B26" s="792">
        <v>-257</v>
      </c>
      <c r="C26" s="636">
        <v>80.985915492957744</v>
      </c>
      <c r="D26" s="385">
        <v>-1674</v>
      </c>
      <c r="E26" s="636">
        <v>189.11917098445596</v>
      </c>
      <c r="F26" s="385">
        <v>-2494</v>
      </c>
      <c r="G26" s="636">
        <v>285.47140649149924</v>
      </c>
      <c r="H26" s="639" t="s">
        <v>560</v>
      </c>
    </row>
    <row r="27" spans="1:8" x14ac:dyDescent="0.2">
      <c r="A27" s="240" t="s">
        <v>251</v>
      </c>
      <c r="B27" s="792">
        <v>146</v>
      </c>
      <c r="C27" s="636">
        <v>28.07017543859649</v>
      </c>
      <c r="D27" s="385">
        <v>1354</v>
      </c>
      <c r="E27" s="636">
        <v>-22.31784279977051</v>
      </c>
      <c r="F27" s="385">
        <v>2502</v>
      </c>
      <c r="G27" s="636">
        <v>-13.094824591872179</v>
      </c>
      <c r="H27" s="639" t="s">
        <v>560</v>
      </c>
    </row>
    <row r="28" spans="1:8" x14ac:dyDescent="0.2">
      <c r="A28" s="248" t="s">
        <v>255</v>
      </c>
      <c r="B28" s="795">
        <v>230</v>
      </c>
      <c r="C28" s="250">
        <v>96.581196581196579</v>
      </c>
      <c r="D28" s="249">
        <v>1604</v>
      </c>
      <c r="E28" s="250">
        <v>-57.089352594970578</v>
      </c>
      <c r="F28" s="249">
        <v>2084</v>
      </c>
      <c r="G28" s="250">
        <v>-67.898952556993223</v>
      </c>
      <c r="H28" s="635" t="s">
        <v>560</v>
      </c>
    </row>
    <row r="29" spans="1:8" x14ac:dyDescent="0.2">
      <c r="A29" s="252"/>
      <c r="B29" s="241"/>
      <c r="C29" s="241"/>
      <c r="D29" s="241"/>
      <c r="E29" s="241"/>
      <c r="F29" s="241"/>
      <c r="G29" s="241"/>
      <c r="H29" s="253" t="s">
        <v>246</v>
      </c>
    </row>
    <row r="30" spans="1:8" x14ac:dyDescent="0.2">
      <c r="A30" s="166" t="s">
        <v>247</v>
      </c>
      <c r="B30" s="241"/>
      <c r="C30" s="241"/>
      <c r="D30" s="241"/>
      <c r="E30" s="241"/>
      <c r="F30" s="241"/>
      <c r="G30" s="242"/>
      <c r="H30" s="242"/>
    </row>
    <row r="31" spans="1:8" x14ac:dyDescent="0.2">
      <c r="A31" s="166" t="s">
        <v>561</v>
      </c>
      <c r="B31" s="241"/>
      <c r="C31" s="241"/>
      <c r="D31" s="241"/>
      <c r="E31" s="241"/>
      <c r="F31" s="241"/>
      <c r="G31" s="242"/>
      <c r="H31" s="242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9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9" t="s">
        <v>562</v>
      </c>
      <c r="B1" s="229"/>
      <c r="C1" s="1"/>
      <c r="D1" s="1"/>
      <c r="E1" s="1"/>
      <c r="F1" s="1"/>
      <c r="G1" s="1"/>
      <c r="H1" s="1"/>
    </row>
    <row r="2" spans="1:8" x14ac:dyDescent="0.2">
      <c r="A2" s="609"/>
      <c r="B2" s="609"/>
      <c r="C2" s="609"/>
      <c r="D2" s="609"/>
      <c r="E2" s="609"/>
      <c r="F2" s="1"/>
      <c r="G2" s="1"/>
      <c r="H2" s="611" t="s">
        <v>160</v>
      </c>
    </row>
    <row r="3" spans="1:8" ht="14.45" customHeight="1" x14ac:dyDescent="0.2">
      <c r="A3" s="882" t="s">
        <v>556</v>
      </c>
      <c r="B3" s="880" t="s">
        <v>557</v>
      </c>
      <c r="C3" s="866">
        <f>INDICE!A3</f>
        <v>41852</v>
      </c>
      <c r="D3" s="865">
        <v>41671</v>
      </c>
      <c r="E3" s="865">
        <v>41671</v>
      </c>
      <c r="F3" s="864" t="s">
        <v>122</v>
      </c>
      <c r="G3" s="864"/>
      <c r="H3" s="864"/>
    </row>
    <row r="4" spans="1:8" x14ac:dyDescent="0.2">
      <c r="A4" s="883"/>
      <c r="B4" s="881"/>
      <c r="C4" s="97" t="s">
        <v>565</v>
      </c>
      <c r="D4" s="97" t="s">
        <v>566</v>
      </c>
      <c r="E4" s="97" t="s">
        <v>256</v>
      </c>
      <c r="F4" s="97" t="s">
        <v>565</v>
      </c>
      <c r="G4" s="97" t="s">
        <v>566</v>
      </c>
      <c r="H4" s="97" t="s">
        <v>256</v>
      </c>
    </row>
    <row r="5" spans="1:8" x14ac:dyDescent="0.2">
      <c r="A5" s="640"/>
      <c r="B5" s="188" t="s">
        <v>213</v>
      </c>
      <c r="C5" s="188">
        <v>0</v>
      </c>
      <c r="D5" s="188">
        <v>2</v>
      </c>
      <c r="E5" s="254">
        <v>2</v>
      </c>
      <c r="F5" s="190">
        <v>31</v>
      </c>
      <c r="G5" s="188">
        <v>162</v>
      </c>
      <c r="H5" s="254">
        <v>131</v>
      </c>
    </row>
    <row r="6" spans="1:8" x14ac:dyDescent="0.2">
      <c r="A6" s="640"/>
      <c r="B6" s="188" t="s">
        <v>257</v>
      </c>
      <c r="C6" s="188">
        <v>161</v>
      </c>
      <c r="D6" s="188">
        <v>116</v>
      </c>
      <c r="E6" s="254">
        <v>-45</v>
      </c>
      <c r="F6" s="190">
        <v>2496</v>
      </c>
      <c r="G6" s="188">
        <v>1473</v>
      </c>
      <c r="H6" s="255">
        <v>-1023</v>
      </c>
    </row>
    <row r="7" spans="1:8" x14ac:dyDescent="0.2">
      <c r="A7" s="640"/>
      <c r="B7" s="191" t="s">
        <v>214</v>
      </c>
      <c r="C7" s="191">
        <v>0</v>
      </c>
      <c r="D7" s="191">
        <v>1</v>
      </c>
      <c r="E7" s="256">
        <v>1</v>
      </c>
      <c r="F7" s="191">
        <v>0</v>
      </c>
      <c r="G7" s="191">
        <v>5</v>
      </c>
      <c r="H7" s="255">
        <v>5</v>
      </c>
    </row>
    <row r="8" spans="1:8" x14ac:dyDescent="0.2">
      <c r="A8" s="193" t="s">
        <v>354</v>
      </c>
      <c r="B8" s="194"/>
      <c r="C8" s="194">
        <v>161</v>
      </c>
      <c r="D8" s="194">
        <v>119</v>
      </c>
      <c r="E8" s="257">
        <v>-42</v>
      </c>
      <c r="F8" s="194">
        <v>2527</v>
      </c>
      <c r="G8" s="194">
        <v>1640</v>
      </c>
      <c r="H8" s="257">
        <v>-887</v>
      </c>
    </row>
    <row r="9" spans="1:8" x14ac:dyDescent="0.2">
      <c r="A9" s="640"/>
      <c r="B9" s="191" t="s">
        <v>258</v>
      </c>
      <c r="C9" s="191">
        <v>63</v>
      </c>
      <c r="D9" s="188">
        <v>0</v>
      </c>
      <c r="E9" s="258">
        <v>-63</v>
      </c>
      <c r="F9" s="191">
        <v>494</v>
      </c>
      <c r="G9" s="188">
        <v>0</v>
      </c>
      <c r="H9" s="258">
        <v>-494</v>
      </c>
    </row>
    <row r="10" spans="1:8" x14ac:dyDescent="0.2">
      <c r="A10" s="640"/>
      <c r="B10" s="188" t="s">
        <v>215</v>
      </c>
      <c r="C10" s="188">
        <v>0</v>
      </c>
      <c r="D10" s="188">
        <v>12</v>
      </c>
      <c r="E10" s="255">
        <v>12</v>
      </c>
      <c r="F10" s="188">
        <v>94</v>
      </c>
      <c r="G10" s="188">
        <v>12</v>
      </c>
      <c r="H10" s="255">
        <v>-82</v>
      </c>
    </row>
    <row r="11" spans="1:8" x14ac:dyDescent="0.2">
      <c r="A11" s="640"/>
      <c r="B11" s="191" t="s">
        <v>259</v>
      </c>
      <c r="C11" s="191">
        <v>5</v>
      </c>
      <c r="D11" s="191">
        <v>0</v>
      </c>
      <c r="E11" s="255">
        <v>-5</v>
      </c>
      <c r="F11" s="191">
        <v>32</v>
      </c>
      <c r="G11" s="191">
        <v>795</v>
      </c>
      <c r="H11" s="255">
        <v>763</v>
      </c>
    </row>
    <row r="12" spans="1:8" x14ac:dyDescent="0.2">
      <c r="A12" s="193" t="s">
        <v>563</v>
      </c>
      <c r="B12" s="194"/>
      <c r="C12" s="194">
        <v>68</v>
      </c>
      <c r="D12" s="194">
        <v>12</v>
      </c>
      <c r="E12" s="257">
        <v>-56</v>
      </c>
      <c r="F12" s="194">
        <v>620</v>
      </c>
      <c r="G12" s="194">
        <v>807</v>
      </c>
      <c r="H12" s="257">
        <v>187</v>
      </c>
    </row>
    <row r="13" spans="1:8" x14ac:dyDescent="0.2">
      <c r="A13" s="640"/>
      <c r="B13" s="191" t="s">
        <v>316</v>
      </c>
      <c r="C13" s="191">
        <v>0</v>
      </c>
      <c r="D13" s="188">
        <v>36</v>
      </c>
      <c r="E13" s="258">
        <v>36</v>
      </c>
      <c r="F13" s="191">
        <v>43</v>
      </c>
      <c r="G13" s="188">
        <v>203</v>
      </c>
      <c r="H13" s="258">
        <v>160</v>
      </c>
    </row>
    <row r="14" spans="1:8" x14ac:dyDescent="0.2">
      <c r="A14" s="640"/>
      <c r="B14" s="191" t="s">
        <v>260</v>
      </c>
      <c r="C14" s="191">
        <v>27</v>
      </c>
      <c r="D14" s="191">
        <v>114</v>
      </c>
      <c r="E14" s="255">
        <v>87</v>
      </c>
      <c r="F14" s="191">
        <v>693</v>
      </c>
      <c r="G14" s="191">
        <v>888</v>
      </c>
      <c r="H14" s="255">
        <v>195</v>
      </c>
    </row>
    <row r="15" spans="1:8" x14ac:dyDescent="0.2">
      <c r="A15" s="640"/>
      <c r="B15" s="191" t="s">
        <v>261</v>
      </c>
      <c r="C15" s="191">
        <v>43</v>
      </c>
      <c r="D15" s="188">
        <v>216</v>
      </c>
      <c r="E15" s="255">
        <v>173</v>
      </c>
      <c r="F15" s="191">
        <v>670</v>
      </c>
      <c r="G15" s="188">
        <v>2103</v>
      </c>
      <c r="H15" s="255">
        <v>1433</v>
      </c>
    </row>
    <row r="16" spans="1:8" x14ac:dyDescent="0.2">
      <c r="A16" s="640"/>
      <c r="B16" s="191" t="s">
        <v>262</v>
      </c>
      <c r="C16" s="191">
        <v>0</v>
      </c>
      <c r="D16" s="188">
        <v>59</v>
      </c>
      <c r="E16" s="255">
        <v>59</v>
      </c>
      <c r="F16" s="191">
        <v>1074</v>
      </c>
      <c r="G16" s="188">
        <v>423</v>
      </c>
      <c r="H16" s="255">
        <v>-651</v>
      </c>
    </row>
    <row r="17" spans="1:8" x14ac:dyDescent="0.2">
      <c r="A17" s="640"/>
      <c r="B17" s="191" t="s">
        <v>263</v>
      </c>
      <c r="C17" s="191">
        <v>156</v>
      </c>
      <c r="D17" s="188">
        <v>103</v>
      </c>
      <c r="E17" s="255">
        <v>-53</v>
      </c>
      <c r="F17" s="191">
        <v>1437</v>
      </c>
      <c r="G17" s="188">
        <v>1076</v>
      </c>
      <c r="H17" s="255">
        <v>-361</v>
      </c>
    </row>
    <row r="18" spans="1:8" x14ac:dyDescent="0.2">
      <c r="A18" s="640"/>
      <c r="B18" s="191" t="s">
        <v>221</v>
      </c>
      <c r="C18" s="191">
        <v>57</v>
      </c>
      <c r="D18" s="188">
        <v>86</v>
      </c>
      <c r="E18" s="255">
        <v>29</v>
      </c>
      <c r="F18" s="191">
        <v>1070</v>
      </c>
      <c r="G18" s="188">
        <v>1367</v>
      </c>
      <c r="H18" s="255">
        <v>297</v>
      </c>
    </row>
    <row r="19" spans="1:8" x14ac:dyDescent="0.2">
      <c r="A19" s="640"/>
      <c r="B19" s="191" t="s">
        <v>264</v>
      </c>
      <c r="C19" s="191">
        <v>84</v>
      </c>
      <c r="D19" s="188">
        <v>158</v>
      </c>
      <c r="E19" s="255">
        <v>74</v>
      </c>
      <c r="F19" s="191">
        <v>1132</v>
      </c>
      <c r="G19" s="188">
        <v>1436</v>
      </c>
      <c r="H19" s="255">
        <v>304</v>
      </c>
    </row>
    <row r="20" spans="1:8" x14ac:dyDescent="0.2">
      <c r="A20" s="640"/>
      <c r="B20" s="191" t="s">
        <v>224</v>
      </c>
      <c r="C20" s="191">
        <v>13</v>
      </c>
      <c r="D20" s="188">
        <v>54</v>
      </c>
      <c r="E20" s="255">
        <v>41</v>
      </c>
      <c r="F20" s="191">
        <v>352</v>
      </c>
      <c r="G20" s="188">
        <v>676</v>
      </c>
      <c r="H20" s="255">
        <v>324</v>
      </c>
    </row>
    <row r="21" spans="1:8" x14ac:dyDescent="0.2">
      <c r="A21" s="640"/>
      <c r="B21" s="191" t="s">
        <v>225</v>
      </c>
      <c r="C21" s="191">
        <v>59</v>
      </c>
      <c r="D21" s="188">
        <v>1</v>
      </c>
      <c r="E21" s="255">
        <v>-58</v>
      </c>
      <c r="F21" s="191">
        <v>757</v>
      </c>
      <c r="G21" s="188">
        <v>1</v>
      </c>
      <c r="H21" s="255">
        <v>-756</v>
      </c>
    </row>
    <row r="22" spans="1:8" x14ac:dyDescent="0.2">
      <c r="A22" s="640"/>
      <c r="B22" s="191" t="s">
        <v>265</v>
      </c>
      <c r="C22" s="191">
        <v>43</v>
      </c>
      <c r="D22" s="188">
        <v>1</v>
      </c>
      <c r="E22" s="255">
        <v>-42</v>
      </c>
      <c r="F22" s="191">
        <v>344</v>
      </c>
      <c r="G22" s="188">
        <v>83</v>
      </c>
      <c r="H22" s="255">
        <v>-261</v>
      </c>
    </row>
    <row r="23" spans="1:8" x14ac:dyDescent="0.2">
      <c r="A23" s="640"/>
      <c r="B23" s="191" t="s">
        <v>266</v>
      </c>
      <c r="C23" s="191">
        <v>101</v>
      </c>
      <c r="D23" s="188">
        <v>17</v>
      </c>
      <c r="E23" s="255">
        <v>-84</v>
      </c>
      <c r="F23" s="191">
        <v>332</v>
      </c>
      <c r="G23" s="188">
        <v>294</v>
      </c>
      <c r="H23" s="255">
        <v>-38</v>
      </c>
    </row>
    <row r="24" spans="1:8" x14ac:dyDescent="0.2">
      <c r="A24" s="640"/>
      <c r="B24" s="191" t="s">
        <v>267</v>
      </c>
      <c r="C24" s="191">
        <v>73</v>
      </c>
      <c r="D24" s="188">
        <v>0</v>
      </c>
      <c r="E24" s="255">
        <v>-73</v>
      </c>
      <c r="F24" s="191">
        <v>320</v>
      </c>
      <c r="G24" s="188">
        <v>0</v>
      </c>
      <c r="H24" s="255">
        <v>-320</v>
      </c>
    </row>
    <row r="25" spans="1:8" x14ac:dyDescent="0.2">
      <c r="A25" s="640"/>
      <c r="B25" s="191" t="s">
        <v>268</v>
      </c>
      <c r="C25" s="191">
        <v>233</v>
      </c>
      <c r="D25" s="188">
        <v>261</v>
      </c>
      <c r="E25" s="255">
        <v>28</v>
      </c>
      <c r="F25" s="191">
        <v>1191</v>
      </c>
      <c r="G25" s="188">
        <v>3210</v>
      </c>
      <c r="H25" s="255">
        <v>2019</v>
      </c>
    </row>
    <row r="26" spans="1:8" x14ac:dyDescent="0.2">
      <c r="A26" s="193" t="s">
        <v>547</v>
      </c>
      <c r="B26" s="194"/>
      <c r="C26" s="194">
        <v>889</v>
      </c>
      <c r="D26" s="194">
        <v>1106</v>
      </c>
      <c r="E26" s="257">
        <v>217</v>
      </c>
      <c r="F26" s="194">
        <v>9415</v>
      </c>
      <c r="G26" s="194">
        <v>11760</v>
      </c>
      <c r="H26" s="257">
        <v>2345</v>
      </c>
    </row>
    <row r="27" spans="1:8" x14ac:dyDescent="0.2">
      <c r="A27" s="640"/>
      <c r="B27" s="191" t="s">
        <v>226</v>
      </c>
      <c r="C27" s="191">
        <v>117</v>
      </c>
      <c r="D27" s="188">
        <v>4</v>
      </c>
      <c r="E27" s="255">
        <v>-113</v>
      </c>
      <c r="F27" s="191">
        <v>978</v>
      </c>
      <c r="G27" s="188">
        <v>37</v>
      </c>
      <c r="H27" s="255">
        <v>-941</v>
      </c>
    </row>
    <row r="28" spans="1:8" x14ac:dyDescent="0.2">
      <c r="A28" s="641"/>
      <c r="B28" s="191" t="s">
        <v>269</v>
      </c>
      <c r="C28" s="191">
        <v>64</v>
      </c>
      <c r="D28" s="188">
        <v>0</v>
      </c>
      <c r="E28" s="255">
        <v>-64</v>
      </c>
      <c r="F28" s="191">
        <v>126</v>
      </c>
      <c r="G28" s="188">
        <v>0</v>
      </c>
      <c r="H28" s="255">
        <v>-126</v>
      </c>
    </row>
    <row r="29" spans="1:8" x14ac:dyDescent="0.2">
      <c r="A29" s="641"/>
      <c r="B29" s="191" t="s">
        <v>270</v>
      </c>
      <c r="C29" s="191">
        <v>40</v>
      </c>
      <c r="D29" s="188">
        <v>30</v>
      </c>
      <c r="E29" s="255">
        <v>-10</v>
      </c>
      <c r="F29" s="191">
        <v>302</v>
      </c>
      <c r="G29" s="188">
        <v>30</v>
      </c>
      <c r="H29" s="255">
        <v>-272</v>
      </c>
    </row>
    <row r="30" spans="1:8" x14ac:dyDescent="0.2">
      <c r="A30" s="641"/>
      <c r="B30" s="191" t="s">
        <v>654</v>
      </c>
      <c r="C30" s="191">
        <v>33</v>
      </c>
      <c r="D30" s="191">
        <v>40</v>
      </c>
      <c r="E30" s="258">
        <v>7</v>
      </c>
      <c r="F30" s="188">
        <v>38</v>
      </c>
      <c r="G30" s="188">
        <v>145</v>
      </c>
      <c r="H30" s="258">
        <v>107</v>
      </c>
    </row>
    <row r="31" spans="1:8" x14ac:dyDescent="0.2">
      <c r="A31" s="193" t="s">
        <v>405</v>
      </c>
      <c r="B31" s="194"/>
      <c r="C31" s="194">
        <v>254</v>
      </c>
      <c r="D31" s="194">
        <v>74</v>
      </c>
      <c r="E31" s="257">
        <v>-180</v>
      </c>
      <c r="F31" s="194">
        <v>1444</v>
      </c>
      <c r="G31" s="194">
        <v>212</v>
      </c>
      <c r="H31" s="257">
        <v>-1232</v>
      </c>
    </row>
    <row r="32" spans="1:8" x14ac:dyDescent="0.2">
      <c r="A32" s="641"/>
      <c r="B32" s="191" t="s">
        <v>230</v>
      </c>
      <c r="C32" s="191">
        <v>124</v>
      </c>
      <c r="D32" s="188">
        <v>35</v>
      </c>
      <c r="E32" s="255">
        <v>-89</v>
      </c>
      <c r="F32" s="191">
        <v>1323</v>
      </c>
      <c r="G32" s="188">
        <v>210</v>
      </c>
      <c r="H32" s="255">
        <v>-1113</v>
      </c>
    </row>
    <row r="33" spans="1:8" x14ac:dyDescent="0.2">
      <c r="A33" s="641"/>
      <c r="B33" s="191" t="s">
        <v>236</v>
      </c>
      <c r="C33" s="191">
        <v>0</v>
      </c>
      <c r="D33" s="191">
        <v>30</v>
      </c>
      <c r="E33" s="258">
        <v>30</v>
      </c>
      <c r="F33" s="651">
        <v>60</v>
      </c>
      <c r="G33" s="191">
        <v>440</v>
      </c>
      <c r="H33" s="255">
        <v>380</v>
      </c>
    </row>
    <row r="34" spans="1:8" x14ac:dyDescent="0.2">
      <c r="A34" s="641"/>
      <c r="B34" s="191" t="s">
        <v>271</v>
      </c>
      <c r="C34" s="191">
        <v>0</v>
      </c>
      <c r="D34" s="191">
        <v>202</v>
      </c>
      <c r="E34" s="255">
        <v>202</v>
      </c>
      <c r="F34" s="191">
        <v>0</v>
      </c>
      <c r="G34" s="191">
        <v>1808</v>
      </c>
      <c r="H34" s="255">
        <v>1808</v>
      </c>
    </row>
    <row r="35" spans="1:8" x14ac:dyDescent="0.2">
      <c r="A35" s="641"/>
      <c r="B35" s="191" t="s">
        <v>238</v>
      </c>
      <c r="C35" s="191">
        <v>0</v>
      </c>
      <c r="D35" s="191">
        <v>106</v>
      </c>
      <c r="E35" s="258">
        <v>106</v>
      </c>
      <c r="F35" s="651">
        <v>5</v>
      </c>
      <c r="G35" s="191">
        <v>574</v>
      </c>
      <c r="H35" s="255">
        <v>569</v>
      </c>
    </row>
    <row r="36" spans="1:8" x14ac:dyDescent="0.2">
      <c r="A36" s="641" t="s">
        <v>239</v>
      </c>
      <c r="B36" s="191"/>
      <c r="C36" s="191">
        <v>37</v>
      </c>
      <c r="D36" s="191">
        <v>47</v>
      </c>
      <c r="E36" s="258">
        <v>10</v>
      </c>
      <c r="F36" s="651">
        <v>392</v>
      </c>
      <c r="G36" s="191">
        <v>575</v>
      </c>
      <c r="H36" s="255">
        <v>183</v>
      </c>
    </row>
    <row r="37" spans="1:8" x14ac:dyDescent="0.2">
      <c r="A37" s="193"/>
      <c r="B37" s="194" t="s">
        <v>548</v>
      </c>
      <c r="C37" s="194">
        <v>161</v>
      </c>
      <c r="D37" s="194">
        <v>420</v>
      </c>
      <c r="E37" s="257">
        <v>259</v>
      </c>
      <c r="F37" s="194">
        <v>1780</v>
      </c>
      <c r="G37" s="194">
        <v>3607</v>
      </c>
      <c r="H37" s="257">
        <v>1827</v>
      </c>
    </row>
    <row r="38" spans="1:8" x14ac:dyDescent="0.2">
      <c r="A38" s="641"/>
      <c r="B38" s="191" t="s">
        <v>272</v>
      </c>
      <c r="C38" s="191">
        <v>0</v>
      </c>
      <c r="D38" s="191">
        <v>5</v>
      </c>
      <c r="E38" s="254">
        <v>5</v>
      </c>
      <c r="F38" s="651">
        <v>156</v>
      </c>
      <c r="G38" s="191">
        <v>6</v>
      </c>
      <c r="H38" s="255">
        <v>-150</v>
      </c>
    </row>
    <row r="39" spans="1:8" x14ac:dyDescent="0.2">
      <c r="A39" s="641"/>
      <c r="B39" s="191" t="s">
        <v>273</v>
      </c>
      <c r="C39" s="191">
        <v>0</v>
      </c>
      <c r="D39" s="191">
        <v>0</v>
      </c>
      <c r="E39" s="258">
        <v>0</v>
      </c>
      <c r="F39" s="651">
        <v>101</v>
      </c>
      <c r="G39" s="191">
        <v>0</v>
      </c>
      <c r="H39" s="255">
        <v>-101</v>
      </c>
    </row>
    <row r="40" spans="1:8" x14ac:dyDescent="0.2">
      <c r="A40" s="641"/>
      <c r="B40" s="191" t="s">
        <v>274</v>
      </c>
      <c r="C40" s="191">
        <v>0</v>
      </c>
      <c r="D40" s="191">
        <v>0</v>
      </c>
      <c r="E40" s="254">
        <v>0</v>
      </c>
      <c r="F40" s="651">
        <v>90</v>
      </c>
      <c r="G40" s="191">
        <v>258</v>
      </c>
      <c r="H40" s="258">
        <v>168</v>
      </c>
    </row>
    <row r="41" spans="1:8" x14ac:dyDescent="0.2">
      <c r="A41" s="641"/>
      <c r="B41" s="191" t="s">
        <v>275</v>
      </c>
      <c r="C41" s="191">
        <v>6</v>
      </c>
      <c r="D41" s="191">
        <v>33</v>
      </c>
      <c r="E41" s="254">
        <v>27</v>
      </c>
      <c r="F41" s="651">
        <v>72</v>
      </c>
      <c r="G41" s="191">
        <v>102</v>
      </c>
      <c r="H41" s="258">
        <v>30</v>
      </c>
    </row>
    <row r="42" spans="1:8" x14ac:dyDescent="0.2">
      <c r="A42" s="193" t="s">
        <v>564</v>
      </c>
      <c r="B42" s="206"/>
      <c r="C42" s="206">
        <v>6</v>
      </c>
      <c r="D42" s="194">
        <v>38</v>
      </c>
      <c r="E42" s="206">
        <v>32</v>
      </c>
      <c r="F42" s="206">
        <v>419</v>
      </c>
      <c r="G42" s="206">
        <v>366</v>
      </c>
      <c r="H42" s="259">
        <v>-53</v>
      </c>
    </row>
    <row r="43" spans="1:8" x14ac:dyDescent="0.2">
      <c r="A43" s="377" t="s">
        <v>635</v>
      </c>
      <c r="B43" s="782"/>
      <c r="C43" s="797">
        <v>0</v>
      </c>
      <c r="D43" s="797">
        <v>0</v>
      </c>
      <c r="E43" s="797">
        <v>0</v>
      </c>
      <c r="F43" s="206">
        <v>115</v>
      </c>
      <c r="G43" s="797">
        <v>12</v>
      </c>
      <c r="H43" s="259">
        <v>-103</v>
      </c>
    </row>
    <row r="44" spans="1:8" x14ac:dyDescent="0.2">
      <c r="A44" s="817" t="s">
        <v>120</v>
      </c>
      <c r="B44" s="208"/>
      <c r="C44" s="208">
        <v>1539</v>
      </c>
      <c r="D44" s="260">
        <v>1769</v>
      </c>
      <c r="E44" s="208">
        <v>230</v>
      </c>
      <c r="F44" s="208">
        <v>16320</v>
      </c>
      <c r="G44" s="260">
        <v>18404</v>
      </c>
      <c r="H44" s="208">
        <v>2084</v>
      </c>
    </row>
    <row r="45" spans="1:8" x14ac:dyDescent="0.2">
      <c r="A45" s="818" t="s">
        <v>549</v>
      </c>
      <c r="B45" s="213"/>
      <c r="C45" s="213">
        <v>274</v>
      </c>
      <c r="D45" s="213">
        <v>71</v>
      </c>
      <c r="E45" s="213">
        <v>-203</v>
      </c>
      <c r="F45" s="213">
        <v>2500</v>
      </c>
      <c r="G45" s="213">
        <v>700</v>
      </c>
      <c r="H45" s="213">
        <v>-1800</v>
      </c>
    </row>
    <row r="46" spans="1:8" x14ac:dyDescent="0.2">
      <c r="A46" s="818" t="s">
        <v>550</v>
      </c>
      <c r="B46" s="213"/>
      <c r="C46" s="213">
        <v>1265</v>
      </c>
      <c r="D46" s="213">
        <v>1698</v>
      </c>
      <c r="E46" s="213">
        <v>433</v>
      </c>
      <c r="F46" s="213">
        <v>13820</v>
      </c>
      <c r="G46" s="213">
        <v>17704</v>
      </c>
      <c r="H46" s="213">
        <v>3884</v>
      </c>
    </row>
    <row r="47" spans="1:8" x14ac:dyDescent="0.2">
      <c r="A47" s="819" t="s">
        <v>551</v>
      </c>
      <c r="B47" s="217"/>
      <c r="C47" s="217">
        <v>828</v>
      </c>
      <c r="D47" s="217">
        <v>1002</v>
      </c>
      <c r="E47" s="217">
        <v>174</v>
      </c>
      <c r="F47" s="217">
        <v>9646</v>
      </c>
      <c r="G47" s="217">
        <v>11080</v>
      </c>
      <c r="H47" s="217">
        <v>1434</v>
      </c>
    </row>
    <row r="48" spans="1:8" x14ac:dyDescent="0.2">
      <c r="A48" s="819" t="s">
        <v>552</v>
      </c>
      <c r="B48" s="217"/>
      <c r="C48" s="217">
        <v>711</v>
      </c>
      <c r="D48" s="217">
        <v>767</v>
      </c>
      <c r="E48" s="217">
        <v>56</v>
      </c>
      <c r="F48" s="217">
        <v>6674</v>
      </c>
      <c r="G48" s="217">
        <v>7324</v>
      </c>
      <c r="H48" s="217">
        <v>650</v>
      </c>
    </row>
    <row r="49" spans="1:8" x14ac:dyDescent="0.2">
      <c r="A49" s="818" t="s">
        <v>553</v>
      </c>
      <c r="B49" s="220"/>
      <c r="C49" s="220">
        <v>523</v>
      </c>
      <c r="D49" s="261">
        <v>931</v>
      </c>
      <c r="E49" s="213">
        <v>408</v>
      </c>
      <c r="F49" s="213">
        <v>7251</v>
      </c>
      <c r="G49" s="213">
        <v>8848</v>
      </c>
      <c r="H49" s="213">
        <v>1597</v>
      </c>
    </row>
    <row r="50" spans="1:8" ht="15" x14ac:dyDescent="0.25">
      <c r="A50" s="226" t="s">
        <v>247</v>
      </c>
      <c r="B50" s="222"/>
      <c r="C50" s="262"/>
      <c r="D50" s="223"/>
      <c r="E50" s="223"/>
      <c r="F50" s="224"/>
      <c r="G50" s="223"/>
      <c r="H50" s="253" t="s">
        <v>246</v>
      </c>
    </row>
    <row r="51" spans="1:8" ht="15" x14ac:dyDescent="0.25">
      <c r="B51" s="226"/>
      <c r="C51" s="227"/>
      <c r="D51" s="223"/>
      <c r="E51" s="223"/>
      <c r="F51" s="224"/>
      <c r="G51" s="223"/>
      <c r="H51" s="225"/>
    </row>
    <row r="53" spans="1:8" x14ac:dyDescent="0.2">
      <c r="C53" s="263"/>
      <c r="D53" s="263"/>
      <c r="E53" s="263"/>
      <c r="F53" s="263"/>
      <c r="G53" s="263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B11" sqref="B11: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160</v>
      </c>
    </row>
    <row r="3" spans="1:8" x14ac:dyDescent="0.2">
      <c r="A3" s="63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x14ac:dyDescent="0.2">
      <c r="A4" s="75"/>
      <c r="B4" s="72" t="s">
        <v>48</v>
      </c>
      <c r="C4" s="72" t="s">
        <v>554</v>
      </c>
      <c r="D4" s="72" t="s">
        <v>48</v>
      </c>
      <c r="E4" s="72" t="s">
        <v>554</v>
      </c>
      <c r="F4" s="72" t="s">
        <v>48</v>
      </c>
      <c r="G4" s="72" t="s">
        <v>554</v>
      </c>
      <c r="H4" s="73" t="s">
        <v>129</v>
      </c>
    </row>
    <row r="5" spans="1:8" x14ac:dyDescent="0.2">
      <c r="A5" s="240" t="s">
        <v>277</v>
      </c>
      <c r="B5" s="697">
        <v>0.46700000000000003</v>
      </c>
      <c r="C5" s="390">
        <v>21.298701298701296</v>
      </c>
      <c r="D5" s="548">
        <v>2.7890000000000001</v>
      </c>
      <c r="E5" s="390">
        <v>-8.1054365733113674</v>
      </c>
      <c r="F5" s="548">
        <v>4.3289999999999997</v>
      </c>
      <c r="G5" s="390">
        <v>-20.830285296269203</v>
      </c>
      <c r="H5" s="698">
        <v>1.2231404958677685</v>
      </c>
    </row>
    <row r="6" spans="1:8" x14ac:dyDescent="0.2">
      <c r="A6" s="240" t="s">
        <v>278</v>
      </c>
      <c r="B6" s="549">
        <v>2.391</v>
      </c>
      <c r="C6" s="272">
        <v>-32.666854407209236</v>
      </c>
      <c r="D6" s="271">
        <v>14.925000000000001</v>
      </c>
      <c r="E6" s="272">
        <v>-34.978652958090095</v>
      </c>
      <c r="F6" s="271">
        <v>25.02</v>
      </c>
      <c r="G6" s="272">
        <v>-22.49550833281705</v>
      </c>
      <c r="H6" s="699">
        <v>7.0692943420216148</v>
      </c>
    </row>
    <row r="7" spans="1:8" x14ac:dyDescent="0.2">
      <c r="A7" s="240" t="s">
        <v>279</v>
      </c>
      <c r="B7" s="549">
        <v>4.5819999999999999</v>
      </c>
      <c r="C7" s="272">
        <v>194.09499358151476</v>
      </c>
      <c r="D7" s="271">
        <v>38.18</v>
      </c>
      <c r="E7" s="272">
        <v>63.637922166980978</v>
      </c>
      <c r="F7" s="271">
        <v>50.459000000000003</v>
      </c>
      <c r="G7" s="272">
        <v>41.611472833408172</v>
      </c>
      <c r="H7" s="699">
        <v>14.25697534788444</v>
      </c>
    </row>
    <row r="8" spans="1:8" x14ac:dyDescent="0.2">
      <c r="A8" s="240" t="s">
        <v>280</v>
      </c>
      <c r="B8" s="549">
        <v>21.719000000000001</v>
      </c>
      <c r="C8" s="272">
        <v>-12.585526845367465</v>
      </c>
      <c r="D8" s="271">
        <v>178.00899999999999</v>
      </c>
      <c r="E8" s="272">
        <v>-10.285409012332613</v>
      </c>
      <c r="F8" s="271">
        <v>273.20499999999998</v>
      </c>
      <c r="G8" s="272">
        <v>5.8056495774822432</v>
      </c>
      <c r="H8" s="699">
        <v>77.192908101999009</v>
      </c>
    </row>
    <row r="9" spans="1:8" x14ac:dyDescent="0.2">
      <c r="A9" s="240" t="s">
        <v>281</v>
      </c>
      <c r="B9" s="550">
        <v>0.08</v>
      </c>
      <c r="C9" s="273">
        <v>-37.00787401574803</v>
      </c>
      <c r="D9" s="271">
        <v>0.64300000000000002</v>
      </c>
      <c r="E9" s="271">
        <v>-47.424366312346692</v>
      </c>
      <c r="F9" s="271">
        <v>0.91200000000000003</v>
      </c>
      <c r="G9" s="271">
        <v>-25.429272281275551</v>
      </c>
      <c r="H9" s="699">
        <v>0.25768171222716674</v>
      </c>
    </row>
    <row r="10" spans="1:8" x14ac:dyDescent="0.2">
      <c r="A10" s="248" t="s">
        <v>282</v>
      </c>
      <c r="B10" s="274">
        <v>29.239000000000001</v>
      </c>
      <c r="C10" s="275">
        <v>-4.0305904749400989</v>
      </c>
      <c r="D10" s="274">
        <v>234.54599999999999</v>
      </c>
      <c r="E10" s="275">
        <v>-5.7900635039223012</v>
      </c>
      <c r="F10" s="274">
        <v>353.92500000000001</v>
      </c>
      <c r="G10" s="275">
        <v>6.3415850657564627</v>
      </c>
      <c r="H10" s="275">
        <v>100</v>
      </c>
    </row>
    <row r="11" spans="1:8" x14ac:dyDescent="0.2">
      <c r="A11" s="276" t="s">
        <v>283</v>
      </c>
      <c r="B11" s="277">
        <f>B10/'Consumo PP'!B11*100</f>
        <v>0.66150677954970605</v>
      </c>
      <c r="C11" s="278"/>
      <c r="D11" s="277">
        <f>D10/'Consumo PP'!D11*100</f>
        <v>0.65314992708201935</v>
      </c>
      <c r="E11" s="278"/>
      <c r="F11" s="277">
        <f>F10/'Consumo PP'!F11*100</f>
        <v>0.65243940182335802</v>
      </c>
      <c r="G11" s="279"/>
      <c r="H11" s="279"/>
    </row>
    <row r="12" spans="1:8" x14ac:dyDescent="0.2">
      <c r="A12" s="280" t="s">
        <v>590</v>
      </c>
      <c r="B12" s="67"/>
      <c r="C12" s="67"/>
      <c r="D12" s="67"/>
      <c r="E12" s="67"/>
      <c r="F12" s="67"/>
      <c r="G12" s="273"/>
      <c r="H12" s="71" t="s">
        <v>246</v>
      </c>
    </row>
    <row r="13" spans="1:8" x14ac:dyDescent="0.2">
      <c r="A13" s="226" t="s">
        <v>247</v>
      </c>
      <c r="B13" s="134"/>
      <c r="C13" s="134"/>
      <c r="D13" s="134"/>
      <c r="E13" s="134"/>
      <c r="F13" s="134"/>
      <c r="G13" s="134"/>
      <c r="H13" s="71"/>
    </row>
  </sheetData>
  <mergeCells count="3">
    <mergeCell ref="B3:C3"/>
    <mergeCell ref="D3:E3"/>
    <mergeCell ref="F3:H3"/>
  </mergeCells>
  <conditionalFormatting sqref="B5:B9 D5:D9">
    <cfRule type="cellIs" dxfId="36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702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160</v>
      </c>
    </row>
    <row r="3" spans="1:7" x14ac:dyDescent="0.2">
      <c r="A3" s="63"/>
      <c r="B3" s="866">
        <f>INDICE!A3</f>
        <v>41852</v>
      </c>
      <c r="C3" s="866"/>
      <c r="D3" s="884" t="s">
        <v>121</v>
      </c>
      <c r="E3" s="884"/>
      <c r="F3" s="884" t="s">
        <v>122</v>
      </c>
      <c r="G3" s="884"/>
    </row>
    <row r="4" spans="1:7" x14ac:dyDescent="0.2">
      <c r="A4" s="75"/>
      <c r="B4" s="266"/>
      <c r="C4" s="72" t="s">
        <v>554</v>
      </c>
      <c r="D4" s="266"/>
      <c r="E4" s="72" t="s">
        <v>554</v>
      </c>
      <c r="F4" s="266"/>
      <c r="G4" s="72" t="s">
        <v>554</v>
      </c>
    </row>
    <row r="5" spans="1:7" ht="15" x14ac:dyDescent="0.25">
      <c r="A5" s="694" t="s">
        <v>120</v>
      </c>
      <c r="B5" s="700">
        <v>5389</v>
      </c>
      <c r="C5" s="695">
        <v>3.5151747983096429</v>
      </c>
      <c r="D5" s="696">
        <v>40864</v>
      </c>
      <c r="E5" s="695">
        <v>-2.6954948090294315</v>
      </c>
      <c r="F5" s="701">
        <v>59905</v>
      </c>
      <c r="G5" s="695">
        <v>-6.9494711008248027</v>
      </c>
    </row>
    <row r="6" spans="1:7" x14ac:dyDescent="0.2">
      <c r="A6" s="280"/>
      <c r="B6" s="1"/>
      <c r="C6" s="1"/>
      <c r="D6" s="1"/>
      <c r="E6" s="1"/>
      <c r="F6" s="1"/>
      <c r="G6" s="71" t="s">
        <v>246</v>
      </c>
    </row>
    <row r="7" spans="1:7" x14ac:dyDescent="0.2">
      <c r="A7" s="280" t="s">
        <v>590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160</v>
      </c>
    </row>
    <row r="3" spans="1:8" s="80" customFormat="1" x14ac:dyDescent="0.2">
      <c r="A3" s="79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s="80" customFormat="1" x14ac:dyDescent="0.2">
      <c r="A4" s="81"/>
      <c r="B4" s="72" t="s">
        <v>48</v>
      </c>
      <c r="C4" s="72" t="s">
        <v>123</v>
      </c>
      <c r="D4" s="72" t="s">
        <v>48</v>
      </c>
      <c r="E4" s="72" t="s">
        <v>124</v>
      </c>
      <c r="F4" s="72" t="s">
        <v>48</v>
      </c>
      <c r="G4" s="73" t="s">
        <v>124</v>
      </c>
      <c r="H4" s="73" t="s">
        <v>129</v>
      </c>
    </row>
    <row r="5" spans="1:8" s="80" customFormat="1" x14ac:dyDescent="0.2">
      <c r="A5" s="82" t="s">
        <v>651</v>
      </c>
      <c r="B5" s="486">
        <v>141</v>
      </c>
      <c r="C5" s="84">
        <v>4.739266082305746</v>
      </c>
      <c r="D5" s="83">
        <v>1082.4110000000001</v>
      </c>
      <c r="E5" s="84">
        <v>-9.0156321054547082</v>
      </c>
      <c r="F5" s="83">
        <v>1605.231</v>
      </c>
      <c r="G5" s="84">
        <v>-10.205256348078269</v>
      </c>
      <c r="H5" s="489">
        <v>2.7042301212938007</v>
      </c>
    </row>
    <row r="6" spans="1:8" s="80" customFormat="1" x14ac:dyDescent="0.2">
      <c r="A6" s="82" t="s">
        <v>49</v>
      </c>
      <c r="B6" s="487">
        <v>652</v>
      </c>
      <c r="C6" s="86">
        <v>-6.2997098454799894E-2</v>
      </c>
      <c r="D6" s="85">
        <v>4785.5529999999999</v>
      </c>
      <c r="E6" s="86">
        <v>-7.1775198876095221</v>
      </c>
      <c r="F6" s="85">
        <v>7100.8680000000004</v>
      </c>
      <c r="G6" s="86">
        <v>-11.023348253269777</v>
      </c>
      <c r="H6" s="490">
        <v>11.962378706199461</v>
      </c>
    </row>
    <row r="7" spans="1:8" s="80" customFormat="1" x14ac:dyDescent="0.2">
      <c r="A7" s="82" t="s">
        <v>50</v>
      </c>
      <c r="B7" s="487">
        <v>810</v>
      </c>
      <c r="C7" s="86">
        <v>14.977607756020353</v>
      </c>
      <c r="D7" s="85">
        <v>5881.482</v>
      </c>
      <c r="E7" s="86">
        <v>-0.6736278935449046</v>
      </c>
      <c r="F7" s="85">
        <v>8586.7129999999997</v>
      </c>
      <c r="G7" s="86">
        <v>-3.7619713147964169</v>
      </c>
      <c r="H7" s="490">
        <v>14.465486859838276</v>
      </c>
    </row>
    <row r="8" spans="1:8" s="80" customFormat="1" x14ac:dyDescent="0.2">
      <c r="A8" s="82" t="s">
        <v>130</v>
      </c>
      <c r="B8" s="487">
        <v>2372</v>
      </c>
      <c r="C8" s="86">
        <v>1.7341119795777027</v>
      </c>
      <c r="D8" s="85">
        <v>18261.785</v>
      </c>
      <c r="E8" s="86">
        <v>0.14634414652753744</v>
      </c>
      <c r="F8" s="85">
        <v>26808.737000000001</v>
      </c>
      <c r="G8" s="86">
        <v>-2.5990387550924043</v>
      </c>
      <c r="H8" s="490">
        <v>45.162966644204857</v>
      </c>
    </row>
    <row r="9" spans="1:8" s="80" customFormat="1" x14ac:dyDescent="0.2">
      <c r="A9" s="82" t="s">
        <v>131</v>
      </c>
      <c r="B9" s="487">
        <v>346</v>
      </c>
      <c r="C9" s="86">
        <v>-17.980519188054551</v>
      </c>
      <c r="D9" s="85">
        <v>3105.855</v>
      </c>
      <c r="E9" s="86">
        <v>-15.927933936735117</v>
      </c>
      <c r="F9" s="85">
        <v>4707.8</v>
      </c>
      <c r="G9" s="87">
        <v>-24.569923751181037</v>
      </c>
      <c r="H9" s="490">
        <v>7.9309299191374665</v>
      </c>
    </row>
    <row r="10" spans="1:8" s="80" customFormat="1" x14ac:dyDescent="0.2">
      <c r="A10" s="81" t="s">
        <v>132</v>
      </c>
      <c r="B10" s="488">
        <v>991</v>
      </c>
      <c r="C10" s="89">
        <v>8.5202049071720278</v>
      </c>
      <c r="D10" s="88">
        <v>7370.9140000000007</v>
      </c>
      <c r="E10" s="89">
        <v>-0.83686269518893508</v>
      </c>
      <c r="F10" s="88">
        <v>10550.651</v>
      </c>
      <c r="G10" s="89">
        <v>-7.1173477450144018</v>
      </c>
      <c r="H10" s="491">
        <v>17.774007749326145</v>
      </c>
    </row>
    <row r="11" spans="1:8" s="80" customFormat="1" x14ac:dyDescent="0.2">
      <c r="A11" s="90" t="s">
        <v>120</v>
      </c>
      <c r="B11" s="91">
        <v>5312</v>
      </c>
      <c r="C11" s="92">
        <v>2.9830777787837612</v>
      </c>
      <c r="D11" s="91">
        <v>40488</v>
      </c>
      <c r="E11" s="92">
        <v>-2.741179139251253</v>
      </c>
      <c r="F11" s="91">
        <v>59360</v>
      </c>
      <c r="G11" s="92">
        <v>-6.9813053265159128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246</v>
      </c>
    </row>
    <row r="13" spans="1:8" s="80" customFormat="1" x14ac:dyDescent="0.2">
      <c r="A13" s="94" t="s">
        <v>134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591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9" t="s">
        <v>286</v>
      </c>
      <c r="B1" s="229"/>
      <c r="C1" s="229"/>
      <c r="D1" s="229"/>
      <c r="E1" s="229"/>
      <c r="F1" s="230"/>
      <c r="G1" s="230"/>
    </row>
    <row r="2" spans="1:7" x14ac:dyDescent="0.2">
      <c r="A2" s="229"/>
      <c r="B2" s="229"/>
      <c r="C2" s="229"/>
      <c r="D2" s="229"/>
      <c r="E2" s="234" t="s">
        <v>160</v>
      </c>
      <c r="F2" s="230"/>
      <c r="G2" s="230"/>
    </row>
    <row r="3" spans="1:7" x14ac:dyDescent="0.2">
      <c r="A3" s="885">
        <f>INDICE!A3</f>
        <v>41852</v>
      </c>
      <c r="B3" s="885">
        <v>41671</v>
      </c>
      <c r="C3" s="886">
        <v>41671</v>
      </c>
      <c r="D3" s="885">
        <v>41671</v>
      </c>
      <c r="E3" s="885">
        <v>41671</v>
      </c>
      <c r="F3" s="230"/>
    </row>
    <row r="4" spans="1:7" x14ac:dyDescent="0.2">
      <c r="A4" s="240" t="s">
        <v>30</v>
      </c>
      <c r="B4" s="241">
        <v>29.239000000000001</v>
      </c>
      <c r="C4" s="703"/>
      <c r="D4" s="377" t="s">
        <v>287</v>
      </c>
      <c r="E4" s="384">
        <v>5312</v>
      </c>
    </row>
    <row r="5" spans="1:7" x14ac:dyDescent="0.2">
      <c r="A5" s="240" t="s">
        <v>288</v>
      </c>
      <c r="B5" s="241">
        <v>5177</v>
      </c>
      <c r="C5" s="384"/>
      <c r="D5" s="240" t="s">
        <v>289</v>
      </c>
      <c r="E5" s="241">
        <v>-379</v>
      </c>
    </row>
    <row r="6" spans="1:7" x14ac:dyDescent="0.2">
      <c r="A6" s="240" t="s">
        <v>584</v>
      </c>
      <c r="B6" s="241">
        <v>187</v>
      </c>
      <c r="C6" s="384"/>
      <c r="D6" s="240" t="s">
        <v>290</v>
      </c>
      <c r="E6" s="241">
        <v>115</v>
      </c>
    </row>
    <row r="7" spans="1:7" x14ac:dyDescent="0.2">
      <c r="A7" s="240" t="s">
        <v>585</v>
      </c>
      <c r="B7" s="241">
        <v>12.761000000000422</v>
      </c>
      <c r="C7" s="384"/>
      <c r="D7" s="240" t="s">
        <v>586</v>
      </c>
      <c r="E7" s="241">
        <v>1539</v>
      </c>
    </row>
    <row r="8" spans="1:7" x14ac:dyDescent="0.2">
      <c r="A8" s="240" t="s">
        <v>587</v>
      </c>
      <c r="B8" s="241">
        <v>-17</v>
      </c>
      <c r="C8" s="384"/>
      <c r="D8" s="240" t="s">
        <v>588</v>
      </c>
      <c r="E8" s="241">
        <v>-1769</v>
      </c>
    </row>
    <row r="9" spans="1:7" x14ac:dyDescent="0.2">
      <c r="A9" s="248" t="s">
        <v>59</v>
      </c>
      <c r="B9" s="249">
        <v>5389</v>
      </c>
      <c r="C9" s="384"/>
      <c r="D9" s="240" t="s">
        <v>292</v>
      </c>
      <c r="E9" s="241">
        <v>-398</v>
      </c>
    </row>
    <row r="10" spans="1:7" x14ac:dyDescent="0.2">
      <c r="A10" s="240" t="s">
        <v>291</v>
      </c>
      <c r="B10" s="241">
        <v>-77</v>
      </c>
      <c r="C10" s="384"/>
      <c r="D10" s="248" t="s">
        <v>589</v>
      </c>
      <c r="E10" s="249">
        <v>4420</v>
      </c>
    </row>
    <row r="11" spans="1:7" x14ac:dyDescent="0.2">
      <c r="A11" s="248" t="s">
        <v>287</v>
      </c>
      <c r="B11" s="249">
        <v>5312</v>
      </c>
      <c r="C11" s="704"/>
      <c r="D11" s="326"/>
      <c r="E11" s="693" t="s">
        <v>133</v>
      </c>
      <c r="F11" s="240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2" t="s">
        <v>594</v>
      </c>
      <c r="B1" s="852"/>
      <c r="C1" s="852"/>
      <c r="D1" s="852"/>
      <c r="E1" s="283"/>
      <c r="F1" s="283"/>
      <c r="G1" s="60"/>
      <c r="H1" s="60"/>
      <c r="I1" s="60"/>
      <c r="J1" s="60"/>
      <c r="K1" s="58"/>
      <c r="L1" s="58"/>
    </row>
    <row r="2" spans="1:12" ht="14.25" customHeight="1" x14ac:dyDescent="0.2">
      <c r="A2" s="852"/>
      <c r="B2" s="852"/>
      <c r="C2" s="852"/>
      <c r="D2" s="852"/>
      <c r="E2" s="283"/>
      <c r="F2" s="283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293</v>
      </c>
      <c r="F3" s="58"/>
    </row>
    <row r="4" spans="1:12" s="286" customFormat="1" ht="14.25" customHeight="1" x14ac:dyDescent="0.2">
      <c r="A4" s="284"/>
      <c r="B4" s="284"/>
      <c r="C4" s="285" t="s">
        <v>294</v>
      </c>
      <c r="D4" s="285" t="s">
        <v>593</v>
      </c>
      <c r="E4" s="65"/>
      <c r="F4" s="65"/>
    </row>
    <row r="5" spans="1:12" s="286" customFormat="1" ht="14.25" customHeight="1" x14ac:dyDescent="0.2">
      <c r="A5" s="887">
        <v>2008</v>
      </c>
      <c r="B5" s="287" t="s">
        <v>295</v>
      </c>
      <c r="C5" s="705">
        <v>12.94</v>
      </c>
      <c r="D5" s="288">
        <v>5.29</v>
      </c>
      <c r="E5" s="65"/>
      <c r="F5" s="65"/>
    </row>
    <row r="6" spans="1:12" ht="14.25" customHeight="1" x14ac:dyDescent="0.2">
      <c r="A6" s="887"/>
      <c r="B6" s="287" t="s">
        <v>296</v>
      </c>
      <c r="C6" s="705">
        <v>14.1</v>
      </c>
      <c r="D6" s="288">
        <v>8.9644513137557968</v>
      </c>
      <c r="F6" s="58"/>
    </row>
    <row r="7" spans="1:12" ht="14.25" customHeight="1" x14ac:dyDescent="0.2">
      <c r="A7" s="887"/>
      <c r="B7" s="287" t="s">
        <v>297</v>
      </c>
      <c r="C7" s="705">
        <v>13.76</v>
      </c>
      <c r="D7" s="288">
        <v>-2.4113475177304955</v>
      </c>
      <c r="E7" s="289"/>
      <c r="F7" s="58"/>
    </row>
    <row r="8" spans="1:12" s="286" customFormat="1" ht="14.25" customHeight="1" x14ac:dyDescent="0.2">
      <c r="A8" s="854">
        <v>2009</v>
      </c>
      <c r="B8" s="290" t="s">
        <v>295</v>
      </c>
      <c r="C8" s="706">
        <v>13.5</v>
      </c>
      <c r="D8" s="291">
        <v>-1.8895348837209287</v>
      </c>
      <c r="E8" s="65"/>
      <c r="F8" s="65"/>
    </row>
    <row r="9" spans="1:12" ht="14.25" customHeight="1" x14ac:dyDescent="0.2">
      <c r="A9" s="887"/>
      <c r="B9" s="287" t="s">
        <v>296</v>
      </c>
      <c r="C9" s="705">
        <v>10.5</v>
      </c>
      <c r="D9" s="288">
        <v>-22.222222222222221</v>
      </c>
      <c r="F9" s="58"/>
    </row>
    <row r="10" spans="1:12" ht="14.25" customHeight="1" x14ac:dyDescent="0.2">
      <c r="A10" s="887"/>
      <c r="B10" s="287" t="s">
        <v>297</v>
      </c>
      <c r="C10" s="705">
        <v>10.48</v>
      </c>
      <c r="D10" s="288">
        <v>-0.19047619047618641</v>
      </c>
      <c r="E10" s="289"/>
      <c r="F10" s="58"/>
    </row>
    <row r="11" spans="1:12" ht="14.25" customHeight="1" x14ac:dyDescent="0.2">
      <c r="A11" s="887"/>
      <c r="B11" s="287" t="s">
        <v>298</v>
      </c>
      <c r="C11" s="705">
        <v>10.69</v>
      </c>
      <c r="D11" s="288">
        <v>2.0038167938931211</v>
      </c>
      <c r="E11" s="289"/>
      <c r="F11" s="58"/>
    </row>
    <row r="12" spans="1:12" s="286" customFormat="1" ht="14.25" customHeight="1" x14ac:dyDescent="0.2">
      <c r="A12" s="854">
        <v>2010</v>
      </c>
      <c r="B12" s="290" t="s">
        <v>295</v>
      </c>
      <c r="C12" s="706">
        <v>11.06</v>
      </c>
      <c r="D12" s="291">
        <v>3.4611786716557624</v>
      </c>
      <c r="E12" s="65"/>
      <c r="F12" s="65"/>
    </row>
    <row r="13" spans="1:12" ht="14.25" customHeight="1" x14ac:dyDescent="0.2">
      <c r="A13" s="887"/>
      <c r="B13" s="287" t="s">
        <v>296</v>
      </c>
      <c r="C13" s="705">
        <v>11.68</v>
      </c>
      <c r="D13" s="288">
        <v>5.6057866184448395</v>
      </c>
      <c r="F13" s="58"/>
    </row>
    <row r="14" spans="1:12" ht="14.25" customHeight="1" x14ac:dyDescent="0.2">
      <c r="A14" s="887"/>
      <c r="B14" s="287" t="s">
        <v>297</v>
      </c>
      <c r="C14" s="705">
        <v>12.45</v>
      </c>
      <c r="D14" s="288">
        <v>6.5924657534246531</v>
      </c>
      <c r="E14" s="289"/>
      <c r="F14" s="58"/>
    </row>
    <row r="15" spans="1:12" ht="14.25" customHeight="1" x14ac:dyDescent="0.2">
      <c r="A15" s="855"/>
      <c r="B15" s="292" t="s">
        <v>298</v>
      </c>
      <c r="C15" s="707">
        <v>12.79</v>
      </c>
      <c r="D15" s="293">
        <v>2.7309236947791153</v>
      </c>
      <c r="E15" s="289"/>
      <c r="F15" s="58"/>
    </row>
    <row r="16" spans="1:12" s="286" customFormat="1" ht="14.25" customHeight="1" x14ac:dyDescent="0.2">
      <c r="A16" s="887">
        <v>2011</v>
      </c>
      <c r="B16" s="287" t="s">
        <v>295</v>
      </c>
      <c r="C16" s="705">
        <v>13.19</v>
      </c>
      <c r="D16" s="288">
        <v>3.1274433150899172</v>
      </c>
      <c r="E16" s="65"/>
      <c r="F16" s="65"/>
    </row>
    <row r="17" spans="1:6" ht="14.25" customHeight="1" x14ac:dyDescent="0.2">
      <c r="A17" s="887"/>
      <c r="B17" s="287" t="s">
        <v>296</v>
      </c>
      <c r="C17" s="705">
        <v>14</v>
      </c>
      <c r="D17" s="288">
        <v>6.141015921152392</v>
      </c>
      <c r="F17" s="58"/>
    </row>
    <row r="18" spans="1:6" ht="14.25" customHeight="1" x14ac:dyDescent="0.2">
      <c r="A18" s="887"/>
      <c r="B18" s="287" t="s">
        <v>297</v>
      </c>
      <c r="C18" s="705">
        <v>14.8</v>
      </c>
      <c r="D18" s="288">
        <v>5.7142857142857197</v>
      </c>
      <c r="E18" s="289"/>
      <c r="F18" s="58"/>
    </row>
    <row r="19" spans="1:6" ht="14.25" customHeight="1" x14ac:dyDescent="0.2">
      <c r="A19" s="855"/>
      <c r="B19" s="292" t="s">
        <v>298</v>
      </c>
      <c r="C19" s="707">
        <v>15.09</v>
      </c>
      <c r="D19" s="293">
        <v>1.9594594594594537</v>
      </c>
      <c r="E19" s="289"/>
      <c r="F19" s="58"/>
    </row>
    <row r="20" spans="1:6" s="286" customFormat="1" ht="14.25" customHeight="1" x14ac:dyDescent="0.2">
      <c r="A20" s="887">
        <v>2012</v>
      </c>
      <c r="B20" s="287" t="s">
        <v>299</v>
      </c>
      <c r="C20" s="705">
        <v>15.53</v>
      </c>
      <c r="D20" s="288">
        <v>2.9158383035122566</v>
      </c>
      <c r="E20" s="65"/>
      <c r="F20" s="65"/>
    </row>
    <row r="21" spans="1:6" ht="14.25" customHeight="1" x14ac:dyDescent="0.2">
      <c r="A21" s="887"/>
      <c r="B21" s="287" t="s">
        <v>297</v>
      </c>
      <c r="C21" s="705">
        <v>16.45</v>
      </c>
      <c r="D21" s="288">
        <v>5.9240180296200897</v>
      </c>
      <c r="F21" s="58"/>
    </row>
    <row r="22" spans="1:6" ht="14.25" customHeight="1" x14ac:dyDescent="0.2">
      <c r="A22" s="887"/>
      <c r="B22" s="287" t="s">
        <v>300</v>
      </c>
      <c r="C22" s="705">
        <v>16.87</v>
      </c>
      <c r="D22" s="288">
        <v>2.5531914893617129</v>
      </c>
      <c r="E22" s="289"/>
      <c r="F22" s="58"/>
    </row>
    <row r="23" spans="1:6" ht="14.25" customHeight="1" x14ac:dyDescent="0.2">
      <c r="A23" s="855"/>
      <c r="B23" s="292" t="s">
        <v>298</v>
      </c>
      <c r="C23" s="707">
        <v>16.100000000000001</v>
      </c>
      <c r="D23" s="293">
        <v>-4.5643153526970925</v>
      </c>
      <c r="E23" s="289"/>
      <c r="F23" s="58"/>
    </row>
    <row r="24" spans="1:6" ht="14.25" customHeight="1" x14ac:dyDescent="0.2">
      <c r="A24" s="854">
        <v>2013</v>
      </c>
      <c r="B24" s="290" t="s">
        <v>295</v>
      </c>
      <c r="C24" s="706">
        <v>16.32</v>
      </c>
      <c r="D24" s="291">
        <v>1.3664596273291854</v>
      </c>
      <c r="E24" s="289"/>
      <c r="F24" s="58"/>
    </row>
    <row r="25" spans="1:6" ht="14.25" customHeight="1" x14ac:dyDescent="0.2">
      <c r="A25" s="887"/>
      <c r="B25" s="287" t="s">
        <v>301</v>
      </c>
      <c r="C25" s="705">
        <v>17.13</v>
      </c>
      <c r="D25" s="288">
        <v>4.9632352941176388</v>
      </c>
      <c r="E25" s="289"/>
      <c r="F25" s="58"/>
    </row>
    <row r="26" spans="1:6" ht="14.25" customHeight="1" x14ac:dyDescent="0.2">
      <c r="A26" s="855"/>
      <c r="B26" s="292" t="s">
        <v>302</v>
      </c>
      <c r="C26" s="707">
        <v>17.5</v>
      </c>
      <c r="D26" s="293">
        <v>2.1599532983070695</v>
      </c>
      <c r="F26" s="58"/>
    </row>
    <row r="27" spans="1:6" ht="14.25" customHeight="1" x14ac:dyDescent="0.2">
      <c r="A27" s="280"/>
      <c r="D27" s="71" t="s">
        <v>304</v>
      </c>
    </row>
    <row r="28" spans="1:6" ht="14.25" customHeight="1" x14ac:dyDescent="0.2">
      <c r="A28" s="280" t="s">
        <v>303</v>
      </c>
    </row>
    <row r="29" spans="1:6" ht="14.25" customHeight="1" x14ac:dyDescent="0.2">
      <c r="A29" s="280" t="s">
        <v>592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4" t="s">
        <v>645</v>
      </c>
      <c r="C3" s="856" t="s">
        <v>517</v>
      </c>
      <c r="D3" s="854" t="s">
        <v>110</v>
      </c>
      <c r="E3" s="856" t="s">
        <v>517</v>
      </c>
      <c r="F3" s="858" t="s">
        <v>112</v>
      </c>
      <c r="G3" s="858"/>
    </row>
    <row r="4" spans="1:7" ht="14.45" customHeight="1" x14ac:dyDescent="0.25">
      <c r="A4" s="64"/>
      <c r="B4" s="855"/>
      <c r="C4" s="857"/>
      <c r="D4" s="855"/>
      <c r="E4" s="857"/>
      <c r="F4" s="472">
        <v>2013</v>
      </c>
      <c r="G4" s="472">
        <v>2012</v>
      </c>
    </row>
    <row r="5" spans="1:7" x14ac:dyDescent="0.2">
      <c r="A5" s="65" t="s">
        <v>113</v>
      </c>
      <c r="B5" s="271">
        <v>10531.063755754865</v>
      </c>
      <c r="C5" s="272">
        <v>8.6949359981241354</v>
      </c>
      <c r="D5" s="271">
        <v>15510.236353799999</v>
      </c>
      <c r="E5" s="272">
        <v>12.031968834669676</v>
      </c>
      <c r="F5" s="808">
        <v>16.026175703224997</v>
      </c>
      <c r="G5" s="808">
        <v>15.870626320900108</v>
      </c>
    </row>
    <row r="6" spans="1:7" x14ac:dyDescent="0.2">
      <c r="A6" s="65" t="s">
        <v>114</v>
      </c>
      <c r="B6" s="271">
        <v>52934.098759999993</v>
      </c>
      <c r="C6" s="272">
        <v>43.704853708160925</v>
      </c>
      <c r="D6" s="271">
        <v>53977.992749800011</v>
      </c>
      <c r="E6" s="272">
        <v>41.873090242399932</v>
      </c>
      <c r="F6" s="808">
        <v>0.72742449388969277</v>
      </c>
      <c r="G6" s="808">
        <v>0.26802646973295613</v>
      </c>
    </row>
    <row r="7" spans="1:7" x14ac:dyDescent="0.2">
      <c r="A7" s="65" t="s">
        <v>115</v>
      </c>
      <c r="B7" s="271">
        <v>26077.232231999998</v>
      </c>
      <c r="C7" s="272">
        <v>21.530575687717608</v>
      </c>
      <c r="D7" s="271">
        <v>28184.114483999998</v>
      </c>
      <c r="E7" s="272">
        <v>21.863650518850307</v>
      </c>
      <c r="F7" s="808">
        <v>0.19104196164985091</v>
      </c>
      <c r="G7" s="808">
        <v>0.18370003439133065</v>
      </c>
    </row>
    <row r="8" spans="1:7" x14ac:dyDescent="0.2">
      <c r="A8" s="65" t="s">
        <v>116</v>
      </c>
      <c r="B8" s="271">
        <v>14784.529206060604</v>
      </c>
      <c r="C8" s="272">
        <v>12.206794887064047</v>
      </c>
      <c r="D8" s="271">
        <v>16019.454545454542</v>
      </c>
      <c r="E8" s="272">
        <v>12.426991661677288</v>
      </c>
      <c r="F8" s="808">
        <v>100</v>
      </c>
      <c r="G8" s="808">
        <v>100</v>
      </c>
    </row>
    <row r="9" spans="1:7" x14ac:dyDescent="0.2">
      <c r="A9" s="65" t="s">
        <v>117</v>
      </c>
      <c r="B9" s="271">
        <v>17209.489989716269</v>
      </c>
      <c r="C9" s="272">
        <v>14.208955286133399</v>
      </c>
      <c r="D9" s="271">
        <v>16004.226742999999</v>
      </c>
      <c r="E9" s="272">
        <v>12.415178789173339</v>
      </c>
      <c r="F9" s="808">
        <v>100</v>
      </c>
      <c r="G9" s="808">
        <v>100</v>
      </c>
    </row>
    <row r="10" spans="1:7" x14ac:dyDescent="0.2">
      <c r="A10" s="65" t="s">
        <v>118</v>
      </c>
      <c r="B10" s="271">
        <v>159.66048706349406</v>
      </c>
      <c r="C10" s="272">
        <v>0.13182312334665935</v>
      </c>
      <c r="D10" s="271">
        <v>175.63739999999999</v>
      </c>
      <c r="E10" s="272">
        <v>0.13624961443509293</v>
      </c>
      <c r="F10" s="808" t="s">
        <v>643</v>
      </c>
      <c r="G10" s="808" t="s">
        <v>644</v>
      </c>
    </row>
    <row r="11" spans="1:7" x14ac:dyDescent="0.2">
      <c r="A11" s="65" t="s">
        <v>119</v>
      </c>
      <c r="B11" s="271">
        <v>-578.86599999999999</v>
      </c>
      <c r="C11" s="272">
        <v>-0.47793869054677912</v>
      </c>
      <c r="D11" s="271">
        <v>-963.11399999999992</v>
      </c>
      <c r="E11" s="272">
        <v>-0.7471296612056435</v>
      </c>
      <c r="F11" s="809"/>
      <c r="G11" s="809"/>
    </row>
    <row r="12" spans="1:7" x14ac:dyDescent="0.2">
      <c r="A12" s="68" t="s">
        <v>120</v>
      </c>
      <c r="B12" s="810">
        <v>121117.20843059523</v>
      </c>
      <c r="C12" s="811">
        <v>100</v>
      </c>
      <c r="D12" s="810">
        <v>128908.54827605456</v>
      </c>
      <c r="E12" s="811">
        <v>100</v>
      </c>
      <c r="F12" s="811">
        <v>27.863705084480099</v>
      </c>
      <c r="G12" s="811">
        <v>25.884822367713198</v>
      </c>
    </row>
    <row r="13" spans="1:7" x14ac:dyDescent="0.2">
      <c r="A13" s="65"/>
      <c r="B13" s="65"/>
      <c r="C13" s="65"/>
      <c r="D13" s="65"/>
      <c r="E13" s="65"/>
      <c r="F13" s="65"/>
      <c r="G13" s="71" t="s">
        <v>646</v>
      </c>
    </row>
    <row r="14" spans="1:7" x14ac:dyDescent="0.2">
      <c r="A14" s="812" t="s">
        <v>647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595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5" t="s">
        <v>305</v>
      </c>
    </row>
    <row r="3" spans="1:6" x14ac:dyDescent="0.2">
      <c r="A3" s="63"/>
      <c r="B3" s="866" t="s">
        <v>306</v>
      </c>
      <c r="C3" s="866"/>
      <c r="D3" s="866"/>
      <c r="E3" s="265" t="s">
        <v>307</v>
      </c>
      <c r="F3" s="265"/>
    </row>
    <row r="4" spans="1:6" x14ac:dyDescent="0.2">
      <c r="A4" s="75"/>
      <c r="B4" s="296" t="s">
        <v>661</v>
      </c>
      <c r="C4" s="297" t="s">
        <v>658</v>
      </c>
      <c r="D4" s="296" t="s">
        <v>662</v>
      </c>
      <c r="E4" s="267" t="s">
        <v>308</v>
      </c>
      <c r="F4" s="266" t="s">
        <v>309</v>
      </c>
    </row>
    <row r="5" spans="1:6" x14ac:dyDescent="0.2">
      <c r="A5" s="708" t="s">
        <v>597</v>
      </c>
      <c r="B5" s="298">
        <v>140.99</v>
      </c>
      <c r="C5" s="298">
        <v>143.688774193548</v>
      </c>
      <c r="D5" s="298">
        <v>145.57600000000002</v>
      </c>
      <c r="E5" s="298">
        <v>-1.8782080985065377</v>
      </c>
      <c r="F5" s="298">
        <v>-3.1502445458042616</v>
      </c>
    </row>
    <row r="6" spans="1:6" x14ac:dyDescent="0.2">
      <c r="A6" s="75" t="s">
        <v>596</v>
      </c>
      <c r="B6" s="277">
        <v>132.25</v>
      </c>
      <c r="C6" s="293">
        <v>132.54900000000001</v>
      </c>
      <c r="D6" s="277">
        <v>136.51451612903224</v>
      </c>
      <c r="E6" s="277">
        <v>-0.22557695644630033</v>
      </c>
      <c r="F6" s="277">
        <v>-3.1238554330745778</v>
      </c>
    </row>
    <row r="7" spans="1:6" x14ac:dyDescent="0.2">
      <c r="A7" s="1"/>
      <c r="B7" s="1"/>
      <c r="C7" s="1"/>
      <c r="D7" s="1"/>
      <c r="E7" s="1"/>
      <c r="F7" s="71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G23" sqref="G2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2" t="s">
        <v>310</v>
      </c>
      <c r="B1" s="852"/>
      <c r="C1" s="852"/>
      <c r="D1" s="58"/>
      <c r="E1" s="58"/>
    </row>
    <row r="2" spans="1:38" x14ac:dyDescent="0.2">
      <c r="A2" s="853"/>
      <c r="B2" s="852"/>
      <c r="C2" s="852"/>
      <c r="D2" s="8"/>
      <c r="E2" s="62" t="s">
        <v>305</v>
      </c>
    </row>
    <row r="3" spans="1:38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</row>
    <row r="4" spans="1:38" x14ac:dyDescent="0.2">
      <c r="A4" s="301" t="s">
        <v>315</v>
      </c>
      <c r="B4" s="302">
        <v>140.99</v>
      </c>
      <c r="C4" s="303">
        <v>24.469338842975208</v>
      </c>
      <c r="D4" s="303">
        <v>46.500661157024808</v>
      </c>
      <c r="E4" s="303">
        <v>70.02</v>
      </c>
      <c r="F4" s="446"/>
      <c r="H4" s="446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</row>
    <row r="5" spans="1:38" x14ac:dyDescent="0.2">
      <c r="A5" s="304" t="s">
        <v>316</v>
      </c>
      <c r="B5" s="305">
        <v>157.31290322580645</v>
      </c>
      <c r="C5" s="299">
        <v>25.117186229330443</v>
      </c>
      <c r="D5" s="299">
        <v>65.450007319056667</v>
      </c>
      <c r="E5" s="299">
        <v>66.745709677419342</v>
      </c>
      <c r="F5" s="446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</row>
    <row r="6" spans="1:38" x14ac:dyDescent="0.2">
      <c r="A6" s="304" t="s">
        <v>317</v>
      </c>
      <c r="B6" s="305">
        <v>136.0225806451613</v>
      </c>
      <c r="C6" s="299">
        <v>22.670430107526883</v>
      </c>
      <c r="D6" s="299">
        <v>49.335956989247322</v>
      </c>
      <c r="E6" s="299">
        <v>64.016193548387093</v>
      </c>
      <c r="F6" s="446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</row>
    <row r="7" spans="1:38" x14ac:dyDescent="0.2">
      <c r="A7" s="304" t="s">
        <v>260</v>
      </c>
      <c r="B7" s="305">
        <v>154.73064516129031</v>
      </c>
      <c r="C7" s="299">
        <v>26.854078912290053</v>
      </c>
      <c r="D7" s="299">
        <v>61.357211410290574</v>
      </c>
      <c r="E7" s="299">
        <v>66.519354838709688</v>
      </c>
      <c r="F7" s="446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</row>
    <row r="8" spans="1:38" x14ac:dyDescent="0.2">
      <c r="A8" s="304" t="s">
        <v>318</v>
      </c>
      <c r="B8" s="305">
        <v>130.38142959402805</v>
      </c>
      <c r="C8" s="299">
        <v>21.730238265671343</v>
      </c>
      <c r="D8" s="299">
        <v>36.302280396768609</v>
      </c>
      <c r="E8" s="299">
        <v>72.348910931588094</v>
      </c>
      <c r="F8" s="446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</row>
    <row r="9" spans="1:38" x14ac:dyDescent="0.2">
      <c r="A9" s="304" t="s">
        <v>319</v>
      </c>
      <c r="B9" s="305">
        <v>132.69148060178154</v>
      </c>
      <c r="C9" s="299">
        <v>23.029099939152168</v>
      </c>
      <c r="D9" s="299">
        <v>46.228191764933676</v>
      </c>
      <c r="E9" s="299">
        <v>63.434188897695698</v>
      </c>
      <c r="F9" s="446"/>
    </row>
    <row r="10" spans="1:38" x14ac:dyDescent="0.2">
      <c r="A10" s="304" t="s">
        <v>320</v>
      </c>
      <c r="B10" s="305">
        <v>143.60109677419356</v>
      </c>
      <c r="C10" s="299">
        <v>22.927906207644352</v>
      </c>
      <c r="D10" s="299">
        <v>48.969900243968581</v>
      </c>
      <c r="E10" s="299">
        <v>71.703290322580628</v>
      </c>
      <c r="F10" s="446"/>
    </row>
    <row r="11" spans="1:38" x14ac:dyDescent="0.2">
      <c r="A11" s="304" t="s">
        <v>321</v>
      </c>
      <c r="B11" s="305">
        <v>141.65212721309376</v>
      </c>
      <c r="C11" s="299">
        <v>28.330425442618754</v>
      </c>
      <c r="D11" s="299">
        <v>47.927524549566151</v>
      </c>
      <c r="E11" s="299">
        <v>65.394177220908858</v>
      </c>
      <c r="F11" s="446"/>
    </row>
    <row r="12" spans="1:38" x14ac:dyDescent="0.2">
      <c r="A12" s="304" t="s">
        <v>322</v>
      </c>
      <c r="B12" s="305">
        <v>166.84202771793241</v>
      </c>
      <c r="C12" s="299">
        <v>33.368405543586483</v>
      </c>
      <c r="D12" s="299">
        <v>60.196570953013428</v>
      </c>
      <c r="E12" s="299">
        <v>73.277051221332499</v>
      </c>
      <c r="F12" s="446"/>
    </row>
    <row r="13" spans="1:38" x14ac:dyDescent="0.2">
      <c r="A13" s="304" t="s">
        <v>323</v>
      </c>
      <c r="B13" s="305">
        <v>148.15483870967742</v>
      </c>
      <c r="C13" s="299">
        <v>24.692473118279572</v>
      </c>
      <c r="D13" s="299">
        <v>57.01681720430107</v>
      </c>
      <c r="E13" s="299">
        <v>66.445548387096778</v>
      </c>
      <c r="F13" s="446"/>
    </row>
    <row r="14" spans="1:38" x14ac:dyDescent="0.2">
      <c r="A14" s="304" t="s">
        <v>324</v>
      </c>
      <c r="B14" s="305">
        <v>146.33225806451611</v>
      </c>
      <c r="C14" s="299">
        <v>26.387784241142249</v>
      </c>
      <c r="D14" s="299">
        <v>54.695118984664198</v>
      </c>
      <c r="E14" s="299">
        <v>65.249354838709664</v>
      </c>
      <c r="F14" s="446"/>
    </row>
    <row r="15" spans="1:38" x14ac:dyDescent="0.2">
      <c r="A15" s="304" t="s">
        <v>220</v>
      </c>
      <c r="B15" s="305">
        <v>128.05806451612904</v>
      </c>
      <c r="C15" s="299">
        <v>21.343010752688173</v>
      </c>
      <c r="D15" s="299">
        <v>42.27695698924731</v>
      </c>
      <c r="E15" s="299">
        <v>64.438096774193554</v>
      </c>
      <c r="F15" s="446"/>
    </row>
    <row r="16" spans="1:38" x14ac:dyDescent="0.2">
      <c r="A16" s="304" t="s">
        <v>325</v>
      </c>
      <c r="B16" s="306">
        <v>164.43870967741935</v>
      </c>
      <c r="C16" s="288">
        <v>31.826847034339227</v>
      </c>
      <c r="D16" s="288">
        <v>62.369927159209169</v>
      </c>
      <c r="E16" s="288">
        <v>70.241935483870961</v>
      </c>
      <c r="F16" s="446"/>
    </row>
    <row r="17" spans="1:13" x14ac:dyDescent="0.2">
      <c r="A17" s="304" t="s">
        <v>261</v>
      </c>
      <c r="B17" s="305">
        <v>150.1131935483871</v>
      </c>
      <c r="C17" s="299">
        <v>25.018865591397855</v>
      </c>
      <c r="D17" s="299">
        <v>61.330295698924729</v>
      </c>
      <c r="E17" s="299">
        <v>63.764032258064518</v>
      </c>
      <c r="F17" s="446"/>
    </row>
    <row r="18" spans="1:13" x14ac:dyDescent="0.2">
      <c r="A18" s="304" t="s">
        <v>262</v>
      </c>
      <c r="B18" s="305">
        <v>168.69354838709677</v>
      </c>
      <c r="C18" s="299">
        <v>31.544322056123786</v>
      </c>
      <c r="D18" s="299">
        <v>68.337710201940723</v>
      </c>
      <c r="E18" s="299">
        <v>68.811516129032256</v>
      </c>
      <c r="F18" s="446"/>
    </row>
    <row r="19" spans="1:13" x14ac:dyDescent="0.2">
      <c r="A19" s="58" t="s">
        <v>263</v>
      </c>
      <c r="B19" s="305">
        <v>171.76774193548388</v>
      </c>
      <c r="C19" s="299">
        <v>29.810930418555053</v>
      </c>
      <c r="D19" s="299">
        <v>76.723843774993355</v>
      </c>
      <c r="E19" s="299">
        <v>65.232967741935482</v>
      </c>
      <c r="F19" s="446"/>
    </row>
    <row r="20" spans="1:13" x14ac:dyDescent="0.2">
      <c r="A20" s="58" t="s">
        <v>326</v>
      </c>
      <c r="B20" s="305">
        <v>133.20946557278859</v>
      </c>
      <c r="C20" s="299">
        <v>28.320122602088912</v>
      </c>
      <c r="D20" s="299">
        <v>39.397905057920624</v>
      </c>
      <c r="E20" s="299">
        <v>65.491437912779048</v>
      </c>
      <c r="F20" s="446"/>
    </row>
    <row r="21" spans="1:13" x14ac:dyDescent="0.2">
      <c r="A21" s="58" t="s">
        <v>327</v>
      </c>
      <c r="B21" s="305">
        <v>157.012</v>
      </c>
      <c r="C21" s="299">
        <v>29.359967479674797</v>
      </c>
      <c r="D21" s="299">
        <v>60.772032520325226</v>
      </c>
      <c r="E21" s="299">
        <v>66.879999999999981</v>
      </c>
      <c r="F21" s="446"/>
    </row>
    <row r="22" spans="1:13" x14ac:dyDescent="0.2">
      <c r="A22" s="58" t="s">
        <v>221</v>
      </c>
      <c r="B22" s="305">
        <v>174.99903225806455</v>
      </c>
      <c r="C22" s="299">
        <v>31.557202538339507</v>
      </c>
      <c r="D22" s="299">
        <v>73.079958751983099</v>
      </c>
      <c r="E22" s="299">
        <v>70.361870967741936</v>
      </c>
      <c r="F22" s="446"/>
    </row>
    <row r="23" spans="1:13" x14ac:dyDescent="0.2">
      <c r="A23" s="307" t="s">
        <v>328</v>
      </c>
      <c r="B23" s="308">
        <v>129.51854838709679</v>
      </c>
      <c r="C23" s="309">
        <v>22.478425753132498</v>
      </c>
      <c r="D23" s="309">
        <v>42.319929085577201</v>
      </c>
      <c r="E23" s="309">
        <v>64.720193548387087</v>
      </c>
      <c r="F23" s="446"/>
    </row>
    <row r="24" spans="1:13" x14ac:dyDescent="0.2">
      <c r="A24" s="307" t="s">
        <v>329</v>
      </c>
      <c r="B24" s="308">
        <v>133.50465447397531</v>
      </c>
      <c r="C24" s="309">
        <v>23.170229288871749</v>
      </c>
      <c r="D24" s="309">
        <v>43.442972899534482</v>
      </c>
      <c r="E24" s="309">
        <v>66.891452285569073</v>
      </c>
      <c r="F24" s="446"/>
    </row>
    <row r="25" spans="1:13" x14ac:dyDescent="0.2">
      <c r="A25" s="287" t="s">
        <v>330</v>
      </c>
      <c r="B25" s="308">
        <v>131.08774193548385</v>
      </c>
      <c r="C25" s="309">
        <v>17.098401122019634</v>
      </c>
      <c r="D25" s="309">
        <v>46.208889200560989</v>
      </c>
      <c r="E25" s="309">
        <v>67.780451612903221</v>
      </c>
      <c r="F25" s="446"/>
    </row>
    <row r="26" spans="1:13" x14ac:dyDescent="0.2">
      <c r="A26" s="287" t="s">
        <v>331</v>
      </c>
      <c r="B26" s="308">
        <v>144</v>
      </c>
      <c r="C26" s="309">
        <v>21.966101694915253</v>
      </c>
      <c r="D26" s="309">
        <v>50.937898305084744</v>
      </c>
      <c r="E26" s="309">
        <v>71.096000000000004</v>
      </c>
      <c r="F26" s="446"/>
    </row>
    <row r="27" spans="1:13" x14ac:dyDescent="0.2">
      <c r="A27" s="287" t="s">
        <v>332</v>
      </c>
      <c r="B27" s="308">
        <v>128.95441884196771</v>
      </c>
      <c r="C27" s="309">
        <v>24.113427913538679</v>
      </c>
      <c r="D27" s="309">
        <v>39.929396691149229</v>
      </c>
      <c r="E27" s="309">
        <v>64.9115942372798</v>
      </c>
      <c r="F27" s="446"/>
    </row>
    <row r="28" spans="1:13" x14ac:dyDescent="0.2">
      <c r="A28" s="58" t="s">
        <v>264</v>
      </c>
      <c r="B28" s="305">
        <v>154.6</v>
      </c>
      <c r="C28" s="299">
        <v>28.908943089430895</v>
      </c>
      <c r="D28" s="299">
        <v>58.595121426698142</v>
      </c>
      <c r="E28" s="299">
        <v>67.09593548387096</v>
      </c>
      <c r="F28" s="446"/>
    </row>
    <row r="29" spans="1:13" x14ac:dyDescent="0.2">
      <c r="A29" s="287" t="s">
        <v>224</v>
      </c>
      <c r="B29" s="308">
        <v>162.27723334335113</v>
      </c>
      <c r="C29" s="309">
        <v>27.046205557225189</v>
      </c>
      <c r="D29" s="309">
        <v>72.712794826632035</v>
      </c>
      <c r="E29" s="309">
        <v>62.518232959493901</v>
      </c>
      <c r="F29" s="446"/>
    </row>
    <row r="30" spans="1:13" x14ac:dyDescent="0.2">
      <c r="A30" s="58" t="s">
        <v>333</v>
      </c>
      <c r="B30" s="305">
        <v>139.60024934037895</v>
      </c>
      <c r="C30" s="299">
        <v>27.019403098137861</v>
      </c>
      <c r="D30" s="299">
        <v>46.025531395716229</v>
      </c>
      <c r="E30" s="299">
        <v>66.555314846524865</v>
      </c>
      <c r="F30" s="446"/>
    </row>
    <row r="31" spans="1:13" x14ac:dyDescent="0.2">
      <c r="A31" s="310" t="s">
        <v>265</v>
      </c>
      <c r="B31" s="311">
        <v>158.21413839954343</v>
      </c>
      <c r="C31" s="277">
        <v>31.642827679908685</v>
      </c>
      <c r="D31" s="277">
        <v>61.283861493013255</v>
      </c>
      <c r="E31" s="277">
        <v>65.28744922662149</v>
      </c>
      <c r="F31" s="446"/>
    </row>
    <row r="32" spans="1:13" x14ac:dyDescent="0.2">
      <c r="A32" s="312" t="s">
        <v>334</v>
      </c>
      <c r="B32" s="313">
        <v>156.16239338543775</v>
      </c>
      <c r="C32" s="313">
        <v>27.218371388602968</v>
      </c>
      <c r="D32" s="313">
        <v>62.588706566789135</v>
      </c>
      <c r="E32" s="313">
        <v>66.35531543004565</v>
      </c>
      <c r="F32" s="446"/>
      <c r="M32" s="447"/>
    </row>
    <row r="33" spans="1:13" x14ac:dyDescent="0.2">
      <c r="A33" s="314" t="s">
        <v>335</v>
      </c>
      <c r="B33" s="315">
        <v>158.71047970132435</v>
      </c>
      <c r="C33" s="315">
        <v>27.183058597286731</v>
      </c>
      <c r="D33" s="315">
        <v>64.062423867913438</v>
      </c>
      <c r="E33" s="315">
        <v>67.464997236124177</v>
      </c>
      <c r="F33" s="446"/>
      <c r="M33" s="447"/>
    </row>
    <row r="34" spans="1:13" x14ac:dyDescent="0.2">
      <c r="A34" s="314" t="s">
        <v>336</v>
      </c>
      <c r="B34" s="316">
        <v>17.720479701324336</v>
      </c>
      <c r="C34" s="316">
        <v>2.7137197543115228</v>
      </c>
      <c r="D34" s="316">
        <v>17.56176271088863</v>
      </c>
      <c r="E34" s="316">
        <v>-2.5550027638758195</v>
      </c>
      <c r="F34" s="446"/>
    </row>
    <row r="35" spans="1:13" x14ac:dyDescent="0.2">
      <c r="A35" s="94"/>
      <c r="B35" s="65"/>
      <c r="C35" s="58"/>
      <c r="D35" s="8"/>
      <c r="E35" s="71" t="s">
        <v>304</v>
      </c>
    </row>
    <row r="36" spans="1:13" x14ac:dyDescent="0.2">
      <c r="B36" s="446"/>
      <c r="C36" s="446"/>
      <c r="D36" s="446"/>
      <c r="E36" s="446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I32" sqref="I32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2" t="s">
        <v>337</v>
      </c>
      <c r="B1" s="852"/>
      <c r="C1" s="852"/>
      <c r="D1" s="58"/>
      <c r="E1" s="58"/>
    </row>
    <row r="2" spans="1:36" x14ac:dyDescent="0.2">
      <c r="A2" s="853"/>
      <c r="B2" s="852"/>
      <c r="C2" s="852"/>
      <c r="D2" s="8"/>
      <c r="E2" s="62" t="s">
        <v>305</v>
      </c>
    </row>
    <row r="3" spans="1:36" x14ac:dyDescent="0.2">
      <c r="A3" s="64"/>
      <c r="B3" s="300" t="s">
        <v>311</v>
      </c>
      <c r="C3" s="300" t="s">
        <v>312</v>
      </c>
      <c r="D3" s="300" t="s">
        <v>313</v>
      </c>
      <c r="E3" s="300" t="s">
        <v>314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</row>
    <row r="4" spans="1:36" x14ac:dyDescent="0.2">
      <c r="A4" s="301" t="s">
        <v>315</v>
      </c>
      <c r="B4" s="302">
        <v>132.25</v>
      </c>
      <c r="C4" s="303">
        <v>22.952479338842974</v>
      </c>
      <c r="D4" s="303">
        <v>37.09752066115702</v>
      </c>
      <c r="E4" s="303">
        <v>72.2</v>
      </c>
      <c r="F4" s="446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</row>
    <row r="5" spans="1:36" x14ac:dyDescent="0.2">
      <c r="A5" s="304" t="s">
        <v>316</v>
      </c>
      <c r="B5" s="305">
        <v>137.96451612903226</v>
      </c>
      <c r="C5" s="299">
        <v>22.027947953374898</v>
      </c>
      <c r="D5" s="299">
        <v>47.03982624017349</v>
      </c>
      <c r="E5" s="299">
        <v>68.896741935483874</v>
      </c>
      <c r="G5" s="451"/>
      <c r="H5" s="451"/>
      <c r="I5" s="451"/>
      <c r="J5" s="451"/>
      <c r="K5" s="451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</row>
    <row r="6" spans="1:36" x14ac:dyDescent="0.2">
      <c r="A6" s="304" t="s">
        <v>317</v>
      </c>
      <c r="B6" s="305">
        <v>129.74193548387098</v>
      </c>
      <c r="C6" s="299">
        <v>21.623655913978499</v>
      </c>
      <c r="D6" s="299">
        <v>40.964150537634424</v>
      </c>
      <c r="E6" s="299">
        <v>67.154129032258055</v>
      </c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</row>
    <row r="7" spans="1:36" x14ac:dyDescent="0.2">
      <c r="A7" s="304" t="s">
        <v>260</v>
      </c>
      <c r="B7" s="305">
        <v>136.19032258064516</v>
      </c>
      <c r="C7" s="299">
        <v>23.636336976806184</v>
      </c>
      <c r="D7" s="299">
        <v>42.769017861903485</v>
      </c>
      <c r="E7" s="299">
        <v>69.784967741935489</v>
      </c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</row>
    <row r="8" spans="1:36" x14ac:dyDescent="0.2">
      <c r="A8" s="304" t="s">
        <v>318</v>
      </c>
      <c r="B8" s="305">
        <v>132.93792821351877</v>
      </c>
      <c r="C8" s="299">
        <v>22.156321368919798</v>
      </c>
      <c r="D8" s="299">
        <v>32.978661758189311</v>
      </c>
      <c r="E8" s="299">
        <v>77.802945086409665</v>
      </c>
    </row>
    <row r="9" spans="1:36" x14ac:dyDescent="0.2">
      <c r="A9" s="304" t="s">
        <v>319</v>
      </c>
      <c r="B9" s="305">
        <v>132.05995646880672</v>
      </c>
      <c r="C9" s="299">
        <v>22.919496577230916</v>
      </c>
      <c r="D9" s="299">
        <v>39.42357947353284</v>
      </c>
      <c r="E9" s="299">
        <v>69.716880418042962</v>
      </c>
    </row>
    <row r="10" spans="1:36" x14ac:dyDescent="0.2">
      <c r="A10" s="304" t="s">
        <v>320</v>
      </c>
      <c r="B10" s="305">
        <v>143.16274193548387</v>
      </c>
      <c r="C10" s="299">
        <v>22.857916779615074</v>
      </c>
      <c r="D10" s="299">
        <v>46.070115478449445</v>
      </c>
      <c r="E10" s="299">
        <v>74.234709677419346</v>
      </c>
    </row>
    <row r="11" spans="1:36" x14ac:dyDescent="0.2">
      <c r="A11" s="304" t="s">
        <v>321</v>
      </c>
      <c r="B11" s="305">
        <v>134.25281376508454</v>
      </c>
      <c r="C11" s="299">
        <v>26.850562753016909</v>
      </c>
      <c r="D11" s="299">
        <v>37.451562899387746</v>
      </c>
      <c r="E11" s="299">
        <v>69.950688112679885</v>
      </c>
    </row>
    <row r="12" spans="1:36" x14ac:dyDescent="0.2">
      <c r="A12" s="304" t="s">
        <v>322</v>
      </c>
      <c r="B12" s="305">
        <v>147.25503199961156</v>
      </c>
      <c r="C12" s="299">
        <v>29.451006399922314</v>
      </c>
      <c r="D12" s="299">
        <v>41.190657173953717</v>
      </c>
      <c r="E12" s="299">
        <v>76.61336842573553</v>
      </c>
    </row>
    <row r="13" spans="1:36" x14ac:dyDescent="0.2">
      <c r="A13" s="304" t="s">
        <v>323</v>
      </c>
      <c r="B13" s="305">
        <v>135.01290322580647</v>
      </c>
      <c r="C13" s="299">
        <v>22.502150537634414</v>
      </c>
      <c r="D13" s="299">
        <v>40.604817204301064</v>
      </c>
      <c r="E13" s="299">
        <v>71.905935483870991</v>
      </c>
    </row>
    <row r="14" spans="1:36" x14ac:dyDescent="0.2">
      <c r="A14" s="304" t="s">
        <v>324</v>
      </c>
      <c r="B14" s="305">
        <v>136.09677419354838</v>
      </c>
      <c r="C14" s="299">
        <v>24.542041248016922</v>
      </c>
      <c r="D14" s="299">
        <v>45.399797461660505</v>
      </c>
      <c r="E14" s="299">
        <v>66.154935483870958</v>
      </c>
    </row>
    <row r="15" spans="1:36" x14ac:dyDescent="0.2">
      <c r="A15" s="304" t="s">
        <v>220</v>
      </c>
      <c r="B15" s="305">
        <v>125.09032258064516</v>
      </c>
      <c r="C15" s="299">
        <v>20.848387096774196</v>
      </c>
      <c r="D15" s="299">
        <v>39.291967741935501</v>
      </c>
      <c r="E15" s="299">
        <v>64.949967741935467</v>
      </c>
    </row>
    <row r="16" spans="1:36" x14ac:dyDescent="0.2">
      <c r="A16" s="304" t="s">
        <v>325</v>
      </c>
      <c r="B16" s="306">
        <v>148.44193548387096</v>
      </c>
      <c r="C16" s="288">
        <v>28.730697190426636</v>
      </c>
      <c r="D16" s="288">
        <v>46.279818938605615</v>
      </c>
      <c r="E16" s="288">
        <v>73.43141935483871</v>
      </c>
    </row>
    <row r="17" spans="1:11" x14ac:dyDescent="0.2">
      <c r="A17" s="304" t="s">
        <v>261</v>
      </c>
      <c r="B17" s="305">
        <v>129.92683870967741</v>
      </c>
      <c r="C17" s="299">
        <v>21.654473118279572</v>
      </c>
      <c r="D17" s="299">
        <v>44.089946236559143</v>
      </c>
      <c r="E17" s="299">
        <v>64.1824193548387</v>
      </c>
    </row>
    <row r="18" spans="1:11" x14ac:dyDescent="0.2">
      <c r="A18" s="304" t="s">
        <v>262</v>
      </c>
      <c r="B18" s="305">
        <v>136.17741935483872</v>
      </c>
      <c r="C18" s="299">
        <v>25.464070285864153</v>
      </c>
      <c r="D18" s="299">
        <v>34.290252294781013</v>
      </c>
      <c r="E18" s="299">
        <v>76.423096774193553</v>
      </c>
    </row>
    <row r="19" spans="1:11" x14ac:dyDescent="0.2">
      <c r="A19" s="58" t="s">
        <v>263</v>
      </c>
      <c r="B19" s="305">
        <v>141.9774193548387</v>
      </c>
      <c r="C19" s="299">
        <v>24.640709144228204</v>
      </c>
      <c r="D19" s="299">
        <v>48.575774726739532</v>
      </c>
      <c r="E19" s="299">
        <v>68.760935483870966</v>
      </c>
    </row>
    <row r="20" spans="1:11" x14ac:dyDescent="0.2">
      <c r="A20" s="58" t="s">
        <v>326</v>
      </c>
      <c r="B20" s="305">
        <v>135.32784684173475</v>
      </c>
      <c r="C20" s="299">
        <v>28.770487123833373</v>
      </c>
      <c r="D20" s="299">
        <v>36.284097602108474</v>
      </c>
      <c r="E20" s="299">
        <v>70.273262115792903</v>
      </c>
    </row>
    <row r="21" spans="1:11" x14ac:dyDescent="0.2">
      <c r="A21" s="58" t="s">
        <v>327</v>
      </c>
      <c r="B21" s="305">
        <v>148.13900000000004</v>
      </c>
      <c r="C21" s="299">
        <v>27.700788617886186</v>
      </c>
      <c r="D21" s="299">
        <v>49.900211382113852</v>
      </c>
      <c r="E21" s="299">
        <v>70.537999999999997</v>
      </c>
    </row>
    <row r="22" spans="1:11" x14ac:dyDescent="0.2">
      <c r="A22" s="58" t="s">
        <v>221</v>
      </c>
      <c r="B22" s="305">
        <v>162.15796774193547</v>
      </c>
      <c r="C22" s="299">
        <v>29.241600740349018</v>
      </c>
      <c r="D22" s="299">
        <v>61.980076679005805</v>
      </c>
      <c r="E22" s="299">
        <v>70.936290322580646</v>
      </c>
    </row>
    <row r="23" spans="1:11" x14ac:dyDescent="0.2">
      <c r="A23" s="307" t="s">
        <v>328</v>
      </c>
      <c r="B23" s="308">
        <v>125.39193548387098</v>
      </c>
      <c r="C23" s="309">
        <v>21.762236736870168</v>
      </c>
      <c r="D23" s="309">
        <v>34.603182617968557</v>
      </c>
      <c r="E23" s="309">
        <v>69.02651612903226</v>
      </c>
    </row>
    <row r="24" spans="1:11" x14ac:dyDescent="0.2">
      <c r="A24" s="307" t="s">
        <v>329</v>
      </c>
      <c r="B24" s="308">
        <v>126.62991606625012</v>
      </c>
      <c r="C24" s="309">
        <v>21.977092871002089</v>
      </c>
      <c r="D24" s="309">
        <v>33.016712997633761</v>
      </c>
      <c r="E24" s="309">
        <v>71.636110197614272</v>
      </c>
    </row>
    <row r="25" spans="1:11" x14ac:dyDescent="0.2">
      <c r="A25" s="287" t="s">
        <v>330</v>
      </c>
      <c r="B25" s="308">
        <v>118.45806451612903</v>
      </c>
      <c r="C25" s="309">
        <v>15.451051893408133</v>
      </c>
      <c r="D25" s="309">
        <v>33.499625525946712</v>
      </c>
      <c r="E25" s="309">
        <v>69.507387096774181</v>
      </c>
    </row>
    <row r="26" spans="1:11" x14ac:dyDescent="0.2">
      <c r="A26" s="287" t="s">
        <v>331</v>
      </c>
      <c r="B26" s="308">
        <v>136</v>
      </c>
      <c r="C26" s="309">
        <v>20.745762711864408</v>
      </c>
      <c r="D26" s="309">
        <v>42.240237288135596</v>
      </c>
      <c r="E26" s="309">
        <v>73.013999999999996</v>
      </c>
    </row>
    <row r="27" spans="1:11" x14ac:dyDescent="0.2">
      <c r="A27" s="287" t="s">
        <v>332</v>
      </c>
      <c r="B27" s="308">
        <v>125.63709388380951</v>
      </c>
      <c r="C27" s="309">
        <v>23.493115116484709</v>
      </c>
      <c r="D27" s="309">
        <v>34.889606903124537</v>
      </c>
      <c r="E27" s="309">
        <v>67.254371864200266</v>
      </c>
    </row>
    <row r="28" spans="1:11" x14ac:dyDescent="0.2">
      <c r="A28" s="58" t="s">
        <v>264</v>
      </c>
      <c r="B28" s="305">
        <v>131.25806451612902</v>
      </c>
      <c r="C28" s="299">
        <v>24.544190925780224</v>
      </c>
      <c r="D28" s="299">
        <v>36.940938106477816</v>
      </c>
      <c r="E28" s="299">
        <v>69.772935483870981</v>
      </c>
    </row>
    <row r="29" spans="1:11" x14ac:dyDescent="0.2">
      <c r="A29" s="287" t="s">
        <v>224</v>
      </c>
      <c r="B29" s="308">
        <v>168.05489344158261</v>
      </c>
      <c r="C29" s="309">
        <v>28.009148906930434</v>
      </c>
      <c r="D29" s="309">
        <v>72.713199413592221</v>
      </c>
      <c r="E29" s="309">
        <v>67.332545121059951</v>
      </c>
    </row>
    <row r="30" spans="1:11" x14ac:dyDescent="0.2">
      <c r="A30" s="58" t="s">
        <v>333</v>
      </c>
      <c r="B30" s="305">
        <v>142.08008180252065</v>
      </c>
      <c r="C30" s="299">
        <v>27.499370671455612</v>
      </c>
      <c r="D30" s="299">
        <v>42.897785038262654</v>
      </c>
      <c r="E30" s="299">
        <v>71.68292609280239</v>
      </c>
    </row>
    <row r="31" spans="1:11" x14ac:dyDescent="0.2">
      <c r="A31" s="310" t="s">
        <v>265</v>
      </c>
      <c r="B31" s="311">
        <v>155.43830657834428</v>
      </c>
      <c r="C31" s="277">
        <v>31.087661315668857</v>
      </c>
      <c r="D31" s="277">
        <v>52.760724095317116</v>
      </c>
      <c r="E31" s="277">
        <v>71.589921167358312</v>
      </c>
    </row>
    <row r="32" spans="1:11" x14ac:dyDescent="0.2">
      <c r="A32" s="312" t="s">
        <v>334</v>
      </c>
      <c r="B32" s="313">
        <v>141.01550441148055</v>
      </c>
      <c r="C32" s="313">
        <v>24.414191687055858</v>
      </c>
      <c r="D32" s="313">
        <v>47.648620103748414</v>
      </c>
      <c r="E32" s="313">
        <v>68.952692620676274</v>
      </c>
      <c r="G32" s="452"/>
      <c r="H32" s="452"/>
      <c r="I32" s="452"/>
      <c r="J32" s="452"/>
      <c r="K32" s="452"/>
    </row>
    <row r="33" spans="1:11" x14ac:dyDescent="0.2">
      <c r="A33" s="314" t="s">
        <v>335</v>
      </c>
      <c r="B33" s="315">
        <v>138.40658085597093</v>
      </c>
      <c r="C33" s="315">
        <v>23.550406226866698</v>
      </c>
      <c r="D33" s="315">
        <v>46.007057610367937</v>
      </c>
      <c r="E33" s="315">
        <v>68.849117018736294</v>
      </c>
      <c r="G33" s="449"/>
      <c r="H33" s="449"/>
      <c r="I33" s="449"/>
      <c r="J33" s="449"/>
      <c r="K33" s="449"/>
    </row>
    <row r="34" spans="1:11" x14ac:dyDescent="0.2">
      <c r="A34" s="314" t="s">
        <v>336</v>
      </c>
      <c r="B34" s="316">
        <v>6.1565808559709296</v>
      </c>
      <c r="C34" s="316">
        <v>0.59792688802372496</v>
      </c>
      <c r="D34" s="316">
        <v>8.9095369492109171</v>
      </c>
      <c r="E34" s="316">
        <v>-3.3508829812637089</v>
      </c>
    </row>
    <row r="35" spans="1:11" x14ac:dyDescent="0.2">
      <c r="A35" s="94"/>
      <c r="B35" s="65"/>
      <c r="C35" s="58"/>
      <c r="D35" s="8"/>
      <c r="E35" s="71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F37" sqref="F37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2" t="s">
        <v>35</v>
      </c>
      <c r="B1" s="852"/>
      <c r="C1" s="852"/>
    </row>
    <row r="2" spans="1:4" x14ac:dyDescent="0.2">
      <c r="A2" s="852"/>
      <c r="B2" s="852"/>
      <c r="C2" s="852"/>
    </row>
    <row r="3" spans="1:4" x14ac:dyDescent="0.2">
      <c r="A3" s="61"/>
      <c r="B3" s="8"/>
      <c r="C3" s="62" t="s">
        <v>305</v>
      </c>
    </row>
    <row r="4" spans="1:4" x14ac:dyDescent="0.2">
      <c r="A4" s="64"/>
      <c r="B4" s="300" t="s">
        <v>311</v>
      </c>
      <c r="C4" s="300" t="s">
        <v>314</v>
      </c>
    </row>
    <row r="5" spans="1:4" x14ac:dyDescent="0.2">
      <c r="A5" s="301" t="s">
        <v>315</v>
      </c>
      <c r="B5" s="798">
        <v>90.201066666666662</v>
      </c>
      <c r="C5" s="799">
        <v>65.381533333333337</v>
      </c>
    </row>
    <row r="6" spans="1:4" x14ac:dyDescent="0.2">
      <c r="A6" s="304" t="s">
        <v>316</v>
      </c>
      <c r="B6" s="800">
        <v>85.835666666666654</v>
      </c>
      <c r="C6" s="801">
        <v>65.791166666666669</v>
      </c>
    </row>
    <row r="7" spans="1:4" x14ac:dyDescent="0.2">
      <c r="A7" s="304" t="s">
        <v>317</v>
      </c>
      <c r="B7" s="800">
        <v>93.930299999999988</v>
      </c>
      <c r="C7" s="801">
        <v>66.993433333333329</v>
      </c>
    </row>
    <row r="8" spans="1:4" x14ac:dyDescent="0.2">
      <c r="A8" s="304" t="s">
        <v>260</v>
      </c>
      <c r="B8" s="800">
        <v>83.062666666666672</v>
      </c>
      <c r="C8" s="801">
        <v>66.736433333333338</v>
      </c>
    </row>
    <row r="9" spans="1:4" x14ac:dyDescent="0.2">
      <c r="A9" s="304" t="s">
        <v>318</v>
      </c>
      <c r="B9" s="800">
        <v>84.894160957153105</v>
      </c>
      <c r="C9" s="801">
        <v>68.103418890820464</v>
      </c>
    </row>
    <row r="10" spans="1:4" x14ac:dyDescent="0.2">
      <c r="A10" s="304" t="s">
        <v>319</v>
      </c>
      <c r="B10" s="800">
        <v>90.603971465659498</v>
      </c>
      <c r="C10" s="801">
        <v>66.043514971727845</v>
      </c>
    </row>
    <row r="11" spans="1:4" x14ac:dyDescent="0.2">
      <c r="A11" s="304" t="s">
        <v>321</v>
      </c>
      <c r="B11" s="800">
        <v>105.60083333333334</v>
      </c>
      <c r="C11" s="801">
        <v>74.745999999999995</v>
      </c>
      <c r="D11" s="299"/>
    </row>
    <row r="12" spans="1:4" x14ac:dyDescent="0.2">
      <c r="A12" s="304" t="s">
        <v>320</v>
      </c>
      <c r="B12" s="800">
        <v>88.618993928470559</v>
      </c>
      <c r="C12" s="801">
        <v>66.253907633345321</v>
      </c>
    </row>
    <row r="13" spans="1:4" x14ac:dyDescent="0.2">
      <c r="A13" s="304" t="s">
        <v>322</v>
      </c>
      <c r="B13" s="800">
        <v>156.74847725766853</v>
      </c>
      <c r="C13" s="801">
        <v>82.904402106193373</v>
      </c>
    </row>
    <row r="14" spans="1:4" x14ac:dyDescent="0.2">
      <c r="A14" s="304" t="s">
        <v>323</v>
      </c>
      <c r="B14" s="802">
        <v>0</v>
      </c>
      <c r="C14" s="803">
        <v>0</v>
      </c>
    </row>
    <row r="15" spans="1:4" x14ac:dyDescent="0.2">
      <c r="A15" s="304" t="s">
        <v>324</v>
      </c>
      <c r="B15" s="800">
        <v>106.00666666666666</v>
      </c>
      <c r="C15" s="801">
        <v>64.362966666666679</v>
      </c>
    </row>
    <row r="16" spans="1:4" x14ac:dyDescent="0.2">
      <c r="A16" s="304" t="s">
        <v>220</v>
      </c>
      <c r="B16" s="800">
        <v>98.01</v>
      </c>
      <c r="C16" s="801">
        <v>70.210133333333332</v>
      </c>
    </row>
    <row r="17" spans="1:3" x14ac:dyDescent="0.2">
      <c r="A17" s="304" t="s">
        <v>325</v>
      </c>
      <c r="B17" s="800">
        <v>108.85333333333332</v>
      </c>
      <c r="C17" s="801">
        <v>71.199733333333342</v>
      </c>
    </row>
    <row r="18" spans="1:3" x14ac:dyDescent="0.2">
      <c r="A18" s="304" t="s">
        <v>261</v>
      </c>
      <c r="B18" s="800">
        <v>90.34653333333334</v>
      </c>
      <c r="C18" s="801">
        <v>69.44</v>
      </c>
    </row>
    <row r="19" spans="1:3" x14ac:dyDescent="0.2">
      <c r="A19" s="304" t="s">
        <v>262</v>
      </c>
      <c r="B19" s="800">
        <v>129.26613333333336</v>
      </c>
      <c r="C19" s="801">
        <v>69.762199999999993</v>
      </c>
    </row>
    <row r="20" spans="1:3" x14ac:dyDescent="0.2">
      <c r="A20" s="304" t="s">
        <v>263</v>
      </c>
      <c r="B20" s="800">
        <v>106.33</v>
      </c>
      <c r="C20" s="801">
        <v>37.680499999999995</v>
      </c>
    </row>
    <row r="21" spans="1:3" x14ac:dyDescent="0.2">
      <c r="A21" s="304" t="s">
        <v>326</v>
      </c>
      <c r="B21" s="800">
        <v>139.83877506979258</v>
      </c>
      <c r="C21" s="801">
        <v>72.615704186319334</v>
      </c>
    </row>
    <row r="22" spans="1:3" x14ac:dyDescent="0.2">
      <c r="A22" s="304" t="s">
        <v>327</v>
      </c>
      <c r="B22" s="800">
        <v>107.39243333333334</v>
      </c>
      <c r="C22" s="801">
        <v>83.390799999999999</v>
      </c>
    </row>
    <row r="23" spans="1:3" x14ac:dyDescent="0.2">
      <c r="A23" s="304" t="s">
        <v>221</v>
      </c>
      <c r="B23" s="800">
        <v>144.29506666666666</v>
      </c>
      <c r="C23" s="801">
        <v>76.609399999999994</v>
      </c>
    </row>
    <row r="24" spans="1:3" x14ac:dyDescent="0.2">
      <c r="A24" s="304" t="s">
        <v>328</v>
      </c>
      <c r="B24" s="800">
        <v>88.975099999999998</v>
      </c>
      <c r="C24" s="801">
        <v>69.976266666666675</v>
      </c>
    </row>
    <row r="25" spans="1:3" x14ac:dyDescent="0.2">
      <c r="A25" s="304" t="s">
        <v>329</v>
      </c>
      <c r="B25" s="800">
        <v>78.945590052517758</v>
      </c>
      <c r="C25" s="801">
        <v>63.059574837812782</v>
      </c>
    </row>
    <row r="26" spans="1:3" x14ac:dyDescent="0.2">
      <c r="A26" s="304" t="s">
        <v>330</v>
      </c>
      <c r="B26" s="800">
        <v>76.031366666666656</v>
      </c>
      <c r="C26" s="801">
        <v>66.851966666666669</v>
      </c>
    </row>
    <row r="27" spans="1:3" x14ac:dyDescent="0.2">
      <c r="A27" s="304" t="s">
        <v>331</v>
      </c>
      <c r="B27" s="800">
        <v>108.5</v>
      </c>
      <c r="C27" s="801">
        <v>73.133133333333348</v>
      </c>
    </row>
    <row r="28" spans="1:3" x14ac:dyDescent="0.2">
      <c r="A28" s="304" t="s">
        <v>332</v>
      </c>
      <c r="B28" s="800">
        <v>90.177924279712073</v>
      </c>
      <c r="C28" s="801">
        <v>67.58067200637349</v>
      </c>
    </row>
    <row r="29" spans="1:3" x14ac:dyDescent="0.2">
      <c r="A29" s="304" t="s">
        <v>264</v>
      </c>
      <c r="B29" s="800">
        <v>130.59333333333333</v>
      </c>
      <c r="C29" s="801">
        <v>72.073733333333337</v>
      </c>
    </row>
    <row r="30" spans="1:3" x14ac:dyDescent="0.2">
      <c r="A30" s="304" t="s">
        <v>224</v>
      </c>
      <c r="B30" s="800">
        <v>80.792453882880181</v>
      </c>
      <c r="C30" s="801">
        <v>62.50118866819345</v>
      </c>
    </row>
    <row r="31" spans="1:3" x14ac:dyDescent="0.2">
      <c r="A31" s="304" t="s">
        <v>333</v>
      </c>
      <c r="B31" s="800">
        <v>114.07430306482297</v>
      </c>
      <c r="C31" s="801">
        <v>47.667682941049698</v>
      </c>
    </row>
    <row r="32" spans="1:3" x14ac:dyDescent="0.2">
      <c r="A32" s="304" t="s">
        <v>265</v>
      </c>
      <c r="B32" s="800">
        <v>135.35608561697629</v>
      </c>
      <c r="C32" s="801">
        <v>64.372387419984591</v>
      </c>
    </row>
    <row r="33" spans="1:3" x14ac:dyDescent="0.2">
      <c r="A33" s="312" t="s">
        <v>334</v>
      </c>
      <c r="B33" s="804">
        <v>93.797351104959972</v>
      </c>
      <c r="C33" s="804">
        <v>67.866538679843401</v>
      </c>
    </row>
    <row r="34" spans="1:3" x14ac:dyDescent="0.2">
      <c r="A34" s="314" t="s">
        <v>335</v>
      </c>
      <c r="B34" s="805">
        <v>92.842057486913262</v>
      </c>
      <c r="C34" s="805">
        <v>67.787363093780755</v>
      </c>
    </row>
    <row r="35" spans="1:3" x14ac:dyDescent="0.2">
      <c r="A35" s="314" t="s">
        <v>336</v>
      </c>
      <c r="B35" s="806">
        <v>2.6409908202465999</v>
      </c>
      <c r="C35" s="806">
        <v>2.4058297604474177</v>
      </c>
    </row>
    <row r="36" spans="1:3" x14ac:dyDescent="0.2">
      <c r="A36" s="94"/>
      <c r="B36" s="8"/>
      <c r="C36" s="71" t="s">
        <v>652</v>
      </c>
    </row>
    <row r="37" spans="1:3" x14ac:dyDescent="0.2">
      <c r="A37" s="94" t="s">
        <v>598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K29" sqref="K29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9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 t="s">
        <v>338</v>
      </c>
    </row>
    <row r="3" spans="1:13" x14ac:dyDescent="0.2">
      <c r="A3" s="231"/>
      <c r="B3" s="779">
        <v>2013</v>
      </c>
      <c r="C3" s="779" t="s">
        <v>639</v>
      </c>
      <c r="D3" s="779" t="s">
        <v>639</v>
      </c>
      <c r="E3" s="779" t="s">
        <v>639</v>
      </c>
      <c r="F3" s="779">
        <v>2014</v>
      </c>
      <c r="G3" s="779" t="s">
        <v>639</v>
      </c>
      <c r="H3" s="779" t="s">
        <v>639</v>
      </c>
      <c r="I3" s="779" t="s">
        <v>639</v>
      </c>
      <c r="J3" s="779" t="s">
        <v>639</v>
      </c>
      <c r="K3" s="779" t="s">
        <v>639</v>
      </c>
      <c r="L3" s="779" t="s">
        <v>639</v>
      </c>
      <c r="M3" s="779" t="s">
        <v>639</v>
      </c>
    </row>
    <row r="4" spans="1:13" x14ac:dyDescent="0.2">
      <c r="A4" s="317"/>
      <c r="B4" s="709">
        <v>41518</v>
      </c>
      <c r="C4" s="709">
        <v>41548</v>
      </c>
      <c r="D4" s="709">
        <v>41579</v>
      </c>
      <c r="E4" s="709">
        <v>41609</v>
      </c>
      <c r="F4" s="709">
        <v>41640</v>
      </c>
      <c r="G4" s="709">
        <v>41671</v>
      </c>
      <c r="H4" s="709">
        <v>41699</v>
      </c>
      <c r="I4" s="709">
        <v>41730</v>
      </c>
      <c r="J4" s="709">
        <v>41760</v>
      </c>
      <c r="K4" s="709">
        <v>41791</v>
      </c>
      <c r="L4" s="709">
        <v>41821</v>
      </c>
      <c r="M4" s="709">
        <v>41852</v>
      </c>
    </row>
    <row r="5" spans="1:13" x14ac:dyDescent="0.2">
      <c r="A5" s="318" t="s">
        <v>339</v>
      </c>
      <c r="B5" s="319">
        <v>111.65523809523809</v>
      </c>
      <c r="C5" s="320">
        <v>109.17782608695651</v>
      </c>
      <c r="D5" s="320">
        <v>107.99714285714288</v>
      </c>
      <c r="E5" s="320">
        <v>110.72099999999998</v>
      </c>
      <c r="F5" s="320">
        <v>108.10181818181819</v>
      </c>
      <c r="G5" s="320">
        <v>109.12199999999999</v>
      </c>
      <c r="H5" s="320">
        <v>107.42809523809522</v>
      </c>
      <c r="I5" s="320">
        <v>107.74749999999999</v>
      </c>
      <c r="J5" s="320">
        <v>109.52550000000001</v>
      </c>
      <c r="K5" s="320">
        <v>111.92238095238095</v>
      </c>
      <c r="L5" s="320">
        <v>106.80217391304349</v>
      </c>
      <c r="M5" s="320">
        <v>101.8235</v>
      </c>
    </row>
    <row r="6" spans="1:13" x14ac:dyDescent="0.2">
      <c r="A6" s="321" t="s">
        <v>340</v>
      </c>
      <c r="B6" s="319">
        <v>106.2895</v>
      </c>
      <c r="C6" s="320">
        <v>100.53826086956522</v>
      </c>
      <c r="D6" s="320">
        <v>93.898499999999984</v>
      </c>
      <c r="E6" s="320">
        <v>97.850952380952378</v>
      </c>
      <c r="F6" s="320">
        <v>94.85238095238094</v>
      </c>
      <c r="G6" s="320">
        <v>100.77000000000001</v>
      </c>
      <c r="H6" s="320">
        <v>100.60380952380953</v>
      </c>
      <c r="I6" s="320">
        <v>102.02761904761904</v>
      </c>
      <c r="J6" s="320">
        <v>101.86</v>
      </c>
      <c r="K6" s="320">
        <v>105.22999999999998</v>
      </c>
      <c r="L6" s="320">
        <v>102.89772727272729</v>
      </c>
      <c r="M6" s="320">
        <v>96.53619047619047</v>
      </c>
    </row>
    <row r="7" spans="1:13" x14ac:dyDescent="0.2">
      <c r="A7" s="322" t="s">
        <v>341</v>
      </c>
      <c r="B7" s="323">
        <v>1.3347904761904765</v>
      </c>
      <c r="C7" s="324">
        <v>1.3634956521739132</v>
      </c>
      <c r="D7" s="324">
        <v>1.3492904761904765</v>
      </c>
      <c r="E7" s="324">
        <v>1.3703600000000002</v>
      </c>
      <c r="F7" s="324">
        <v>1.3610227272727273</v>
      </c>
      <c r="G7" s="324">
        <v>1.3658499999999998</v>
      </c>
      <c r="H7" s="324">
        <v>1.3822523809523812</v>
      </c>
      <c r="I7" s="324">
        <v>1.3812499999999999</v>
      </c>
      <c r="J7" s="324">
        <v>1.3732142857142859</v>
      </c>
      <c r="K7" s="324">
        <v>1.3592380952380951</v>
      </c>
      <c r="L7" s="324">
        <v>1.3539173913043479</v>
      </c>
      <c r="M7" s="324">
        <v>1.3316095238095236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53" t="s">
        <v>342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topLeftCell="A3"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9" t="s">
        <v>21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x14ac:dyDescent="0.2">
      <c r="A2" s="232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4" t="s">
        <v>338</v>
      </c>
    </row>
    <row r="3" spans="1:13" x14ac:dyDescent="0.2">
      <c r="A3" s="325"/>
      <c r="B3" s="779">
        <v>2013</v>
      </c>
      <c r="C3" s="779" t="s">
        <v>639</v>
      </c>
      <c r="D3" s="779" t="s">
        <v>639</v>
      </c>
      <c r="E3" s="779" t="s">
        <v>639</v>
      </c>
      <c r="F3" s="779">
        <v>2014</v>
      </c>
      <c r="G3" s="779" t="s">
        <v>639</v>
      </c>
      <c r="H3" s="779" t="s">
        <v>639</v>
      </c>
      <c r="I3" s="779" t="s">
        <v>639</v>
      </c>
      <c r="J3" s="779" t="s">
        <v>639</v>
      </c>
      <c r="K3" s="779" t="s">
        <v>639</v>
      </c>
      <c r="L3" s="779" t="s">
        <v>639</v>
      </c>
      <c r="M3" s="779" t="s">
        <v>639</v>
      </c>
    </row>
    <row r="4" spans="1:13" x14ac:dyDescent="0.2">
      <c r="A4" s="326"/>
      <c r="B4" s="709">
        <v>41518</v>
      </c>
      <c r="C4" s="709">
        <v>41548</v>
      </c>
      <c r="D4" s="709">
        <v>41579</v>
      </c>
      <c r="E4" s="709">
        <v>41609</v>
      </c>
      <c r="F4" s="709">
        <v>41640</v>
      </c>
      <c r="G4" s="709">
        <v>41671</v>
      </c>
      <c r="H4" s="709">
        <v>41699</v>
      </c>
      <c r="I4" s="709">
        <v>41730</v>
      </c>
      <c r="J4" s="709">
        <v>41760</v>
      </c>
      <c r="K4" s="709">
        <v>41791</v>
      </c>
      <c r="L4" s="709">
        <v>41821</v>
      </c>
      <c r="M4" s="709">
        <v>41852</v>
      </c>
    </row>
    <row r="5" spans="1:13" x14ac:dyDescent="0.2">
      <c r="A5" s="327" t="s">
        <v>343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</row>
    <row r="6" spans="1:13" x14ac:dyDescent="0.2">
      <c r="A6" s="329" t="s">
        <v>344</v>
      </c>
      <c r="B6" s="242">
        <v>111.07857142857141</v>
      </c>
      <c r="C6" s="242">
        <v>108.54695652173913</v>
      </c>
      <c r="D6" s="242">
        <v>105.91571428571429</v>
      </c>
      <c r="E6" s="242">
        <v>108.47476190476189</v>
      </c>
      <c r="F6" s="242">
        <v>105.71454545454544</v>
      </c>
      <c r="G6" s="242">
        <v>106.2865</v>
      </c>
      <c r="H6" s="242">
        <v>105.54571428571428</v>
      </c>
      <c r="I6" s="242">
        <v>106.3009090909091</v>
      </c>
      <c r="J6" s="242">
        <v>106.83818181818182</v>
      </c>
      <c r="K6" s="242">
        <v>109.35904761904762</v>
      </c>
      <c r="L6" s="242">
        <v>105.73565217391305</v>
      </c>
      <c r="M6" s="242">
        <v>99.234761904761896</v>
      </c>
    </row>
    <row r="7" spans="1:13" x14ac:dyDescent="0.2">
      <c r="A7" s="329" t="s">
        <v>345</v>
      </c>
      <c r="B7" s="242">
        <v>107.90476190476193</v>
      </c>
      <c r="C7" s="242">
        <v>106.78565217391305</v>
      </c>
      <c r="D7" s="242">
        <v>106.1495238095238</v>
      </c>
      <c r="E7" s="242">
        <v>108.03545454545453</v>
      </c>
      <c r="F7" s="242">
        <v>103.97739130434783</v>
      </c>
      <c r="G7" s="242">
        <v>105.20950000000001</v>
      </c>
      <c r="H7" s="242">
        <v>104.29333333333332</v>
      </c>
      <c r="I7" s="242">
        <v>104.65818181818182</v>
      </c>
      <c r="J7" s="242">
        <v>105.66</v>
      </c>
      <c r="K7" s="242">
        <v>108.25952380952378</v>
      </c>
      <c r="L7" s="242">
        <v>105.80652173913045</v>
      </c>
      <c r="M7" s="242">
        <v>101.59714285714286</v>
      </c>
    </row>
    <row r="8" spans="1:13" x14ac:dyDescent="0.2">
      <c r="A8" s="329" t="s">
        <v>346</v>
      </c>
      <c r="B8" s="242">
        <v>110.68095238095239</v>
      </c>
      <c r="C8" s="242">
        <v>108.19695652173912</v>
      </c>
      <c r="D8" s="242">
        <v>105.71571428571427</v>
      </c>
      <c r="E8" s="242">
        <v>108.3747619047619</v>
      </c>
      <c r="F8" s="242">
        <v>105.66454545454545</v>
      </c>
      <c r="G8" s="242">
        <v>106.2865</v>
      </c>
      <c r="H8" s="242">
        <v>105.4957142857143</v>
      </c>
      <c r="I8" s="242">
        <v>106.08727272727273</v>
      </c>
      <c r="J8" s="242">
        <v>107.40863636363639</v>
      </c>
      <c r="K8" s="242">
        <v>109.42095238095239</v>
      </c>
      <c r="L8" s="242">
        <v>105.68782608695651</v>
      </c>
      <c r="M8" s="242">
        <v>99.232380952380936</v>
      </c>
    </row>
    <row r="9" spans="1:13" x14ac:dyDescent="0.2">
      <c r="A9" s="329" t="s">
        <v>347</v>
      </c>
      <c r="B9" s="330">
        <v>109.01428571428571</v>
      </c>
      <c r="C9" s="330">
        <v>106.19695652173912</v>
      </c>
      <c r="D9" s="330">
        <v>103.96571428571427</v>
      </c>
      <c r="E9" s="330">
        <v>106.3747619047619</v>
      </c>
      <c r="F9" s="330">
        <v>103.56454545454544</v>
      </c>
      <c r="G9" s="330">
        <v>104.0865</v>
      </c>
      <c r="H9" s="330">
        <v>103.69571428571429</v>
      </c>
      <c r="I9" s="330">
        <v>104.34636363636365</v>
      </c>
      <c r="J9" s="330">
        <v>105.70863636363637</v>
      </c>
      <c r="K9" s="330">
        <v>107.63047619047617</v>
      </c>
      <c r="L9" s="330">
        <v>104.03130434782609</v>
      </c>
      <c r="M9" s="330">
        <v>97.344285714285718</v>
      </c>
    </row>
    <row r="10" spans="1:13" x14ac:dyDescent="0.2">
      <c r="A10" s="331" t="s">
        <v>348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1:13" x14ac:dyDescent="0.2">
      <c r="A11" s="329" t="s">
        <v>349</v>
      </c>
      <c r="B11" s="242">
        <v>110.53142857142856</v>
      </c>
      <c r="C11" s="242">
        <v>106.93086956521741</v>
      </c>
      <c r="D11" s="242">
        <v>105.48666666666668</v>
      </c>
      <c r="E11" s="242">
        <v>108.26199999999999</v>
      </c>
      <c r="F11" s="242">
        <v>105.66772727272728</v>
      </c>
      <c r="G11" s="242">
        <v>106.458</v>
      </c>
      <c r="H11" s="242">
        <v>104.79190476190476</v>
      </c>
      <c r="I11" s="242">
        <v>104.95849999999999</v>
      </c>
      <c r="J11" s="242">
        <v>106.80750000000003</v>
      </c>
      <c r="K11" s="242">
        <v>108.34523809523812</v>
      </c>
      <c r="L11" s="242">
        <v>103.05130434782608</v>
      </c>
      <c r="M11" s="242">
        <v>97.914000000000016</v>
      </c>
    </row>
    <row r="12" spans="1:13" x14ac:dyDescent="0.2">
      <c r="A12" s="329" t="s">
        <v>350</v>
      </c>
      <c r="B12" s="242">
        <v>113.5290476190476</v>
      </c>
      <c r="C12" s="242">
        <v>110.0395652173913</v>
      </c>
      <c r="D12" s="242">
        <v>109.52000000000001</v>
      </c>
      <c r="E12" s="242">
        <v>112.14950000000002</v>
      </c>
      <c r="F12" s="242">
        <v>109.51318181818182</v>
      </c>
      <c r="G12" s="242">
        <v>110.18800000000002</v>
      </c>
      <c r="H12" s="242">
        <v>108.21095238095238</v>
      </c>
      <c r="I12" s="242">
        <v>108.06599999999999</v>
      </c>
      <c r="J12" s="242">
        <v>110.49000000000001</v>
      </c>
      <c r="K12" s="242">
        <v>112.28333333333333</v>
      </c>
      <c r="L12" s="242">
        <v>105.99260869565217</v>
      </c>
      <c r="M12" s="242">
        <v>100.71400000000001</v>
      </c>
    </row>
    <row r="13" spans="1:13" x14ac:dyDescent="0.2">
      <c r="A13" s="329" t="s">
        <v>351</v>
      </c>
      <c r="B13" s="242">
        <v>111.39333333333332</v>
      </c>
      <c r="C13" s="242">
        <v>108.86347826086956</v>
      </c>
      <c r="D13" s="242">
        <v>107.49619047619048</v>
      </c>
      <c r="E13" s="242">
        <v>110.41363636363636</v>
      </c>
      <c r="F13" s="242">
        <v>107.73391304347827</v>
      </c>
      <c r="G13" s="242">
        <v>108.56900000000003</v>
      </c>
      <c r="H13" s="242">
        <v>107.1590476190476</v>
      </c>
      <c r="I13" s="242">
        <v>107.62090909090907</v>
      </c>
      <c r="J13" s="242">
        <v>109.21</v>
      </c>
      <c r="K13" s="242">
        <v>111.45380952380954</v>
      </c>
      <c r="L13" s="242">
        <v>106.30173913043481</v>
      </c>
      <c r="M13" s="242">
        <v>101.2595238095238</v>
      </c>
    </row>
    <row r="14" spans="1:13" x14ac:dyDescent="0.2">
      <c r="A14" s="329" t="s">
        <v>352</v>
      </c>
      <c r="B14" s="242">
        <v>114.72666666666667</v>
      </c>
      <c r="C14" s="242">
        <v>112.15913043478257</v>
      </c>
      <c r="D14" s="242">
        <v>109.77714285714286</v>
      </c>
      <c r="E14" s="242">
        <v>112.42699999999998</v>
      </c>
      <c r="F14" s="242">
        <v>109.99954545454544</v>
      </c>
      <c r="G14" s="242">
        <v>111.15299999999999</v>
      </c>
      <c r="H14" s="242">
        <v>110.33714285714288</v>
      </c>
      <c r="I14" s="242">
        <v>110.15599999999999</v>
      </c>
      <c r="J14" s="242">
        <v>112.36750000000002</v>
      </c>
      <c r="K14" s="242">
        <v>114.17142857142856</v>
      </c>
      <c r="L14" s="242">
        <v>107.9795652173913</v>
      </c>
      <c r="M14" s="242">
        <v>102.62899999999999</v>
      </c>
    </row>
    <row r="15" spans="1:13" x14ac:dyDescent="0.2">
      <c r="A15" s="331" t="s">
        <v>225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1:13" x14ac:dyDescent="0.2">
      <c r="A16" s="329" t="s">
        <v>353</v>
      </c>
      <c r="B16" s="242">
        <v>111.39333333333332</v>
      </c>
      <c r="C16" s="242">
        <v>108.16130434782609</v>
      </c>
      <c r="D16" s="242">
        <v>107.91761904761904</v>
      </c>
      <c r="E16" s="242">
        <v>110.622</v>
      </c>
      <c r="F16" s="242">
        <v>107.19909090909091</v>
      </c>
      <c r="G16" s="242">
        <v>107.98799999999999</v>
      </c>
      <c r="H16" s="242">
        <v>106.87761904761906</v>
      </c>
      <c r="I16" s="242">
        <v>107.07599999999999</v>
      </c>
      <c r="J16" s="242">
        <v>107.843</v>
      </c>
      <c r="K16" s="242">
        <v>109.64761904761906</v>
      </c>
      <c r="L16" s="242">
        <v>105.63826086956519</v>
      </c>
      <c r="M16" s="242">
        <v>101.4165</v>
      </c>
    </row>
    <row r="17" spans="1:13" x14ac:dyDescent="0.2">
      <c r="A17" s="331" t="s">
        <v>354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1:13" x14ac:dyDescent="0.2">
      <c r="A18" s="329" t="s">
        <v>355</v>
      </c>
      <c r="B18" s="242">
        <v>106.2895</v>
      </c>
      <c r="C18" s="242">
        <v>100.53826086956522</v>
      </c>
      <c r="D18" s="242">
        <v>93.898499999999984</v>
      </c>
      <c r="E18" s="242">
        <v>97.850952380952378</v>
      </c>
      <c r="F18" s="242">
        <v>94.85238095238094</v>
      </c>
      <c r="G18" s="242">
        <v>100.77000000000001</v>
      </c>
      <c r="H18" s="242">
        <v>100.60380952380953</v>
      </c>
      <c r="I18" s="242">
        <v>102.02761904761904</v>
      </c>
      <c r="J18" s="242">
        <v>101.86</v>
      </c>
      <c r="K18" s="242">
        <v>105.22999999999998</v>
      </c>
      <c r="L18" s="242">
        <v>102.89772727272729</v>
      </c>
      <c r="M18" s="242">
        <v>96.53619047619047</v>
      </c>
    </row>
    <row r="19" spans="1:13" x14ac:dyDescent="0.2">
      <c r="A19" s="334" t="s">
        <v>356</v>
      </c>
      <c r="B19" s="330">
        <v>100.22142857142858</v>
      </c>
      <c r="C19" s="330">
        <v>99.239130434782609</v>
      </c>
      <c r="D19" s="330">
        <v>96.415714285714287</v>
      </c>
      <c r="E19" s="330">
        <v>96.435909090909078</v>
      </c>
      <c r="F19" s="330">
        <v>93.936521739130427</v>
      </c>
      <c r="G19" s="330">
        <v>95.365999999999985</v>
      </c>
      <c r="H19" s="330">
        <v>93.629523809523818</v>
      </c>
      <c r="I19" s="330">
        <v>95.278181818181835</v>
      </c>
      <c r="J19" s="330">
        <v>96.421363636363637</v>
      </c>
      <c r="K19" s="330">
        <v>99.742857142857133</v>
      </c>
      <c r="L19" s="330">
        <v>97.343043478260867</v>
      </c>
      <c r="M19" s="330">
        <v>94.469047619047643</v>
      </c>
    </row>
    <row r="20" spans="1:13" x14ac:dyDescent="0.2">
      <c r="A20" s="331" t="s">
        <v>357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</row>
    <row r="21" spans="1:13" x14ac:dyDescent="0.2">
      <c r="A21" s="329" t="s">
        <v>358</v>
      </c>
      <c r="B21" s="242">
        <v>114.00999999999998</v>
      </c>
      <c r="C21" s="242">
        <v>110.35043478260872</v>
      </c>
      <c r="D21" s="242">
        <v>109.03428571428573</v>
      </c>
      <c r="E21" s="242">
        <v>112.11950000000002</v>
      </c>
      <c r="F21" s="242">
        <v>109.74727272727273</v>
      </c>
      <c r="G21" s="242">
        <v>110.63549999999998</v>
      </c>
      <c r="H21" s="242">
        <v>108.80857142857141</v>
      </c>
      <c r="I21" s="242">
        <v>108.81599999999999</v>
      </c>
      <c r="J21" s="242">
        <v>111.03999999999999</v>
      </c>
      <c r="K21" s="242">
        <v>112.79428571428571</v>
      </c>
      <c r="L21" s="242">
        <v>106.89608695652173</v>
      </c>
      <c r="M21" s="242">
        <v>101.3815</v>
      </c>
    </row>
    <row r="22" spans="1:13" x14ac:dyDescent="0.2">
      <c r="A22" s="329" t="s">
        <v>359</v>
      </c>
      <c r="B22" s="251">
        <v>112.25809523809522</v>
      </c>
      <c r="C22" s="251">
        <v>109.09608695652172</v>
      </c>
      <c r="D22" s="251">
        <v>108.03761904761907</v>
      </c>
      <c r="E22" s="251">
        <v>110.96649999999997</v>
      </c>
      <c r="F22" s="251">
        <v>109.09727272727274</v>
      </c>
      <c r="G22" s="251">
        <v>109.45550000000003</v>
      </c>
      <c r="H22" s="251">
        <v>107.7347619047619</v>
      </c>
      <c r="I22" s="251">
        <v>107.77849999999998</v>
      </c>
      <c r="J22" s="251">
        <v>109.68900000000001</v>
      </c>
      <c r="K22" s="251">
        <v>111.9157142857143</v>
      </c>
      <c r="L22" s="251">
        <v>106.41304347826085</v>
      </c>
      <c r="M22" s="251">
        <v>101.059</v>
      </c>
    </row>
    <row r="23" spans="1:13" x14ac:dyDescent="0.2">
      <c r="A23" s="334" t="s">
        <v>360</v>
      </c>
      <c r="B23" s="330">
        <v>113.6290476190476</v>
      </c>
      <c r="C23" s="330">
        <v>109.87652173913041</v>
      </c>
      <c r="D23" s="330">
        <v>108.19142857142855</v>
      </c>
      <c r="E23" s="330">
        <v>111.32200000000003</v>
      </c>
      <c r="F23" s="330">
        <v>109.14045454545457</v>
      </c>
      <c r="G23" s="330">
        <v>110.00550000000001</v>
      </c>
      <c r="H23" s="330">
        <v>108.28476190476192</v>
      </c>
      <c r="I23" s="330">
        <v>108.12349999999999</v>
      </c>
      <c r="J23" s="330">
        <v>110.26250000000002</v>
      </c>
      <c r="K23" s="330">
        <v>112.26666666666668</v>
      </c>
      <c r="L23" s="330">
        <v>106.73391304347824</v>
      </c>
      <c r="M23" s="330">
        <v>101.56399999999999</v>
      </c>
    </row>
    <row r="24" spans="1:13" s="264" customFormat="1" ht="15" x14ac:dyDescent="0.25">
      <c r="A24" s="710" t="s">
        <v>361</v>
      </c>
      <c r="B24" s="711">
        <v>108.73047619047618</v>
      </c>
      <c r="C24" s="711">
        <v>106.68652173913043</v>
      </c>
      <c r="D24" s="711">
        <v>104.96809523809523</v>
      </c>
      <c r="E24" s="711">
        <v>107.67250000000001</v>
      </c>
      <c r="F24" s="711">
        <v>104.70818181818184</v>
      </c>
      <c r="G24" s="711">
        <v>105.38149999999999</v>
      </c>
      <c r="H24" s="711">
        <v>104.14714285714284</v>
      </c>
      <c r="I24" s="711">
        <v>104.31571428571426</v>
      </c>
      <c r="J24" s="711">
        <v>105.43954545454545</v>
      </c>
      <c r="K24" s="711">
        <v>107.86714285714285</v>
      </c>
      <c r="L24" s="711">
        <v>105.60826086956523</v>
      </c>
      <c r="M24" s="711">
        <v>100.75142857142856</v>
      </c>
    </row>
    <row r="25" spans="1:13" x14ac:dyDescent="0.2">
      <c r="A25" s="335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53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G26" sqref="G26"/>
    </sheetView>
  </sheetViews>
  <sheetFormatPr baseColWidth="10" defaultColWidth="10.5" defaultRowHeight="13.5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31"/>
    <col min="16" max="16384" width="10.5" style="13"/>
  </cols>
  <sheetData>
    <row r="1" spans="1:15" ht="13.5" customHeight="1" x14ac:dyDescent="0.2">
      <c r="A1" s="229" t="s">
        <v>22</v>
      </c>
      <c r="B1" s="229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5" ht="13.5" customHeight="1" x14ac:dyDescent="0.2">
      <c r="A2" s="229"/>
      <c r="B2" s="229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4" t="s">
        <v>362</v>
      </c>
    </row>
    <row r="3" spans="1:15" ht="13.5" customHeight="1" x14ac:dyDescent="0.2">
      <c r="B3" s="240"/>
      <c r="C3" s="779">
        <v>2013</v>
      </c>
      <c r="D3" s="779" t="s">
        <v>639</v>
      </c>
      <c r="E3" s="779" t="s">
        <v>639</v>
      </c>
      <c r="F3" s="779" t="s">
        <v>639</v>
      </c>
      <c r="G3" s="779">
        <v>2014</v>
      </c>
      <c r="H3" s="779" t="s">
        <v>639</v>
      </c>
      <c r="I3" s="779" t="s">
        <v>639</v>
      </c>
      <c r="J3" s="779" t="s">
        <v>639</v>
      </c>
      <c r="K3" s="779" t="s">
        <v>639</v>
      </c>
      <c r="L3" s="779" t="s">
        <v>639</v>
      </c>
      <c r="M3" s="779" t="s">
        <v>639</v>
      </c>
      <c r="N3" s="779" t="s">
        <v>639</v>
      </c>
    </row>
    <row r="4" spans="1:15" ht="13.5" customHeight="1" x14ac:dyDescent="0.2">
      <c r="B4" s="240"/>
      <c r="C4" s="709">
        <v>41518</v>
      </c>
      <c r="D4" s="709">
        <v>41548</v>
      </c>
      <c r="E4" s="709">
        <v>41579</v>
      </c>
      <c r="F4" s="709">
        <v>41609</v>
      </c>
      <c r="G4" s="709">
        <v>41640</v>
      </c>
      <c r="H4" s="709">
        <v>41671</v>
      </c>
      <c r="I4" s="709">
        <v>41699</v>
      </c>
      <c r="J4" s="709">
        <v>41730</v>
      </c>
      <c r="K4" s="709">
        <v>41760</v>
      </c>
      <c r="L4" s="709">
        <v>41791</v>
      </c>
      <c r="M4" s="709">
        <v>41821</v>
      </c>
      <c r="N4" s="709">
        <v>41852</v>
      </c>
    </row>
    <row r="5" spans="1:15" ht="13.5" customHeight="1" x14ac:dyDescent="0.2">
      <c r="A5" s="888" t="s">
        <v>599</v>
      </c>
      <c r="B5" s="336" t="s">
        <v>363</v>
      </c>
      <c r="C5" s="786">
        <v>979.98809523809518</v>
      </c>
      <c r="D5" s="787">
        <v>965.0978260869565</v>
      </c>
      <c r="E5" s="787">
        <v>905.89285714285711</v>
      </c>
      <c r="F5" s="787">
        <v>921.76250000000005</v>
      </c>
      <c r="G5" s="787">
        <v>916.2045454545455</v>
      </c>
      <c r="H5" s="787">
        <v>924.83749999999998</v>
      </c>
      <c r="I5" s="787">
        <v>975.72619047619048</v>
      </c>
      <c r="J5" s="787">
        <v>1012.9473684210526</v>
      </c>
      <c r="K5" s="787">
        <v>984.02499999999998</v>
      </c>
      <c r="L5" s="787">
        <v>993.82142857142856</v>
      </c>
      <c r="M5" s="787">
        <v>997.95652173913038</v>
      </c>
      <c r="N5" s="787">
        <v>940.93181818181813</v>
      </c>
    </row>
    <row r="6" spans="1:15" ht="13.5" customHeight="1" x14ac:dyDescent="0.2">
      <c r="A6" s="889"/>
      <c r="B6" s="337" t="s">
        <v>364</v>
      </c>
      <c r="C6" s="788">
        <v>970.7</v>
      </c>
      <c r="D6" s="789">
        <v>938.39565217391328</v>
      </c>
      <c r="E6" s="789">
        <v>918.53809523809537</v>
      </c>
      <c r="F6" s="789">
        <v>934.98500000000024</v>
      </c>
      <c r="G6" s="789">
        <v>926.33863636363651</v>
      </c>
      <c r="H6" s="789">
        <v>957.2025000000001</v>
      </c>
      <c r="I6" s="789">
        <v>953.91190476190479</v>
      </c>
      <c r="J6" s="789">
        <v>1007.8684210526316</v>
      </c>
      <c r="K6" s="789">
        <v>991.42499999999995</v>
      </c>
      <c r="L6" s="789">
        <v>1022.5833333333334</v>
      </c>
      <c r="M6" s="789">
        <v>1006.75</v>
      </c>
      <c r="N6" s="789">
        <v>948.56818181818187</v>
      </c>
    </row>
    <row r="7" spans="1:15" ht="13.5" customHeight="1" x14ac:dyDescent="0.2">
      <c r="A7" s="890" t="s">
        <v>666</v>
      </c>
      <c r="B7" s="336" t="s">
        <v>363</v>
      </c>
      <c r="C7" s="790">
        <v>978.95238095238096</v>
      </c>
      <c r="D7" s="791">
        <v>973.75</v>
      </c>
      <c r="E7" s="791">
        <v>962.51190476190482</v>
      </c>
      <c r="F7" s="791">
        <v>986.07500000000005</v>
      </c>
      <c r="G7" s="791">
        <v>955.09090909090912</v>
      </c>
      <c r="H7" s="791">
        <v>963.3125</v>
      </c>
      <c r="I7" s="791">
        <v>932.19047619047615</v>
      </c>
      <c r="J7" s="791">
        <v>943.85</v>
      </c>
      <c r="K7" s="791">
        <v>950.16250000000002</v>
      </c>
      <c r="L7" s="791">
        <v>957.20238095238096</v>
      </c>
      <c r="M7" s="791">
        <v>944.93478260869563</v>
      </c>
      <c r="N7" s="791">
        <v>938.34090909090912</v>
      </c>
    </row>
    <row r="8" spans="1:15" ht="13.5" customHeight="1" x14ac:dyDescent="0.2">
      <c r="A8" s="891"/>
      <c r="B8" s="337" t="s">
        <v>364</v>
      </c>
      <c r="C8" s="788">
        <v>989.76190476190482</v>
      </c>
      <c r="D8" s="789">
        <v>988.16304347826087</v>
      </c>
      <c r="E8" s="789">
        <v>973.84523809523807</v>
      </c>
      <c r="F8" s="789">
        <v>994.9</v>
      </c>
      <c r="G8" s="789">
        <v>970.72727272727275</v>
      </c>
      <c r="H8" s="789">
        <v>974.7</v>
      </c>
      <c r="I8" s="789">
        <v>946.63095238095241</v>
      </c>
      <c r="J8" s="789">
        <v>951.98749999999995</v>
      </c>
      <c r="K8" s="789">
        <v>956.8</v>
      </c>
      <c r="L8" s="789">
        <v>967.78571428571433</v>
      </c>
      <c r="M8" s="789">
        <v>953.96739130434787</v>
      </c>
      <c r="N8" s="789">
        <v>941.45833333333337</v>
      </c>
    </row>
    <row r="9" spans="1:15" ht="13.5" customHeight="1" x14ac:dyDescent="0.2">
      <c r="A9" s="890" t="s">
        <v>600</v>
      </c>
      <c r="B9" s="336" t="s">
        <v>363</v>
      </c>
      <c r="C9" s="786">
        <v>955.48809523809518</v>
      </c>
      <c r="D9" s="787">
        <v>942.8478260869565</v>
      </c>
      <c r="E9" s="787">
        <v>924.11904761904759</v>
      </c>
      <c r="F9" s="787">
        <v>944.03750000000002</v>
      </c>
      <c r="G9" s="787">
        <v>921.36363636363637</v>
      </c>
      <c r="H9" s="787">
        <v>928.22500000000002</v>
      </c>
      <c r="I9" s="787">
        <v>916.25</v>
      </c>
      <c r="J9" s="787">
        <v>921.75</v>
      </c>
      <c r="K9" s="787">
        <v>915.53750000000002</v>
      </c>
      <c r="L9" s="787">
        <v>917.4585714285713</v>
      </c>
      <c r="M9" s="787">
        <v>902.61956521739125</v>
      </c>
      <c r="N9" s="787">
        <v>889.83333333333337</v>
      </c>
    </row>
    <row r="10" spans="1:15" ht="13.5" customHeight="1" x14ac:dyDescent="0.2">
      <c r="A10" s="891"/>
      <c r="B10" s="337" t="s">
        <v>364</v>
      </c>
      <c r="C10" s="788">
        <v>967.61904761904759</v>
      </c>
      <c r="D10" s="789">
        <v>954.4021739130435</v>
      </c>
      <c r="E10" s="789">
        <v>939.64285714285711</v>
      </c>
      <c r="F10" s="789">
        <v>962.05</v>
      </c>
      <c r="G10" s="789">
        <v>937.5454545454545</v>
      </c>
      <c r="H10" s="789">
        <v>949.95</v>
      </c>
      <c r="I10" s="789">
        <v>928.36904761904759</v>
      </c>
      <c r="J10" s="789">
        <v>941.41666666666663</v>
      </c>
      <c r="K10" s="789">
        <v>933.27499999999998</v>
      </c>
      <c r="L10" s="789">
        <v>931.25</v>
      </c>
      <c r="M10" s="789">
        <v>911.62521739130443</v>
      </c>
      <c r="N10" s="789">
        <v>896.42750000000012</v>
      </c>
    </row>
    <row r="11" spans="1:15" ht="13.5" customHeight="1" x14ac:dyDescent="0.2">
      <c r="A11" s="888" t="s">
        <v>365</v>
      </c>
      <c r="B11" s="336" t="s">
        <v>363</v>
      </c>
      <c r="C11" s="786">
        <v>616.75</v>
      </c>
      <c r="D11" s="787">
        <v>601.695652173913</v>
      </c>
      <c r="E11" s="787">
        <v>599.0538095238096</v>
      </c>
      <c r="F11" s="787">
        <v>614.23749999999995</v>
      </c>
      <c r="G11" s="787">
        <v>593.93181818181813</v>
      </c>
      <c r="H11" s="787">
        <v>633.02499999999998</v>
      </c>
      <c r="I11" s="787">
        <v>645.07142857142856</v>
      </c>
      <c r="J11" s="787">
        <v>632.02499999999998</v>
      </c>
      <c r="K11" s="787">
        <v>637.875</v>
      </c>
      <c r="L11" s="787">
        <v>641.20238095238096</v>
      </c>
      <c r="M11" s="787">
        <v>605.195652173913</v>
      </c>
      <c r="N11" s="787">
        <v>572.9375</v>
      </c>
    </row>
    <row r="12" spans="1:15" ht="13.5" customHeight="1" x14ac:dyDescent="0.2">
      <c r="A12" s="889"/>
      <c r="B12" s="337" t="s">
        <v>364</v>
      </c>
      <c r="C12" s="788">
        <v>610.14285714285711</v>
      </c>
      <c r="D12" s="789">
        <v>594.81521739130437</v>
      </c>
      <c r="E12" s="789">
        <v>591.98809523809518</v>
      </c>
      <c r="F12" s="789">
        <v>608.76250000000005</v>
      </c>
      <c r="G12" s="789">
        <v>584.27272727272725</v>
      </c>
      <c r="H12" s="789">
        <v>619.22500000000002</v>
      </c>
      <c r="I12" s="789">
        <v>629.61904761904759</v>
      </c>
      <c r="J12" s="789">
        <v>621.1875</v>
      </c>
      <c r="K12" s="789">
        <v>624.22500000000002</v>
      </c>
      <c r="L12" s="789">
        <v>634.09523809523807</v>
      </c>
      <c r="M12" s="789">
        <v>598.1521739130435</v>
      </c>
      <c r="N12" s="789">
        <v>569.375</v>
      </c>
    </row>
    <row r="13" spans="1:15" ht="13.5" customHeight="1" x14ac:dyDescent="0.2">
      <c r="B13" s="335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53" t="s">
        <v>342</v>
      </c>
    </row>
    <row r="14" spans="1:15" ht="13.5" customHeight="1" x14ac:dyDescent="0.2">
      <c r="A14" s="335"/>
      <c r="N14" s="231"/>
      <c r="O14" s="13"/>
    </row>
    <row r="15" spans="1:15" ht="13.5" customHeight="1" x14ac:dyDescent="0.2">
      <c r="A15" s="335"/>
      <c r="N15" s="231"/>
      <c r="O15" s="13"/>
    </row>
    <row r="18" spans="13:15" ht="13.5" customHeight="1" x14ac:dyDescent="0.2">
      <c r="N18" s="231"/>
      <c r="O18" s="13"/>
    </row>
    <row r="19" spans="13:15" ht="13.5" customHeight="1" x14ac:dyDescent="0.2">
      <c r="M19" s="231"/>
      <c r="O19" s="13"/>
    </row>
    <row r="20" spans="13:15" ht="13.5" customHeight="1" x14ac:dyDescent="0.2">
      <c r="M20" s="231"/>
      <c r="O20" s="13"/>
    </row>
    <row r="21" spans="13:15" ht="13.5" customHeight="1" x14ac:dyDescent="0.2">
      <c r="M21" s="231"/>
      <c r="O21" s="13"/>
    </row>
    <row r="22" spans="13:15" ht="13.5" customHeight="1" x14ac:dyDescent="0.2">
      <c r="M22" s="231"/>
      <c r="O22" s="13"/>
    </row>
    <row r="23" spans="13:15" ht="13.5" customHeight="1" x14ac:dyDescent="0.2">
      <c r="M23" s="231"/>
      <c r="O23" s="13"/>
    </row>
    <row r="24" spans="13:15" ht="13.5" customHeight="1" x14ac:dyDescent="0.2">
      <c r="M24" s="231"/>
      <c r="O24" s="13"/>
    </row>
    <row r="25" spans="13:15" ht="13.5" customHeight="1" x14ac:dyDescent="0.2">
      <c r="M25" s="231"/>
      <c r="O25" s="13"/>
    </row>
    <row r="26" spans="13:15" ht="13.5" customHeight="1" x14ac:dyDescent="0.2">
      <c r="M26" s="231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E24" sqref="E24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366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66">
        <f>INDICE!A3</f>
        <v>41852</v>
      </c>
      <c r="C3" s="884">
        <v>41671</v>
      </c>
      <c r="D3" s="884" t="s">
        <v>121</v>
      </c>
      <c r="E3" s="884"/>
      <c r="F3" s="884" t="s">
        <v>122</v>
      </c>
      <c r="G3" s="884"/>
      <c r="H3" s="884"/>
    </row>
    <row r="4" spans="1:8" ht="25.5" x14ac:dyDescent="0.2">
      <c r="A4" s="75"/>
      <c r="B4" s="266" t="s">
        <v>55</v>
      </c>
      <c r="C4" s="267" t="s">
        <v>554</v>
      </c>
      <c r="D4" s="266" t="s">
        <v>55</v>
      </c>
      <c r="E4" s="267" t="s">
        <v>554</v>
      </c>
      <c r="F4" s="266" t="s">
        <v>55</v>
      </c>
      <c r="G4" s="268" t="s">
        <v>554</v>
      </c>
      <c r="H4" s="267" t="s">
        <v>111</v>
      </c>
    </row>
    <row r="5" spans="1:8" x14ac:dyDescent="0.2">
      <c r="A5" s="65" t="s">
        <v>367</v>
      </c>
      <c r="B5" s="270">
        <v>14799.11</v>
      </c>
      <c r="C5" s="269">
        <v>-1.2040677265481903</v>
      </c>
      <c r="D5" s="270">
        <v>161484.48699999999</v>
      </c>
      <c r="E5" s="269">
        <v>-9.6546158590011153</v>
      </c>
      <c r="F5" s="270">
        <v>250722.12599999999</v>
      </c>
      <c r="G5" s="269">
        <v>-6.4126244864939297</v>
      </c>
      <c r="H5" s="269">
        <v>79.733194868257101</v>
      </c>
    </row>
    <row r="6" spans="1:8" x14ac:dyDescent="0.2">
      <c r="A6" s="65" t="s">
        <v>368</v>
      </c>
      <c r="B6" s="66">
        <v>5186.674</v>
      </c>
      <c r="C6" s="272">
        <v>-8.8052095402933211E-2</v>
      </c>
      <c r="D6" s="66">
        <v>30521.457999999999</v>
      </c>
      <c r="E6" s="67">
        <v>-10.60443482163493</v>
      </c>
      <c r="F6" s="66">
        <v>52520.152000000002</v>
      </c>
      <c r="G6" s="67">
        <v>-14.176339625922676</v>
      </c>
      <c r="H6" s="67">
        <v>16.702153817595192</v>
      </c>
    </row>
    <row r="7" spans="1:8" x14ac:dyDescent="0.2">
      <c r="A7" s="65" t="s">
        <v>369</v>
      </c>
      <c r="B7" s="271">
        <v>795.52300000000002</v>
      </c>
      <c r="C7" s="272">
        <v>-10.193301776777822</v>
      </c>
      <c r="D7" s="271">
        <v>7249.6480000000001</v>
      </c>
      <c r="E7" s="272">
        <v>-2.7920941061124753</v>
      </c>
      <c r="F7" s="271">
        <v>11209.094999999999</v>
      </c>
      <c r="G7" s="272">
        <v>-8.0398527239014523</v>
      </c>
      <c r="H7" s="272">
        <v>3.5646513141477043</v>
      </c>
    </row>
    <row r="8" spans="1:8" x14ac:dyDescent="0.2">
      <c r="A8" s="341" t="s">
        <v>198</v>
      </c>
      <c r="B8" s="342">
        <v>20781.307000000001</v>
      </c>
      <c r="C8" s="343">
        <v>-1.307090649055032</v>
      </c>
      <c r="D8" s="342">
        <v>199255.59299999999</v>
      </c>
      <c r="E8" s="343">
        <v>-9.5695155044466134</v>
      </c>
      <c r="F8" s="342">
        <v>314451.37300000002</v>
      </c>
      <c r="G8" s="344">
        <v>-7.8628393232066509</v>
      </c>
      <c r="H8" s="345">
        <v>100</v>
      </c>
    </row>
    <row r="9" spans="1:8" x14ac:dyDescent="0.2">
      <c r="A9" s="346" t="s">
        <v>628</v>
      </c>
      <c r="B9" s="643">
        <v>7969.9449999999997</v>
      </c>
      <c r="C9" s="278">
        <v>-1.7139988348650599</v>
      </c>
      <c r="D9" s="643">
        <v>67200.384999999995</v>
      </c>
      <c r="E9" s="278">
        <v>-12.38223464023087</v>
      </c>
      <c r="F9" s="643">
        <v>103575.344</v>
      </c>
      <c r="G9" s="279">
        <v>-11.085080423073768</v>
      </c>
      <c r="H9" s="279">
        <v>32.938429561253649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590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629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F19" sqref="F19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370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ht="14.1" customHeight="1" x14ac:dyDescent="0.2">
      <c r="A3" s="63"/>
      <c r="B3" s="866">
        <f>INDICE!A3</f>
        <v>41852</v>
      </c>
      <c r="C3" s="866">
        <v>41671</v>
      </c>
      <c r="D3" s="884" t="s">
        <v>121</v>
      </c>
      <c r="E3" s="884"/>
      <c r="F3" s="884" t="s">
        <v>122</v>
      </c>
      <c r="G3" s="884"/>
      <c r="H3" s="265"/>
    </row>
    <row r="4" spans="1:8" ht="25.5" x14ac:dyDescent="0.2">
      <c r="A4" s="75"/>
      <c r="B4" s="266" t="s">
        <v>55</v>
      </c>
      <c r="C4" s="267" t="s">
        <v>554</v>
      </c>
      <c r="D4" s="266" t="s">
        <v>55</v>
      </c>
      <c r="E4" s="267" t="s">
        <v>554</v>
      </c>
      <c r="F4" s="266" t="s">
        <v>55</v>
      </c>
      <c r="G4" s="268" t="s">
        <v>554</v>
      </c>
      <c r="H4" s="267" t="s">
        <v>111</v>
      </c>
    </row>
    <row r="5" spans="1:8" x14ac:dyDescent="0.2">
      <c r="A5" s="65" t="s">
        <v>604</v>
      </c>
      <c r="B5" s="270">
        <v>9847.6149999999998</v>
      </c>
      <c r="C5" s="269">
        <v>0.38280084264503123</v>
      </c>
      <c r="D5" s="270">
        <v>71099.426000000007</v>
      </c>
      <c r="E5" s="269">
        <v>-3.9633108249972091</v>
      </c>
      <c r="F5" s="270">
        <v>113941.39599999999</v>
      </c>
      <c r="G5" s="269">
        <v>-4.37357625358944</v>
      </c>
      <c r="H5" s="269">
        <v>36.234981235079545</v>
      </c>
    </row>
    <row r="6" spans="1:8" x14ac:dyDescent="0.2">
      <c r="A6" s="65" t="s">
        <v>603</v>
      </c>
      <c r="B6" s="66">
        <v>8536.83</v>
      </c>
      <c r="C6" s="272">
        <v>-6.6396017826865235</v>
      </c>
      <c r="D6" s="66">
        <v>79270.725000000006</v>
      </c>
      <c r="E6" s="67">
        <v>-14.444297481806897</v>
      </c>
      <c r="F6" s="66">
        <v>123292.333</v>
      </c>
      <c r="G6" s="67">
        <v>-12.887808749873553</v>
      </c>
      <c r="H6" s="67">
        <v>39.208711930159069</v>
      </c>
    </row>
    <row r="7" spans="1:8" x14ac:dyDescent="0.2">
      <c r="A7" s="65" t="s">
        <v>602</v>
      </c>
      <c r="B7" s="271">
        <v>1601.3389999999999</v>
      </c>
      <c r="C7" s="272">
        <v>31.612865577823367</v>
      </c>
      <c r="D7" s="271">
        <v>41635.794000000002</v>
      </c>
      <c r="E7" s="272">
        <v>-9.8709504773966898</v>
      </c>
      <c r="F7" s="271">
        <v>66008.548999999999</v>
      </c>
      <c r="G7" s="272">
        <v>-3.5126903407867531</v>
      </c>
      <c r="H7" s="272">
        <v>20.991655520613673</v>
      </c>
    </row>
    <row r="8" spans="1:8" x14ac:dyDescent="0.2">
      <c r="A8" s="712" t="s">
        <v>371</v>
      </c>
      <c r="B8" s="271">
        <v>795.52300000000002</v>
      </c>
      <c r="C8" s="272">
        <v>-10.193301776777822</v>
      </c>
      <c r="D8" s="271">
        <v>7249.6480000000001</v>
      </c>
      <c r="E8" s="272">
        <v>-2.7920941061124753</v>
      </c>
      <c r="F8" s="271">
        <v>11209.094999999999</v>
      </c>
      <c r="G8" s="272">
        <v>-8.0398527239014523</v>
      </c>
      <c r="H8" s="272">
        <v>3.5646513141477043</v>
      </c>
    </row>
    <row r="9" spans="1:8" x14ac:dyDescent="0.2">
      <c r="A9" s="341" t="s">
        <v>198</v>
      </c>
      <c r="B9" s="342">
        <v>20781.307000000001</v>
      </c>
      <c r="C9" s="343">
        <v>-1.307090649055032</v>
      </c>
      <c r="D9" s="342">
        <v>199255.59299999999</v>
      </c>
      <c r="E9" s="343">
        <v>-9.5695155044466134</v>
      </c>
      <c r="F9" s="342">
        <v>314451.37300000002</v>
      </c>
      <c r="G9" s="344">
        <v>-7.8628393232066509</v>
      </c>
      <c r="H9" s="345">
        <v>100</v>
      </c>
    </row>
    <row r="10" spans="1:8" x14ac:dyDescent="0.2">
      <c r="A10" s="280"/>
      <c r="B10" s="65"/>
      <c r="C10" s="65"/>
      <c r="D10" s="65"/>
      <c r="E10" s="65"/>
      <c r="F10" s="65"/>
      <c r="G10" s="134"/>
      <c r="H10" s="71" t="s">
        <v>246</v>
      </c>
    </row>
    <row r="11" spans="1:8" x14ac:dyDescent="0.2">
      <c r="A11" s="280" t="s">
        <v>590</v>
      </c>
      <c r="B11" s="94"/>
      <c r="C11" s="294"/>
      <c r="D11" s="294"/>
      <c r="E11" s="294"/>
      <c r="F11" s="94"/>
      <c r="G11" s="94"/>
      <c r="H11" s="94"/>
    </row>
    <row r="12" spans="1:8" x14ac:dyDescent="0.2">
      <c r="A12" s="280" t="s">
        <v>601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I26" sqref="I26"/>
    </sheetView>
  </sheetViews>
  <sheetFormatPr baseColWidth="10" defaultRowHeight="14.25" x14ac:dyDescent="0.2"/>
  <sheetData>
    <row r="1" spans="1:4" x14ac:dyDescent="0.2">
      <c r="A1" s="229" t="s">
        <v>605</v>
      </c>
      <c r="B1" s="229"/>
      <c r="C1" s="229"/>
      <c r="D1" s="229"/>
    </row>
    <row r="2" spans="1:4" x14ac:dyDescent="0.2">
      <c r="A2" s="232"/>
      <c r="B2" s="232"/>
      <c r="C2" s="232"/>
      <c r="D2" s="232"/>
    </row>
    <row r="3" spans="1:4" x14ac:dyDescent="0.2">
      <c r="A3" s="235"/>
      <c r="B3" s="892">
        <v>2012</v>
      </c>
      <c r="C3" s="892">
        <v>2013</v>
      </c>
      <c r="D3" s="892">
        <v>2014</v>
      </c>
    </row>
    <row r="4" spans="1:4" x14ac:dyDescent="0.2">
      <c r="A4" s="240"/>
      <c r="B4" s="893"/>
      <c r="C4" s="893"/>
      <c r="D4" s="893"/>
    </row>
    <row r="5" spans="1:4" x14ac:dyDescent="0.2">
      <c r="A5" s="281" t="s">
        <v>372</v>
      </c>
      <c r="B5" s="332">
        <v>-6.9251044206772763</v>
      </c>
      <c r="C5" s="332">
        <v>-4.0546574879207089</v>
      </c>
      <c r="D5" s="332">
        <v>-8.0399860186942984</v>
      </c>
    </row>
    <row r="6" spans="1:4" x14ac:dyDescent="0.2">
      <c r="A6" s="240" t="s">
        <v>136</v>
      </c>
      <c r="B6" s="242">
        <v>-5.6504062325559579</v>
      </c>
      <c r="C6" s="242">
        <v>-7.090158761158369</v>
      </c>
      <c r="D6" s="242">
        <v>-6.995766137068907</v>
      </c>
    </row>
    <row r="7" spans="1:4" x14ac:dyDescent="0.2">
      <c r="A7" s="240" t="s">
        <v>137</v>
      </c>
      <c r="B7" s="242">
        <v>-6.4205223550192647</v>
      </c>
      <c r="C7" s="242">
        <v>-6.8359070577762235</v>
      </c>
      <c r="D7" s="242">
        <v>-7.7188879290738086</v>
      </c>
    </row>
    <row r="8" spans="1:4" x14ac:dyDescent="0.2">
      <c r="A8" s="240" t="s">
        <v>138</v>
      </c>
      <c r="B8" s="242">
        <v>-4.841127680834008</v>
      </c>
      <c r="C8" s="242">
        <v>-7.5838658731532362</v>
      </c>
      <c r="D8" s="242">
        <v>-8.5459756546478403</v>
      </c>
    </row>
    <row r="9" spans="1:4" x14ac:dyDescent="0.2">
      <c r="A9" s="240" t="s">
        <v>139</v>
      </c>
      <c r="B9" s="242">
        <v>-5.4840702716372469</v>
      </c>
      <c r="C9" s="242">
        <v>-7.2667213226498735</v>
      </c>
      <c r="D9" s="242">
        <v>-9.332580846701271</v>
      </c>
    </row>
    <row r="10" spans="1:4" x14ac:dyDescent="0.2">
      <c r="A10" s="240" t="s">
        <v>140</v>
      </c>
      <c r="B10" s="242">
        <v>-6.5682802506647615</v>
      </c>
      <c r="C10" s="242">
        <v>-7.0818944130657684</v>
      </c>
      <c r="D10" s="242">
        <v>-8.6738193052614374</v>
      </c>
    </row>
    <row r="11" spans="1:4" x14ac:dyDescent="0.2">
      <c r="A11" s="240" t="s">
        <v>141</v>
      </c>
      <c r="B11" s="242">
        <v>-5.8367776785102023</v>
      </c>
      <c r="C11" s="242">
        <v>-7.2496345662597825</v>
      </c>
      <c r="D11" s="242">
        <v>-8.6660493706064301</v>
      </c>
    </row>
    <row r="12" spans="1:4" x14ac:dyDescent="0.2">
      <c r="A12" s="240" t="s">
        <v>142</v>
      </c>
      <c r="B12" s="242">
        <v>-6.2318461871644333</v>
      </c>
      <c r="C12" s="242">
        <v>-7.5831987639031668</v>
      </c>
      <c r="D12" s="242">
        <v>-7.8628393232066509</v>
      </c>
    </row>
    <row r="13" spans="1:4" x14ac:dyDescent="0.2">
      <c r="A13" s="240" t="s">
        <v>143</v>
      </c>
      <c r="B13" s="242">
        <v>-6.4406796532616664</v>
      </c>
      <c r="C13" s="242">
        <v>-7.0354592718110824</v>
      </c>
      <c r="D13" s="242"/>
    </row>
    <row r="14" spans="1:4" x14ac:dyDescent="0.2">
      <c r="A14" s="240" t="s">
        <v>144</v>
      </c>
      <c r="B14" s="242">
        <v>-5.7323584410582624</v>
      </c>
      <c r="C14" s="242">
        <v>-7.9132719962921332</v>
      </c>
      <c r="D14" s="242"/>
    </row>
    <row r="15" spans="1:4" x14ac:dyDescent="0.2">
      <c r="A15" s="240" t="s">
        <v>145</v>
      </c>
      <c r="B15" s="242">
        <v>-4.1239260340233921</v>
      </c>
      <c r="C15" s="242">
        <v>-8.5980683021744166</v>
      </c>
      <c r="D15" s="242"/>
    </row>
    <row r="16" spans="1:4" x14ac:dyDescent="0.2">
      <c r="A16" s="326" t="s">
        <v>146</v>
      </c>
      <c r="B16" s="330">
        <v>-3.2931691582979918</v>
      </c>
      <c r="C16" s="330">
        <v>-8.160377565709247</v>
      </c>
      <c r="D16" s="330"/>
    </row>
    <row r="17" spans="4:4" x14ac:dyDescent="0.2">
      <c r="D17" s="71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9" t="s">
        <v>645</v>
      </c>
      <c r="C3" s="856" t="s">
        <v>517</v>
      </c>
      <c r="D3" s="859" t="s">
        <v>110</v>
      </c>
      <c r="E3" s="856" t="s">
        <v>517</v>
      </c>
      <c r="F3" s="861" t="s">
        <v>648</v>
      </c>
    </row>
    <row r="4" spans="1:6" x14ac:dyDescent="0.2">
      <c r="A4" s="75"/>
      <c r="B4" s="860"/>
      <c r="C4" s="857"/>
      <c r="D4" s="860"/>
      <c r="E4" s="857"/>
      <c r="F4" s="862"/>
    </row>
    <row r="5" spans="1:6" x14ac:dyDescent="0.2">
      <c r="A5" s="65" t="s">
        <v>113</v>
      </c>
      <c r="B5" s="66">
        <v>1632.5006328878349</v>
      </c>
      <c r="C5" s="67">
        <v>1.9107737575728811</v>
      </c>
      <c r="D5" s="66">
        <v>1506.9125351999996</v>
      </c>
      <c r="E5" s="67">
        <v>1.6937089510583501</v>
      </c>
      <c r="F5" s="67">
        <v>8.3341331865135082</v>
      </c>
    </row>
    <row r="6" spans="1:6" x14ac:dyDescent="0.2">
      <c r="A6" s="65" t="s">
        <v>125</v>
      </c>
      <c r="B6" s="66">
        <v>43418.690979673083</v>
      </c>
      <c r="C6" s="67">
        <v>50.819763031495199</v>
      </c>
      <c r="D6" s="66">
        <v>45542.694239999997</v>
      </c>
      <c r="E6" s="67">
        <v>51.18815265503379</v>
      </c>
      <c r="F6" s="67">
        <v>-4.6637628620166449</v>
      </c>
    </row>
    <row r="7" spans="1:6" x14ac:dyDescent="0.2">
      <c r="A7" s="65" t="s">
        <v>126</v>
      </c>
      <c r="B7" s="66">
        <v>15103.996134895793</v>
      </c>
      <c r="C7" s="67">
        <v>17.67859617793118</v>
      </c>
      <c r="D7" s="66">
        <v>14987.209787999998</v>
      </c>
      <c r="E7" s="67">
        <v>16.845019718384595</v>
      </c>
      <c r="F7" s="67">
        <v>0.77924008903447572</v>
      </c>
    </row>
    <row r="8" spans="1:6" x14ac:dyDescent="0.2">
      <c r="A8" s="65" t="s">
        <v>127</v>
      </c>
      <c r="B8" s="66">
        <v>19952.049172050887</v>
      </c>
      <c r="C8" s="67">
        <v>23.353039625055978</v>
      </c>
      <c r="D8" s="66">
        <v>20661.327999999998</v>
      </c>
      <c r="E8" s="67">
        <v>23.222499884313475</v>
      </c>
      <c r="F8" s="67">
        <v>-3.4328811194958555</v>
      </c>
    </row>
    <row r="9" spans="1:6" x14ac:dyDescent="0.2">
      <c r="A9" s="65" t="s">
        <v>128</v>
      </c>
      <c r="B9" s="66">
        <v>5329.3892858618419</v>
      </c>
      <c r="C9" s="67">
        <v>6.2378274079447493</v>
      </c>
      <c r="D9" s="66">
        <v>6273.0174689999994</v>
      </c>
      <c r="E9" s="67">
        <v>7.0506187912097866</v>
      </c>
      <c r="F9" s="67">
        <v>-15.042651926307867</v>
      </c>
    </row>
    <row r="10" spans="1:6" x14ac:dyDescent="0.2">
      <c r="A10" s="68" t="s">
        <v>120</v>
      </c>
      <c r="B10" s="69">
        <v>85436.626205369452</v>
      </c>
      <c r="C10" s="70">
        <v>100</v>
      </c>
      <c r="D10" s="69">
        <v>88971.162032199994</v>
      </c>
      <c r="E10" s="70">
        <v>100</v>
      </c>
      <c r="F10" s="70">
        <v>-3.9726758042694121</v>
      </c>
    </row>
    <row r="11" spans="1:6" x14ac:dyDescent="0.2">
      <c r="A11" s="58"/>
      <c r="B11" s="65"/>
      <c r="C11" s="65"/>
      <c r="D11" s="65"/>
      <c r="E11" s="65"/>
      <c r="F11" s="71" t="s">
        <v>646</v>
      </c>
    </row>
    <row r="12" spans="1:6" x14ac:dyDescent="0.2">
      <c r="A12" s="407"/>
      <c r="B12" s="407"/>
      <c r="C12" s="407"/>
      <c r="D12" s="407"/>
      <c r="E12" s="407"/>
      <c r="F12" s="407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P18" sqref="P18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4" t="s">
        <v>607</v>
      </c>
      <c r="B1" s="894"/>
      <c r="C1" s="894"/>
      <c r="D1" s="894"/>
      <c r="E1" s="894"/>
      <c r="F1" s="894"/>
      <c r="G1" s="231"/>
      <c r="H1" s="231"/>
      <c r="I1" s="231"/>
      <c r="J1" s="231"/>
      <c r="K1" s="231"/>
      <c r="L1" s="1"/>
    </row>
    <row r="2" spans="1:12" x14ac:dyDescent="0.2">
      <c r="A2" s="895"/>
      <c r="B2" s="895"/>
      <c r="C2" s="895"/>
      <c r="D2" s="895"/>
      <c r="E2" s="895"/>
      <c r="F2" s="895"/>
      <c r="G2" s="231"/>
      <c r="H2" s="231"/>
      <c r="I2" s="231"/>
      <c r="J2" s="231"/>
      <c r="K2" s="62"/>
      <c r="L2" s="62" t="s">
        <v>576</v>
      </c>
    </row>
    <row r="3" spans="1:12" x14ac:dyDescent="0.2">
      <c r="A3" s="347"/>
      <c r="B3" s="896">
        <f>INDICE!A3</f>
        <v>41852</v>
      </c>
      <c r="C3" s="897">
        <v>41671</v>
      </c>
      <c r="D3" s="897">
        <v>41671</v>
      </c>
      <c r="E3" s="897">
        <v>41671</v>
      </c>
      <c r="F3" s="898">
        <v>41671</v>
      </c>
      <c r="G3" s="899" t="s">
        <v>122</v>
      </c>
      <c r="H3" s="897"/>
      <c r="I3" s="897"/>
      <c r="J3" s="897"/>
      <c r="K3" s="897"/>
      <c r="L3" s="900" t="s">
        <v>111</v>
      </c>
    </row>
    <row r="4" spans="1:12" x14ac:dyDescent="0.2">
      <c r="A4" s="348"/>
      <c r="B4" s="349" t="s">
        <v>373</v>
      </c>
      <c r="C4" s="349" t="s">
        <v>374</v>
      </c>
      <c r="D4" s="350" t="s">
        <v>375</v>
      </c>
      <c r="E4" s="350" t="s">
        <v>376</v>
      </c>
      <c r="F4" s="351" t="s">
        <v>198</v>
      </c>
      <c r="G4" s="352" t="s">
        <v>373</v>
      </c>
      <c r="H4" s="237" t="s">
        <v>374</v>
      </c>
      <c r="I4" s="353" t="s">
        <v>375</v>
      </c>
      <c r="J4" s="353" t="s">
        <v>376</v>
      </c>
      <c r="K4" s="353" t="s">
        <v>198</v>
      </c>
      <c r="L4" s="901"/>
    </row>
    <row r="5" spans="1:12" x14ac:dyDescent="0.2">
      <c r="A5" s="354" t="s">
        <v>162</v>
      </c>
      <c r="B5" s="457">
        <v>2952.8029999999999</v>
      </c>
      <c r="C5" s="457">
        <v>606.59699999999998</v>
      </c>
      <c r="D5" s="457">
        <v>85.608999999999995</v>
      </c>
      <c r="E5" s="457">
        <v>226.179</v>
      </c>
      <c r="F5" s="355">
        <v>3871.1879999999996</v>
      </c>
      <c r="G5" s="457">
        <v>34009.58</v>
      </c>
      <c r="H5" s="457">
        <v>7255.2190000000001</v>
      </c>
      <c r="I5" s="457">
        <v>2443.2220000000002</v>
      </c>
      <c r="J5" s="457">
        <v>2800.5079999999998</v>
      </c>
      <c r="K5" s="356">
        <v>46508.529000000002</v>
      </c>
      <c r="L5" s="713">
        <v>14.790373653574729</v>
      </c>
    </row>
    <row r="6" spans="1:12" x14ac:dyDescent="0.2">
      <c r="A6" s="357" t="s">
        <v>163</v>
      </c>
      <c r="B6" s="457">
        <v>411.07400000000001</v>
      </c>
      <c r="C6" s="457">
        <v>427.69</v>
      </c>
      <c r="D6" s="457">
        <v>52.121000000000002</v>
      </c>
      <c r="E6" s="457">
        <v>30.289000000000001</v>
      </c>
      <c r="F6" s="358">
        <v>921.17399999999998</v>
      </c>
      <c r="G6" s="457">
        <v>4759.5959999999995</v>
      </c>
      <c r="H6" s="457">
        <v>7425.518</v>
      </c>
      <c r="I6" s="457">
        <v>2910.2170000000001</v>
      </c>
      <c r="J6" s="457">
        <v>542.49400000000003</v>
      </c>
      <c r="K6" s="282">
        <v>15637.825000000001</v>
      </c>
      <c r="L6" s="714">
        <v>4.9730507468686493</v>
      </c>
    </row>
    <row r="7" spans="1:12" x14ac:dyDescent="0.2">
      <c r="A7" s="357" t="s">
        <v>164</v>
      </c>
      <c r="B7" s="457">
        <v>13.368</v>
      </c>
      <c r="C7" s="457">
        <v>261.64889600000004</v>
      </c>
      <c r="D7" s="457">
        <v>59.460999999999999</v>
      </c>
      <c r="E7" s="457">
        <v>61.881999999999998</v>
      </c>
      <c r="F7" s="358">
        <v>396.35989600000005</v>
      </c>
      <c r="G7" s="457">
        <v>565.048</v>
      </c>
      <c r="H7" s="457">
        <v>3682.663896</v>
      </c>
      <c r="I7" s="457">
        <v>2149.2359999999999</v>
      </c>
      <c r="J7" s="457">
        <v>1205.4269999999999</v>
      </c>
      <c r="K7" s="282">
        <v>7602.3748959999994</v>
      </c>
      <c r="L7" s="714">
        <v>2.4176633358237649</v>
      </c>
    </row>
    <row r="8" spans="1:12" x14ac:dyDescent="0.2">
      <c r="A8" s="357" t="s">
        <v>165</v>
      </c>
      <c r="B8" s="457">
        <v>377.399</v>
      </c>
      <c r="C8" s="457">
        <v>0.63900000000000001</v>
      </c>
      <c r="D8" s="457">
        <v>39.034999999999997</v>
      </c>
      <c r="E8" s="457">
        <v>0.56100000000000005</v>
      </c>
      <c r="F8" s="358">
        <v>417.63399999999996</v>
      </c>
      <c r="G8" s="457">
        <v>3254.1410000000001</v>
      </c>
      <c r="H8" s="457">
        <v>5.8559999999999999</v>
      </c>
      <c r="I8" s="457">
        <v>785.99</v>
      </c>
      <c r="J8" s="457">
        <v>15.635</v>
      </c>
      <c r="K8" s="282">
        <v>4061.6220000000003</v>
      </c>
      <c r="L8" s="714">
        <v>1.2916535592768263</v>
      </c>
    </row>
    <row r="9" spans="1:12" x14ac:dyDescent="0.2">
      <c r="A9" s="357" t="s">
        <v>167</v>
      </c>
      <c r="B9" s="457">
        <v>214.434</v>
      </c>
      <c r="C9" s="457">
        <v>104.738</v>
      </c>
      <c r="D9" s="457">
        <v>32.125</v>
      </c>
      <c r="E9" s="457">
        <v>0.90700000000000003</v>
      </c>
      <c r="F9" s="358">
        <v>352.20400000000001</v>
      </c>
      <c r="G9" s="457">
        <v>2166.6779999999999</v>
      </c>
      <c r="H9" s="457">
        <v>2019.5809999999999</v>
      </c>
      <c r="I9" s="457">
        <v>1029.1980000000001</v>
      </c>
      <c r="J9" s="457">
        <v>21.027999999999999</v>
      </c>
      <c r="K9" s="282">
        <v>5236.4850000000006</v>
      </c>
      <c r="L9" s="714">
        <v>1.6652767018569705</v>
      </c>
    </row>
    <row r="10" spans="1:12" x14ac:dyDescent="0.2">
      <c r="A10" s="357" t="s">
        <v>168</v>
      </c>
      <c r="B10" s="457">
        <v>153.57499999999999</v>
      </c>
      <c r="C10" s="457">
        <v>473.17200000000003</v>
      </c>
      <c r="D10" s="457">
        <v>125.614</v>
      </c>
      <c r="E10" s="457">
        <v>39.174999999999997</v>
      </c>
      <c r="F10" s="358">
        <v>791.53600000000006</v>
      </c>
      <c r="G10" s="457">
        <v>2408.098</v>
      </c>
      <c r="H10" s="457">
        <v>10087.682000000001</v>
      </c>
      <c r="I10" s="457">
        <v>6161.509</v>
      </c>
      <c r="J10" s="457">
        <v>615.43700000000001</v>
      </c>
      <c r="K10" s="282">
        <v>19272.726000000002</v>
      </c>
      <c r="L10" s="714">
        <v>6.1290009594361656</v>
      </c>
    </row>
    <row r="11" spans="1:12" x14ac:dyDescent="0.2">
      <c r="A11" s="357" t="s">
        <v>650</v>
      </c>
      <c r="B11" s="457">
        <v>975.31600000000003</v>
      </c>
      <c r="C11" s="457">
        <v>258.34699999999998</v>
      </c>
      <c r="D11" s="457">
        <v>58.146999999999998</v>
      </c>
      <c r="E11" s="457">
        <v>22.427</v>
      </c>
      <c r="F11" s="358">
        <v>1314.2369999999999</v>
      </c>
      <c r="G11" s="457">
        <v>11521.514999999999</v>
      </c>
      <c r="H11" s="457">
        <v>3788.6019999999999</v>
      </c>
      <c r="I11" s="457">
        <v>2425.9720000000002</v>
      </c>
      <c r="J11" s="457">
        <v>419.89400000000001</v>
      </c>
      <c r="K11" s="282">
        <v>18155.983</v>
      </c>
      <c r="L11" s="714">
        <v>5.7738608034227585</v>
      </c>
    </row>
    <row r="12" spans="1:12" x14ac:dyDescent="0.2">
      <c r="A12" s="357" t="s">
        <v>169</v>
      </c>
      <c r="B12" s="457">
        <v>1109.818</v>
      </c>
      <c r="C12" s="457">
        <v>2449.5720000000001</v>
      </c>
      <c r="D12" s="457">
        <v>442.69900000000001</v>
      </c>
      <c r="E12" s="457">
        <v>81.436999999999998</v>
      </c>
      <c r="F12" s="358">
        <v>4083.5260000000003</v>
      </c>
      <c r="G12" s="457">
        <v>12255.851000000001</v>
      </c>
      <c r="H12" s="457">
        <v>35086.866000000002</v>
      </c>
      <c r="I12" s="457">
        <v>15950.18</v>
      </c>
      <c r="J12" s="457">
        <v>1993.7570000000001</v>
      </c>
      <c r="K12" s="282">
        <v>65286.654000000002</v>
      </c>
      <c r="L12" s="714">
        <v>20.762084460930794</v>
      </c>
    </row>
    <row r="13" spans="1:12" x14ac:dyDescent="0.2">
      <c r="A13" s="357" t="s">
        <v>377</v>
      </c>
      <c r="B13" s="457">
        <v>1084.643</v>
      </c>
      <c r="C13" s="457">
        <v>1065.077</v>
      </c>
      <c r="D13" s="457">
        <v>87.805000000000007</v>
      </c>
      <c r="E13" s="457">
        <v>32.89</v>
      </c>
      <c r="F13" s="358">
        <v>2270.415</v>
      </c>
      <c r="G13" s="457">
        <v>12047.101000000001</v>
      </c>
      <c r="H13" s="457">
        <v>18953.094000000001</v>
      </c>
      <c r="I13" s="457">
        <v>3077.3649999999998</v>
      </c>
      <c r="J13" s="457">
        <v>595.42700000000002</v>
      </c>
      <c r="K13" s="282">
        <v>34672.987000000001</v>
      </c>
      <c r="L13" s="714">
        <v>11.026502975734603</v>
      </c>
    </row>
    <row r="14" spans="1:12" x14ac:dyDescent="0.2">
      <c r="A14" s="357" t="s">
        <v>172</v>
      </c>
      <c r="B14" s="457" t="s">
        <v>151</v>
      </c>
      <c r="C14" s="457">
        <v>337.55700000000002</v>
      </c>
      <c r="D14" s="457">
        <v>11.872999999999999</v>
      </c>
      <c r="E14" s="457">
        <v>99.385999999999996</v>
      </c>
      <c r="F14" s="358">
        <v>448.81600000000003</v>
      </c>
      <c r="G14" s="457">
        <v>0</v>
      </c>
      <c r="H14" s="457">
        <v>1310.558</v>
      </c>
      <c r="I14" s="457">
        <v>563.37800000000004</v>
      </c>
      <c r="J14" s="457">
        <v>658.62099999999998</v>
      </c>
      <c r="K14" s="282">
        <v>2532.5570000000002</v>
      </c>
      <c r="L14" s="714">
        <v>0.8053891433327478</v>
      </c>
    </row>
    <row r="15" spans="1:12" x14ac:dyDescent="0.2">
      <c r="A15" s="357" t="s">
        <v>173</v>
      </c>
      <c r="B15" s="457">
        <v>3.831</v>
      </c>
      <c r="C15" s="457">
        <v>580.31100000000004</v>
      </c>
      <c r="D15" s="457">
        <v>53.031999999999996</v>
      </c>
      <c r="E15" s="457">
        <v>136.987887</v>
      </c>
      <c r="F15" s="358">
        <v>774.16188700000009</v>
      </c>
      <c r="G15" s="457">
        <v>1731.146</v>
      </c>
      <c r="H15" s="457">
        <v>6824.9009999999998</v>
      </c>
      <c r="I15" s="457">
        <v>1807.55</v>
      </c>
      <c r="J15" s="457">
        <v>1303.4788870000002</v>
      </c>
      <c r="K15" s="282">
        <v>11667.075886999999</v>
      </c>
      <c r="L15" s="714">
        <v>3.7102960580271591</v>
      </c>
    </row>
    <row r="16" spans="1:12" x14ac:dyDescent="0.2">
      <c r="A16" s="357" t="s">
        <v>174</v>
      </c>
      <c r="B16" s="457" t="s">
        <v>195</v>
      </c>
      <c r="C16" s="457">
        <v>42.322000000000003</v>
      </c>
      <c r="D16" s="457">
        <v>19.548999999999999</v>
      </c>
      <c r="E16" s="457">
        <v>3.1760000000000002</v>
      </c>
      <c r="F16" s="358">
        <v>65.132999999999996</v>
      </c>
      <c r="G16" s="457">
        <v>589.43499999999995</v>
      </c>
      <c r="H16" s="457">
        <v>658.14800000000002</v>
      </c>
      <c r="I16" s="457">
        <v>987.99</v>
      </c>
      <c r="J16" s="457">
        <v>32.667000000000002</v>
      </c>
      <c r="K16" s="282">
        <v>2268.2400000000002</v>
      </c>
      <c r="L16" s="714">
        <v>0.7213325782886908</v>
      </c>
    </row>
    <row r="17" spans="1:12" x14ac:dyDescent="0.2">
      <c r="A17" s="357" t="s">
        <v>175</v>
      </c>
      <c r="B17" s="457">
        <v>139.66900000000001</v>
      </c>
      <c r="C17" s="457">
        <v>184.41200000000001</v>
      </c>
      <c r="D17" s="457">
        <v>347.33199999999999</v>
      </c>
      <c r="E17" s="457">
        <v>5.2670000000000003</v>
      </c>
      <c r="F17" s="358">
        <v>676.68000000000006</v>
      </c>
      <c r="G17" s="457">
        <v>1908.634</v>
      </c>
      <c r="H17" s="457">
        <v>3046.9119999999998</v>
      </c>
      <c r="I17" s="457">
        <v>17941.025000000001</v>
      </c>
      <c r="J17" s="457">
        <v>179.05099999999999</v>
      </c>
      <c r="K17" s="282">
        <v>23075.622000000003</v>
      </c>
      <c r="L17" s="714">
        <v>7.3383759711826064</v>
      </c>
    </row>
    <row r="18" spans="1:12" x14ac:dyDescent="0.2">
      <c r="A18" s="357" t="s">
        <v>177</v>
      </c>
      <c r="B18" s="457">
        <v>1807.9</v>
      </c>
      <c r="C18" s="457">
        <v>64.507999999999996</v>
      </c>
      <c r="D18" s="457">
        <v>16.658999999999999</v>
      </c>
      <c r="E18" s="457">
        <v>39.447000000000003</v>
      </c>
      <c r="F18" s="358">
        <v>1928.5140000000001</v>
      </c>
      <c r="G18" s="457">
        <v>19468.664000000001</v>
      </c>
      <c r="H18" s="457">
        <v>1585.547</v>
      </c>
      <c r="I18" s="457">
        <v>578.05100000000004</v>
      </c>
      <c r="J18" s="457">
        <v>550.74199999999996</v>
      </c>
      <c r="K18" s="282">
        <v>22183.003999999997</v>
      </c>
      <c r="L18" s="714">
        <v>7.0545107526136297</v>
      </c>
    </row>
    <row r="19" spans="1:12" x14ac:dyDescent="0.2">
      <c r="A19" s="357" t="s">
        <v>178</v>
      </c>
      <c r="B19" s="457">
        <v>54.447000000000003</v>
      </c>
      <c r="C19" s="457">
        <v>290.66000000000003</v>
      </c>
      <c r="D19" s="457">
        <v>52.448999999999998</v>
      </c>
      <c r="E19" s="457">
        <v>10.584</v>
      </c>
      <c r="F19" s="358">
        <v>408.14000000000004</v>
      </c>
      <c r="G19" s="457">
        <v>680.29399999999998</v>
      </c>
      <c r="H19" s="457">
        <v>4910.17</v>
      </c>
      <c r="I19" s="457">
        <v>2140.364</v>
      </c>
      <c r="J19" s="457">
        <v>164.68799999999999</v>
      </c>
      <c r="K19" s="282">
        <v>7895.5159999999996</v>
      </c>
      <c r="L19" s="714">
        <v>2.5108863758683428</v>
      </c>
    </row>
    <row r="20" spans="1:12" x14ac:dyDescent="0.2">
      <c r="A20" s="357" t="s">
        <v>179</v>
      </c>
      <c r="B20" s="457">
        <v>549.25599999999997</v>
      </c>
      <c r="C20" s="457">
        <v>1389.587</v>
      </c>
      <c r="D20" s="457">
        <v>117.83</v>
      </c>
      <c r="E20" s="457">
        <v>4.931</v>
      </c>
      <c r="F20" s="358">
        <v>2061.6039999999998</v>
      </c>
      <c r="G20" s="457">
        <v>6575.6189999999997</v>
      </c>
      <c r="H20" s="457">
        <v>16651.058000000001</v>
      </c>
      <c r="I20" s="457">
        <v>5057.2219999999998</v>
      </c>
      <c r="J20" s="457">
        <v>110.246</v>
      </c>
      <c r="K20" s="282">
        <v>28394.144999999997</v>
      </c>
      <c r="L20" s="714">
        <v>9.0297419237615646</v>
      </c>
    </row>
    <row r="21" spans="1:12" ht="15" x14ac:dyDescent="0.25">
      <c r="A21" s="359" t="s">
        <v>120</v>
      </c>
      <c r="B21" s="716">
        <v>9847.6190000000006</v>
      </c>
      <c r="C21" s="716">
        <v>8536.8378959999991</v>
      </c>
      <c r="D21" s="716">
        <v>1601.3400000000001</v>
      </c>
      <c r="E21" s="716">
        <v>795.52588700000013</v>
      </c>
      <c r="F21" s="717">
        <v>20781.322783</v>
      </c>
      <c r="G21" s="718">
        <v>113941.4</v>
      </c>
      <c r="H21" s="716">
        <v>123292.37589600001</v>
      </c>
      <c r="I21" s="716">
        <v>66008.468999999997</v>
      </c>
      <c r="J21" s="716">
        <v>11209.100886999999</v>
      </c>
      <c r="K21" s="716">
        <v>314451.345783</v>
      </c>
      <c r="L21" s="715">
        <v>100</v>
      </c>
    </row>
    <row r="22" spans="1:12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L22" s="253" t="s">
        <v>246</v>
      </c>
    </row>
    <row r="23" spans="1:12" x14ac:dyDescent="0.2">
      <c r="A23" s="335" t="s">
        <v>606</v>
      </c>
      <c r="B23" s="335"/>
      <c r="C23" s="360"/>
      <c r="D23" s="360"/>
      <c r="E23" s="360"/>
      <c r="F23" s="360"/>
      <c r="G23" s="231"/>
      <c r="H23" s="231"/>
      <c r="I23" s="231"/>
      <c r="J23" s="231"/>
      <c r="K23" s="231"/>
      <c r="L23" s="1"/>
    </row>
    <row r="24" spans="1:12" x14ac:dyDescent="0.2">
      <c r="A24" s="335" t="s">
        <v>247</v>
      </c>
      <c r="B24" s="335"/>
      <c r="C24" s="335"/>
      <c r="D24" s="335"/>
      <c r="E24" s="335"/>
      <c r="F24" s="361"/>
      <c r="G24" s="231"/>
      <c r="H24" s="231"/>
      <c r="I24" s="231"/>
      <c r="J24" s="231"/>
      <c r="K24" s="231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K3" sqref="K3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9" t="s">
        <v>608</v>
      </c>
      <c r="B1" s="229"/>
      <c r="C1" s="229"/>
      <c r="D1" s="229"/>
      <c r="E1" s="229"/>
      <c r="F1" s="229"/>
      <c r="G1" s="229"/>
      <c r="H1" s="1"/>
      <c r="I1" s="1"/>
    </row>
    <row r="2" spans="1:10" x14ac:dyDescent="0.2">
      <c r="A2" s="232"/>
      <c r="B2" s="232"/>
      <c r="C2" s="232"/>
      <c r="D2" s="232"/>
      <c r="E2" s="232"/>
      <c r="F2" s="232"/>
      <c r="G2" s="232"/>
      <c r="H2" s="1"/>
      <c r="I2" s="62" t="s">
        <v>576</v>
      </c>
      <c r="J2" s="62"/>
    </row>
    <row r="3" spans="1:10" x14ac:dyDescent="0.2">
      <c r="A3" s="880" t="s">
        <v>556</v>
      </c>
      <c r="B3" s="880" t="s">
        <v>557</v>
      </c>
      <c r="C3" s="866">
        <f>INDICE!A3</f>
        <v>41852</v>
      </c>
      <c r="D3" s="866">
        <v>41671</v>
      </c>
      <c r="E3" s="884" t="s">
        <v>121</v>
      </c>
      <c r="F3" s="884"/>
      <c r="G3" s="884" t="s">
        <v>122</v>
      </c>
      <c r="H3" s="884"/>
      <c r="I3" s="884"/>
      <c r="J3" s="253"/>
    </row>
    <row r="4" spans="1:10" ht="25.5" x14ac:dyDescent="0.2">
      <c r="A4" s="881"/>
      <c r="B4" s="881"/>
      <c r="C4" s="266" t="s">
        <v>55</v>
      </c>
      <c r="D4" s="267" t="s">
        <v>518</v>
      </c>
      <c r="E4" s="266" t="s">
        <v>55</v>
      </c>
      <c r="F4" s="267" t="s">
        <v>518</v>
      </c>
      <c r="G4" s="266" t="s">
        <v>55</v>
      </c>
      <c r="H4" s="268" t="s">
        <v>518</v>
      </c>
      <c r="I4" s="267" t="s">
        <v>580</v>
      </c>
      <c r="J4" s="11"/>
    </row>
    <row r="5" spans="1:10" x14ac:dyDescent="0.2">
      <c r="A5" s="1"/>
      <c r="B5" s="667" t="s">
        <v>378</v>
      </c>
      <c r="C5" s="773">
        <v>1063.0046599999998</v>
      </c>
      <c r="D5" s="189">
        <v>-1.3777020025378672</v>
      </c>
      <c r="E5" s="776">
        <v>9676.5217100000009</v>
      </c>
      <c r="F5" s="189">
        <v>2.1890213179528022</v>
      </c>
      <c r="G5" s="776">
        <v>17105.347249999999</v>
      </c>
      <c r="H5" s="189">
        <v>-12.521747589225415</v>
      </c>
      <c r="I5" s="657">
        <v>4.5017116484662889</v>
      </c>
      <c r="J5" s="1"/>
    </row>
    <row r="6" spans="1:10" x14ac:dyDescent="0.2">
      <c r="A6" s="1"/>
      <c r="B6" s="202" t="s">
        <v>579</v>
      </c>
      <c r="C6" s="773">
        <v>2513.93037</v>
      </c>
      <c r="D6" s="189">
        <v>45.241559725177119</v>
      </c>
      <c r="E6" s="776">
        <v>15527.591710000001</v>
      </c>
      <c r="F6" s="189">
        <v>-10.077405126763097</v>
      </c>
      <c r="G6" s="776">
        <v>21587.14299</v>
      </c>
      <c r="H6" s="189">
        <v>-10.854972268291691</v>
      </c>
      <c r="I6" s="649">
        <v>5.6812113565943765</v>
      </c>
      <c r="J6" s="1"/>
    </row>
    <row r="7" spans="1:10" x14ac:dyDescent="0.2">
      <c r="A7" s="650" t="s">
        <v>563</v>
      </c>
      <c r="B7" s="193"/>
      <c r="C7" s="774">
        <v>3576.9350300000001</v>
      </c>
      <c r="D7" s="198">
        <v>27.351259278497263</v>
      </c>
      <c r="E7" s="774">
        <v>25204.113420000001</v>
      </c>
      <c r="F7" s="198">
        <v>-5.7330939836397086</v>
      </c>
      <c r="G7" s="774">
        <v>38692.490239999999</v>
      </c>
      <c r="H7" s="366">
        <v>-11.599595239753176</v>
      </c>
      <c r="I7" s="198">
        <v>10.182923005060665</v>
      </c>
      <c r="J7" s="1"/>
    </row>
    <row r="8" spans="1:10" x14ac:dyDescent="0.2">
      <c r="A8" s="1"/>
      <c r="B8" s="202" t="s">
        <v>260</v>
      </c>
      <c r="C8" s="773">
        <v>0</v>
      </c>
      <c r="D8" s="189" t="s">
        <v>151</v>
      </c>
      <c r="E8" s="776">
        <v>1294.0657200000001</v>
      </c>
      <c r="F8" s="189">
        <v>-40.470761737515012</v>
      </c>
      <c r="G8" s="776">
        <v>1294.0657200000001</v>
      </c>
      <c r="H8" s="189">
        <v>-74.365165710892157</v>
      </c>
      <c r="I8" s="657">
        <v>0.34056664506503459</v>
      </c>
      <c r="J8" s="1"/>
    </row>
    <row r="9" spans="1:10" x14ac:dyDescent="0.2">
      <c r="A9" s="1"/>
      <c r="B9" s="202" t="s">
        <v>261</v>
      </c>
      <c r="C9" s="773">
        <v>1538.25918</v>
      </c>
      <c r="D9" s="189">
        <v>-8.7082920898463936</v>
      </c>
      <c r="E9" s="776">
        <v>10538.870309999998</v>
      </c>
      <c r="F9" s="189">
        <v>14.235914986833983</v>
      </c>
      <c r="G9" s="776">
        <v>16539.789599999996</v>
      </c>
      <c r="H9" s="189">
        <v>42.997434783590826</v>
      </c>
      <c r="I9" s="657">
        <v>4.352870620939985</v>
      </c>
      <c r="J9" s="1"/>
    </row>
    <row r="10" spans="1:10" s="726" customFormat="1" x14ac:dyDescent="0.2">
      <c r="A10" s="722"/>
      <c r="B10" s="723" t="s">
        <v>379</v>
      </c>
      <c r="C10" s="775">
        <v>1538.25918</v>
      </c>
      <c r="D10" s="680">
        <v>-8.7082920898463936</v>
      </c>
      <c r="E10" s="777">
        <v>10538.870309999998</v>
      </c>
      <c r="F10" s="680">
        <v>23.362164335426662</v>
      </c>
      <c r="G10" s="777">
        <v>15872.493839999999</v>
      </c>
      <c r="H10" s="680">
        <v>45.833339041255662</v>
      </c>
      <c r="I10" s="725">
        <v>4.1772545956199405</v>
      </c>
      <c r="J10" s="722"/>
    </row>
    <row r="11" spans="1:10" s="726" customFormat="1" x14ac:dyDescent="0.2">
      <c r="A11" s="722"/>
      <c r="B11" s="723" t="s">
        <v>376</v>
      </c>
      <c r="C11" s="775">
        <v>0</v>
      </c>
      <c r="D11" s="680" t="s">
        <v>151</v>
      </c>
      <c r="E11" s="777">
        <v>0</v>
      </c>
      <c r="F11" s="813">
        <v>-100</v>
      </c>
      <c r="G11" s="777">
        <v>667.29575999999997</v>
      </c>
      <c r="H11" s="813">
        <v>-2.2275226159081831</v>
      </c>
      <c r="I11" s="725">
        <v>0.17561602532004519</v>
      </c>
      <c r="J11" s="722"/>
    </row>
    <row r="12" spans="1:10" x14ac:dyDescent="0.2">
      <c r="A12" s="1"/>
      <c r="B12" s="666" t="s">
        <v>263</v>
      </c>
      <c r="C12" s="773">
        <v>842.29656999999997</v>
      </c>
      <c r="D12" s="189" t="s">
        <v>151</v>
      </c>
      <c r="E12" s="776">
        <v>1447.7953500000001</v>
      </c>
      <c r="F12" s="367" t="s">
        <v>151</v>
      </c>
      <c r="G12" s="776">
        <v>1447.7953500000001</v>
      </c>
      <c r="H12" s="367" t="s">
        <v>151</v>
      </c>
      <c r="I12" s="657">
        <v>0.38102454726198726</v>
      </c>
      <c r="J12" s="1"/>
    </row>
    <row r="13" spans="1:10" x14ac:dyDescent="0.2">
      <c r="A13" s="1"/>
      <c r="B13" s="202" t="s">
        <v>223</v>
      </c>
      <c r="C13" s="773">
        <v>4601.9502200000006</v>
      </c>
      <c r="D13" s="189">
        <v>2.0498825532185716</v>
      </c>
      <c r="E13" s="776">
        <v>29965.368090000004</v>
      </c>
      <c r="F13" s="189">
        <v>5.832710674796882</v>
      </c>
      <c r="G13" s="776">
        <v>45443.460169999998</v>
      </c>
      <c r="H13" s="189">
        <v>4.4870153778947621</v>
      </c>
      <c r="I13" s="657">
        <v>11.95961420741709</v>
      </c>
      <c r="J13" s="1"/>
    </row>
    <row r="14" spans="1:10" s="726" customFormat="1" x14ac:dyDescent="0.2">
      <c r="A14" s="722"/>
      <c r="B14" s="723" t="s">
        <v>379</v>
      </c>
      <c r="C14" s="775">
        <v>2894.8682400000002</v>
      </c>
      <c r="D14" s="680">
        <v>5.5002740744898917</v>
      </c>
      <c r="E14" s="777">
        <v>20585.28586</v>
      </c>
      <c r="F14" s="680">
        <v>5.114416091335797</v>
      </c>
      <c r="G14" s="777">
        <v>31427.504730000004</v>
      </c>
      <c r="H14" s="680">
        <v>10.658659102256555</v>
      </c>
      <c r="I14" s="725">
        <v>8.2709553952650925</v>
      </c>
      <c r="J14" s="722"/>
    </row>
    <row r="15" spans="1:10" s="726" customFormat="1" x14ac:dyDescent="0.2">
      <c r="A15" s="722"/>
      <c r="B15" s="723" t="s">
        <v>376</v>
      </c>
      <c r="C15" s="775">
        <v>1707.0819799999999</v>
      </c>
      <c r="D15" s="680">
        <v>-3.3125204884636652</v>
      </c>
      <c r="E15" s="777">
        <v>9380.08223</v>
      </c>
      <c r="F15" s="680">
        <v>7.4439970027923543</v>
      </c>
      <c r="G15" s="777">
        <v>14015.955440000002</v>
      </c>
      <c r="H15" s="680">
        <v>-7.1272308985880901</v>
      </c>
      <c r="I15" s="725">
        <v>3.6886588121519988</v>
      </c>
      <c r="J15" s="722"/>
    </row>
    <row r="16" spans="1:10" x14ac:dyDescent="0.2">
      <c r="A16" s="1"/>
      <c r="B16" s="202" t="s">
        <v>663</v>
      </c>
      <c r="C16" s="773">
        <v>0</v>
      </c>
      <c r="D16" s="189">
        <v>-100</v>
      </c>
      <c r="E16" s="776">
        <v>157.34804</v>
      </c>
      <c r="F16" s="189">
        <v>-83.457714089388119</v>
      </c>
      <c r="G16" s="776">
        <v>443.12883000000005</v>
      </c>
      <c r="H16" s="189">
        <v>-53.413059348594828</v>
      </c>
      <c r="I16" s="657">
        <v>0.11662073775101163</v>
      </c>
      <c r="J16" s="1"/>
    </row>
    <row r="17" spans="1:10" x14ac:dyDescent="0.2">
      <c r="A17" s="650" t="s">
        <v>547</v>
      </c>
      <c r="B17" s="193"/>
      <c r="C17" s="774">
        <v>6982.5059700000011</v>
      </c>
      <c r="D17" s="198">
        <v>10.100609101593063</v>
      </c>
      <c r="E17" s="774">
        <v>43403.447509999998</v>
      </c>
      <c r="F17" s="198">
        <v>6.7356052183629025</v>
      </c>
      <c r="G17" s="774">
        <v>65168.239670000003</v>
      </c>
      <c r="H17" s="366">
        <v>6.7321782692322332</v>
      </c>
      <c r="I17" s="198">
        <v>17.15069675843511</v>
      </c>
      <c r="J17" s="1"/>
    </row>
    <row r="18" spans="1:10" x14ac:dyDescent="0.2">
      <c r="A18" s="1"/>
      <c r="B18" s="202" t="s">
        <v>228</v>
      </c>
      <c r="C18" s="773">
        <v>0</v>
      </c>
      <c r="D18" s="203" t="s">
        <v>151</v>
      </c>
      <c r="E18" s="776">
        <v>0</v>
      </c>
      <c r="F18" s="203">
        <v>-100</v>
      </c>
      <c r="G18" s="776">
        <v>0</v>
      </c>
      <c r="H18" s="203">
        <v>-100</v>
      </c>
      <c r="I18" s="658">
        <v>0</v>
      </c>
      <c r="J18" s="1"/>
    </row>
    <row r="19" spans="1:10" x14ac:dyDescent="0.2">
      <c r="A19" s="1"/>
      <c r="B19" s="202" t="s">
        <v>380</v>
      </c>
      <c r="C19" s="773">
        <v>2959.0977900000003</v>
      </c>
      <c r="D19" s="189">
        <v>-45.65219174436799</v>
      </c>
      <c r="E19" s="776">
        <v>23201.71889</v>
      </c>
      <c r="F19" s="189">
        <v>-14.025549383210368</v>
      </c>
      <c r="G19" s="776">
        <v>36823.783360000001</v>
      </c>
      <c r="H19" s="189">
        <v>-7.8326766838040571</v>
      </c>
      <c r="I19" s="658">
        <v>9.6911247734132449</v>
      </c>
      <c r="J19" s="1"/>
    </row>
    <row r="20" spans="1:10" x14ac:dyDescent="0.2">
      <c r="A20" s="650" t="s">
        <v>405</v>
      </c>
      <c r="B20" s="193"/>
      <c r="C20" s="774">
        <v>2959.0977900000003</v>
      </c>
      <c r="D20" s="198">
        <v>-45.65219174436799</v>
      </c>
      <c r="E20" s="774">
        <v>23201.71889</v>
      </c>
      <c r="F20" s="198">
        <v>-19.728731381447957</v>
      </c>
      <c r="G20" s="774">
        <v>36823.783360000001</v>
      </c>
      <c r="H20" s="366">
        <v>-12.053294232694661</v>
      </c>
      <c r="I20" s="198">
        <v>9.6911247734132449</v>
      </c>
      <c r="J20" s="1"/>
    </row>
    <row r="21" spans="1:10" x14ac:dyDescent="0.2">
      <c r="A21" s="1"/>
      <c r="B21" s="202" t="s">
        <v>230</v>
      </c>
      <c r="C21" s="773">
        <v>13064.829589999998</v>
      </c>
      <c r="D21" s="189">
        <v>3.25675067377703</v>
      </c>
      <c r="E21" s="776">
        <v>142851.24503999998</v>
      </c>
      <c r="F21" s="189">
        <v>9.6186718621368446</v>
      </c>
      <c r="G21" s="776">
        <v>206239.70952</v>
      </c>
      <c r="H21" s="189">
        <v>9.4397202325578551</v>
      </c>
      <c r="I21" s="659">
        <v>54.277278862169133</v>
      </c>
      <c r="J21" s="1"/>
    </row>
    <row r="22" spans="1:10" s="726" customFormat="1" x14ac:dyDescent="0.2">
      <c r="A22" s="722"/>
      <c r="B22" s="723" t="s">
        <v>379</v>
      </c>
      <c r="C22" s="775">
        <v>10008.452359999999</v>
      </c>
      <c r="D22" s="680">
        <v>4.9566061067784792</v>
      </c>
      <c r="E22" s="777">
        <v>103073.66419</v>
      </c>
      <c r="F22" s="680">
        <v>-0.69982985814072296</v>
      </c>
      <c r="G22" s="777">
        <v>155317.02073000002</v>
      </c>
      <c r="H22" s="680">
        <v>6.1470328953457214</v>
      </c>
      <c r="I22" s="727">
        <v>40.8756648553464</v>
      </c>
      <c r="J22" s="722"/>
    </row>
    <row r="23" spans="1:10" s="726" customFormat="1" x14ac:dyDescent="0.2">
      <c r="A23" s="722"/>
      <c r="B23" s="723" t="s">
        <v>376</v>
      </c>
      <c r="C23" s="775">
        <v>3056.3772299999996</v>
      </c>
      <c r="D23" s="680">
        <v>-1.9436624735838279</v>
      </c>
      <c r="E23" s="777">
        <v>39777.580849999991</v>
      </c>
      <c r="F23" s="680">
        <v>50.011027574743785</v>
      </c>
      <c r="G23" s="777">
        <v>50922.688789999993</v>
      </c>
      <c r="H23" s="680">
        <v>20.876164852411485</v>
      </c>
      <c r="I23" s="727">
        <v>13.401614006822731</v>
      </c>
      <c r="J23" s="722"/>
    </row>
    <row r="24" spans="1:10" x14ac:dyDescent="0.2">
      <c r="A24" s="1"/>
      <c r="B24" s="202" t="s">
        <v>233</v>
      </c>
      <c r="C24" s="773">
        <v>0</v>
      </c>
      <c r="D24" s="189" t="s">
        <v>151</v>
      </c>
      <c r="E24" s="776">
        <v>0</v>
      </c>
      <c r="F24" s="189">
        <v>-100</v>
      </c>
      <c r="G24" s="776">
        <v>0</v>
      </c>
      <c r="H24" s="189">
        <v>-100</v>
      </c>
      <c r="I24" s="652">
        <v>0</v>
      </c>
      <c r="J24" s="1"/>
    </row>
    <row r="25" spans="1:10" x14ac:dyDescent="0.2">
      <c r="A25" s="1"/>
      <c r="B25" s="417" t="s">
        <v>237</v>
      </c>
      <c r="C25" s="773">
        <v>1661.8433399999999</v>
      </c>
      <c r="D25" s="203">
        <v>-1.7366741393648004</v>
      </c>
      <c r="E25" s="776">
        <v>17845.274390000002</v>
      </c>
      <c r="F25" s="203">
        <v>-14.904351405732069</v>
      </c>
      <c r="G25" s="776">
        <v>33050.075559999997</v>
      </c>
      <c r="H25" s="189">
        <v>-21.391303390646023</v>
      </c>
      <c r="I25" s="659">
        <v>8.6979766009218551</v>
      </c>
      <c r="J25" s="1"/>
    </row>
    <row r="26" spans="1:10" x14ac:dyDescent="0.2">
      <c r="A26" s="193" t="s">
        <v>548</v>
      </c>
      <c r="B26" s="193"/>
      <c r="C26" s="257">
        <v>14726.672929999997</v>
      </c>
      <c r="D26" s="198">
        <v>2.6680051492058348</v>
      </c>
      <c r="E26" s="774">
        <v>160696.51943000001</v>
      </c>
      <c r="F26" s="198">
        <v>5.8947056011135857</v>
      </c>
      <c r="G26" s="774">
        <v>239289.78508</v>
      </c>
      <c r="H26" s="198">
        <v>3.6074167501837553</v>
      </c>
      <c r="I26" s="198">
        <v>62.975255463090981</v>
      </c>
      <c r="J26" s="1"/>
    </row>
    <row r="27" spans="1:10" x14ac:dyDescent="0.2">
      <c r="A27" s="207" t="s">
        <v>120</v>
      </c>
      <c r="B27" s="207"/>
      <c r="C27" s="260">
        <v>28245.211719999999</v>
      </c>
      <c r="D27" s="209">
        <v>-2.3986462961997033</v>
      </c>
      <c r="E27" s="260">
        <v>252505.79925000001</v>
      </c>
      <c r="F27" s="209">
        <v>1.7935448283555107</v>
      </c>
      <c r="G27" s="260">
        <v>379974.29835</v>
      </c>
      <c r="H27" s="660">
        <v>0.6138551674907784</v>
      </c>
      <c r="I27" s="660">
        <v>100</v>
      </c>
      <c r="J27" s="1"/>
    </row>
    <row r="28" spans="1:10" x14ac:dyDescent="0.2">
      <c r="A28" s="369" t="s">
        <v>381</v>
      </c>
      <c r="B28" s="369"/>
      <c r="C28" s="261">
        <v>14441.57978</v>
      </c>
      <c r="D28" s="221">
        <v>2.3342556758164443</v>
      </c>
      <c r="E28" s="261">
        <v>134355.16839999997</v>
      </c>
      <c r="F28" s="221">
        <v>1.111671010909792</v>
      </c>
      <c r="G28" s="261">
        <v>203060.14812999999</v>
      </c>
      <c r="H28" s="221">
        <v>8.845520751710497</v>
      </c>
      <c r="I28" s="221">
        <v>53.44049558398244</v>
      </c>
      <c r="J28" s="1"/>
    </row>
    <row r="29" spans="1:10" x14ac:dyDescent="0.2">
      <c r="A29" s="369" t="s">
        <v>382</v>
      </c>
      <c r="B29" s="369"/>
      <c r="C29" s="261">
        <v>13803.631940000001</v>
      </c>
      <c r="D29" s="221">
        <v>-6.9033067679943549</v>
      </c>
      <c r="E29" s="261">
        <v>118150.63085000003</v>
      </c>
      <c r="F29" s="221">
        <v>2.5802003633805444</v>
      </c>
      <c r="G29" s="261">
        <v>176914.15022000004</v>
      </c>
      <c r="H29" s="221">
        <v>-7.4222550221131058</v>
      </c>
      <c r="I29" s="221">
        <v>46.559504416017575</v>
      </c>
      <c r="J29" s="1"/>
    </row>
    <row r="30" spans="1:10" x14ac:dyDescent="0.2">
      <c r="A30" s="370" t="s">
        <v>551</v>
      </c>
      <c r="B30" s="370"/>
      <c r="C30" s="661">
        <v>6982.5059700000011</v>
      </c>
      <c r="D30" s="662">
        <v>12.720988097469711</v>
      </c>
      <c r="E30" s="663">
        <v>43246.099470000001</v>
      </c>
      <c r="F30" s="664">
        <v>8.8958581529430383</v>
      </c>
      <c r="G30" s="663">
        <v>64725.110840000001</v>
      </c>
      <c r="H30" s="664">
        <v>7.6839774913810528</v>
      </c>
      <c r="I30" s="664">
        <v>17.034076020684097</v>
      </c>
      <c r="J30" s="1"/>
    </row>
    <row r="31" spans="1:10" x14ac:dyDescent="0.2">
      <c r="A31" s="216" t="s">
        <v>552</v>
      </c>
      <c r="B31" s="216"/>
      <c r="C31" s="661">
        <v>21262.705750000001</v>
      </c>
      <c r="D31" s="662">
        <v>-6.516439514731089</v>
      </c>
      <c r="E31" s="663">
        <v>209259.69978</v>
      </c>
      <c r="F31" s="664">
        <v>0.43974205438339303</v>
      </c>
      <c r="G31" s="663">
        <v>315249.18751000002</v>
      </c>
      <c r="H31" s="664">
        <v>-0.72439470235680448</v>
      </c>
      <c r="I31" s="664">
        <v>82.965923979315903</v>
      </c>
      <c r="J31" s="1"/>
    </row>
    <row r="32" spans="1:10" x14ac:dyDescent="0.2">
      <c r="A32" s="820" t="s">
        <v>553</v>
      </c>
      <c r="B32" s="821"/>
      <c r="C32" s="822">
        <v>2380.55575</v>
      </c>
      <c r="D32" s="823">
        <v>41.279833085629079</v>
      </c>
      <c r="E32" s="822">
        <v>13280.731379999999</v>
      </c>
      <c r="F32" s="823">
        <v>16.504147068335808</v>
      </c>
      <c r="G32" s="822">
        <v>19281.650669999999</v>
      </c>
      <c r="H32" s="823">
        <v>16.052667366339726</v>
      </c>
      <c r="I32" s="823">
        <v>5.0744618132670078</v>
      </c>
      <c r="J32" s="1"/>
    </row>
    <row r="33" spans="1:10" x14ac:dyDescent="0.2">
      <c r="A33" s="377"/>
      <c r="B33" s="377"/>
      <c r="C33" s="720"/>
      <c r="D33" s="1"/>
      <c r="E33" s="1"/>
      <c r="F33" s="1"/>
      <c r="G33" s="1"/>
      <c r="H33" s="1"/>
      <c r="I33" s="253" t="s">
        <v>246</v>
      </c>
      <c r="J33" s="1"/>
    </row>
    <row r="34" spans="1:10" x14ac:dyDescent="0.2">
      <c r="A34" s="728" t="s">
        <v>581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29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29" t="s">
        <v>582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7"/>
    </row>
    <row r="65" spans="3:3" x14ac:dyDescent="0.2">
      <c r="C65" t="s">
        <v>607</v>
      </c>
    </row>
    <row r="69" spans="3:3" x14ac:dyDescent="0.2">
      <c r="C69" t="s">
        <v>608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4"/>
  <sheetViews>
    <sheetView workbookViewId="0">
      <selection activeCell="D27" sqref="D27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4" t="s">
        <v>18</v>
      </c>
      <c r="B1" s="894"/>
      <c r="C1" s="894"/>
      <c r="D1" s="894"/>
      <c r="E1" s="894"/>
      <c r="F1" s="894"/>
      <c r="G1" s="1"/>
      <c r="H1" s="1"/>
    </row>
    <row r="2" spans="1:9" x14ac:dyDescent="0.2">
      <c r="A2" s="895"/>
      <c r="B2" s="895"/>
      <c r="C2" s="895"/>
      <c r="D2" s="895"/>
      <c r="E2" s="895"/>
      <c r="F2" s="895"/>
      <c r="G2" s="11"/>
      <c r="H2" s="62" t="s">
        <v>576</v>
      </c>
    </row>
    <row r="3" spans="1:9" x14ac:dyDescent="0.2">
      <c r="A3" s="362"/>
      <c r="B3" s="866">
        <f>INDICE!A3</f>
        <v>41852</v>
      </c>
      <c r="C3" s="866">
        <v>41671</v>
      </c>
      <c r="D3" s="884" t="s">
        <v>121</v>
      </c>
      <c r="E3" s="884"/>
      <c r="F3" s="884" t="s">
        <v>122</v>
      </c>
      <c r="G3" s="884"/>
      <c r="H3" s="884"/>
    </row>
    <row r="4" spans="1:9" x14ac:dyDescent="0.2">
      <c r="A4" s="363"/>
      <c r="B4" s="266" t="s">
        <v>55</v>
      </c>
      <c r="C4" s="267" t="s">
        <v>518</v>
      </c>
      <c r="D4" s="266" t="s">
        <v>55</v>
      </c>
      <c r="E4" s="267" t="s">
        <v>518</v>
      </c>
      <c r="F4" s="266" t="s">
        <v>55</v>
      </c>
      <c r="G4" s="268" t="s">
        <v>518</v>
      </c>
      <c r="H4" s="267" t="s">
        <v>580</v>
      </c>
      <c r="I4" s="62"/>
    </row>
    <row r="5" spans="1:9" ht="14.1" customHeight="1" x14ac:dyDescent="0.2">
      <c r="A5" s="668" t="s">
        <v>384</v>
      </c>
      <c r="B5" s="371">
        <v>14441.579780000002</v>
      </c>
      <c r="C5" s="372">
        <v>2.3342556758164577</v>
      </c>
      <c r="D5" s="371">
        <v>134355.16840000002</v>
      </c>
      <c r="E5" s="372">
        <v>1.1116710109098369</v>
      </c>
      <c r="F5" s="371">
        <v>203060.14812999999</v>
      </c>
      <c r="G5" s="372">
        <v>8.8455207517105148</v>
      </c>
      <c r="H5" s="372">
        <v>53.44049558398244</v>
      </c>
    </row>
    <row r="6" spans="1:9" x14ac:dyDescent="0.2">
      <c r="A6" s="648" t="s">
        <v>385</v>
      </c>
      <c r="B6" s="730">
        <v>4428.04468</v>
      </c>
      <c r="C6" s="731">
        <v>21.807528013289375</v>
      </c>
      <c r="D6" s="730">
        <v>47492.587650000001</v>
      </c>
      <c r="E6" s="731">
        <v>7.2884525703232121</v>
      </c>
      <c r="F6" s="730">
        <v>73400.329159999994</v>
      </c>
      <c r="G6" s="731">
        <v>24.02749536655039</v>
      </c>
      <c r="H6" s="731">
        <v>19.317182630176177</v>
      </c>
    </row>
    <row r="7" spans="1:9" x14ac:dyDescent="0.2">
      <c r="A7" s="648" t="s">
        <v>386</v>
      </c>
      <c r="B7" s="732">
        <v>0</v>
      </c>
      <c r="C7" s="731" t="s">
        <v>151</v>
      </c>
      <c r="D7" s="730">
        <v>0</v>
      </c>
      <c r="E7" s="731">
        <v>-100</v>
      </c>
      <c r="F7" s="730">
        <v>261.13454000000002</v>
      </c>
      <c r="G7" s="731">
        <v>-88.498273524543933</v>
      </c>
      <c r="H7" s="731">
        <v>6.8724264018369244E-2</v>
      </c>
    </row>
    <row r="8" spans="1:9" x14ac:dyDescent="0.2">
      <c r="A8" s="648" t="s">
        <v>387</v>
      </c>
      <c r="B8" s="732">
        <v>310.00001000000003</v>
      </c>
      <c r="C8" s="733">
        <v>-0.10562701762460121</v>
      </c>
      <c r="D8" s="730">
        <v>1511.9703200000001</v>
      </c>
      <c r="E8" s="733">
        <v>18.363603892714025</v>
      </c>
      <c r="F8" s="730">
        <v>2091.2193200000002</v>
      </c>
      <c r="G8" s="733">
        <v>40.373386536539122</v>
      </c>
      <c r="H8" s="733">
        <v>0.55035809766105481</v>
      </c>
    </row>
    <row r="9" spans="1:9" x14ac:dyDescent="0.2">
      <c r="A9" s="648" t="s">
        <v>388</v>
      </c>
      <c r="B9" s="730">
        <v>4123.1274100000001</v>
      </c>
      <c r="C9" s="731">
        <v>0.10969916391658688</v>
      </c>
      <c r="D9" s="730">
        <v>29612.185850000002</v>
      </c>
      <c r="E9" s="731">
        <v>10.29021226462117</v>
      </c>
      <c r="F9" s="730">
        <v>45208.77925</v>
      </c>
      <c r="G9" s="731">
        <v>19.616896718766053</v>
      </c>
      <c r="H9" s="731">
        <v>11.897851893223979</v>
      </c>
    </row>
    <row r="10" spans="1:9" x14ac:dyDescent="0.2">
      <c r="A10" s="648" t="s">
        <v>389</v>
      </c>
      <c r="B10" s="732">
        <v>0</v>
      </c>
      <c r="C10" s="733" t="s">
        <v>151</v>
      </c>
      <c r="D10" s="732">
        <v>0</v>
      </c>
      <c r="E10" s="733" t="s">
        <v>151</v>
      </c>
      <c r="F10" s="732">
        <v>0</v>
      </c>
      <c r="G10" s="733" t="s">
        <v>151</v>
      </c>
      <c r="H10" s="733">
        <v>0</v>
      </c>
    </row>
    <row r="11" spans="1:9" x14ac:dyDescent="0.2">
      <c r="A11" s="648" t="s">
        <v>390</v>
      </c>
      <c r="B11" s="730">
        <v>5580.4076800000003</v>
      </c>
      <c r="C11" s="731">
        <v>-5.4251595222029447</v>
      </c>
      <c r="D11" s="730">
        <v>55581.076540000002</v>
      </c>
      <c r="E11" s="731">
        <v>-5.5616124566728917</v>
      </c>
      <c r="F11" s="730">
        <v>81916.691570000025</v>
      </c>
      <c r="G11" s="731">
        <v>-4.0435740561525888</v>
      </c>
      <c r="H11" s="731">
        <v>21.558482225170227</v>
      </c>
    </row>
    <row r="12" spans="1:9" x14ac:dyDescent="0.2">
      <c r="A12" s="648" t="s">
        <v>407</v>
      </c>
      <c r="B12" s="730">
        <v>0</v>
      </c>
      <c r="C12" s="731">
        <v>-100</v>
      </c>
      <c r="D12" s="730">
        <v>157.34804</v>
      </c>
      <c r="E12" s="731">
        <v>-65.341270380401852</v>
      </c>
      <c r="F12" s="730">
        <v>181.99429000000001</v>
      </c>
      <c r="G12" s="731">
        <v>-59.912491509772003</v>
      </c>
      <c r="H12" s="731">
        <v>4.7896473732642407E-2</v>
      </c>
    </row>
    <row r="13" spans="1:9" x14ac:dyDescent="0.2">
      <c r="A13" s="668" t="s">
        <v>391</v>
      </c>
      <c r="B13" s="670">
        <v>13803.631939999997</v>
      </c>
      <c r="C13" s="372">
        <v>-6.9033067679943798</v>
      </c>
      <c r="D13" s="670">
        <v>118150.63085000002</v>
      </c>
      <c r="E13" s="372">
        <v>2.5802003633805315</v>
      </c>
      <c r="F13" s="670">
        <v>176914.15022000001</v>
      </c>
      <c r="G13" s="372">
        <v>-7.4222550221131209</v>
      </c>
      <c r="H13" s="372">
        <v>46.559504416017575</v>
      </c>
    </row>
    <row r="14" spans="1:9" x14ac:dyDescent="0.2">
      <c r="A14" s="648" t="s">
        <v>392</v>
      </c>
      <c r="B14" s="730">
        <v>3908.0386200000003</v>
      </c>
      <c r="C14" s="731">
        <v>8.9745885621831665</v>
      </c>
      <c r="D14" s="730">
        <v>27106.972110000002</v>
      </c>
      <c r="E14" s="731">
        <v>1.2877431333047151</v>
      </c>
      <c r="F14" s="730">
        <v>37724.9571</v>
      </c>
      <c r="G14" s="731">
        <v>-19.043468372475267</v>
      </c>
      <c r="H14" s="731">
        <v>9.9282917986339658</v>
      </c>
    </row>
    <row r="15" spans="1:9" x14ac:dyDescent="0.2">
      <c r="A15" s="648" t="s">
        <v>393</v>
      </c>
      <c r="B15" s="730">
        <v>1069.4405899999999</v>
      </c>
      <c r="C15" s="731">
        <v>-45.138342546747801</v>
      </c>
      <c r="D15" s="730">
        <v>12127.57984</v>
      </c>
      <c r="E15" s="731">
        <v>-44.520836148950032</v>
      </c>
      <c r="F15" s="730">
        <v>20533.141540000004</v>
      </c>
      <c r="G15" s="731">
        <v>-39.985111336174889</v>
      </c>
      <c r="H15" s="731">
        <v>5.4038237925994208</v>
      </c>
    </row>
    <row r="16" spans="1:9" x14ac:dyDescent="0.2">
      <c r="A16" s="648" t="s">
        <v>394</v>
      </c>
      <c r="B16" s="730">
        <v>2088.8790400000003</v>
      </c>
      <c r="C16" s="731">
        <v>-22.305798392923812</v>
      </c>
      <c r="D16" s="730">
        <v>17731.725539999999</v>
      </c>
      <c r="E16" s="731">
        <v>42.916641655665735</v>
      </c>
      <c r="F16" s="730">
        <v>25959.386470000001</v>
      </c>
      <c r="G16" s="731">
        <v>5.0351079487096255</v>
      </c>
      <c r="H16" s="731">
        <v>6.8318795725726762</v>
      </c>
    </row>
    <row r="17" spans="1:8" x14ac:dyDescent="0.2">
      <c r="A17" s="648" t="s">
        <v>395</v>
      </c>
      <c r="B17" s="730">
        <v>2278.18685</v>
      </c>
      <c r="C17" s="731">
        <v>-10.082619007280018</v>
      </c>
      <c r="D17" s="730">
        <v>24883.760460000001</v>
      </c>
      <c r="E17" s="731">
        <v>6.5482324020594396</v>
      </c>
      <c r="F17" s="730">
        <v>38964.81753</v>
      </c>
      <c r="G17" s="731">
        <v>1.5820017846872061</v>
      </c>
      <c r="H17" s="731">
        <v>10.254592928837763</v>
      </c>
    </row>
    <row r="18" spans="1:8" x14ac:dyDescent="0.2">
      <c r="A18" s="648" t="s">
        <v>396</v>
      </c>
      <c r="B18" s="730">
        <v>2524.3562099999999</v>
      </c>
      <c r="C18" s="731">
        <v>42.890972947327271</v>
      </c>
      <c r="D18" s="730">
        <v>13654.645640000001</v>
      </c>
      <c r="E18" s="731">
        <v>8.5745419001330756</v>
      </c>
      <c r="F18" s="730">
        <v>19474.0893</v>
      </c>
      <c r="G18" s="731">
        <v>3.9332180399331187</v>
      </c>
      <c r="H18" s="731">
        <v>5.1251069834365817</v>
      </c>
    </row>
    <row r="19" spans="1:8" x14ac:dyDescent="0.2">
      <c r="A19" s="648" t="s">
        <v>397</v>
      </c>
      <c r="B19" s="730">
        <v>1934.7306299999998</v>
      </c>
      <c r="C19" s="731">
        <v>-15.983539965231271</v>
      </c>
      <c r="D19" s="730">
        <v>22645.947259999997</v>
      </c>
      <c r="E19" s="731">
        <v>24.298791947623354</v>
      </c>
      <c r="F19" s="730">
        <v>34257.758280000002</v>
      </c>
      <c r="G19" s="731">
        <v>20.306453018813375</v>
      </c>
      <c r="H19" s="731">
        <v>9.0158093399371637</v>
      </c>
    </row>
    <row r="20" spans="1:8" x14ac:dyDescent="0.2">
      <c r="A20" s="668" t="s">
        <v>398</v>
      </c>
      <c r="B20" s="670">
        <v>0</v>
      </c>
      <c r="C20" s="670" t="s">
        <v>151</v>
      </c>
      <c r="D20" s="670">
        <v>0</v>
      </c>
      <c r="E20" s="670" t="s">
        <v>151</v>
      </c>
      <c r="F20" s="670">
        <v>0</v>
      </c>
      <c r="G20" s="670" t="s">
        <v>151</v>
      </c>
      <c r="H20" s="671">
        <v>0</v>
      </c>
    </row>
    <row r="21" spans="1:8" x14ac:dyDescent="0.2">
      <c r="A21" s="669" t="s">
        <v>120</v>
      </c>
      <c r="B21" s="69">
        <v>28245.211720000003</v>
      </c>
      <c r="C21" s="70">
        <v>-2.398646296199678</v>
      </c>
      <c r="D21" s="69">
        <v>252505.79925000001</v>
      </c>
      <c r="E21" s="70">
        <v>1.7935448283554984</v>
      </c>
      <c r="F21" s="69">
        <v>379974.29834999994</v>
      </c>
      <c r="G21" s="70">
        <v>0.61385516749076263</v>
      </c>
      <c r="H21" s="70">
        <v>100</v>
      </c>
    </row>
    <row r="22" spans="1:8" x14ac:dyDescent="0.2">
      <c r="A22" s="721"/>
      <c r="B22" s="1"/>
      <c r="C22" s="1"/>
      <c r="D22" s="1"/>
      <c r="E22" s="1"/>
      <c r="F22" s="1"/>
      <c r="G22" s="1"/>
      <c r="H22" s="253" t="s">
        <v>246</v>
      </c>
    </row>
    <row r="23" spans="1:8" x14ac:dyDescent="0.2">
      <c r="A23" s="728" t="s">
        <v>383</v>
      </c>
      <c r="B23" s="1"/>
      <c r="C23" s="1"/>
      <c r="D23" s="1"/>
      <c r="E23" s="1"/>
      <c r="F23" s="1"/>
      <c r="G23" s="1"/>
      <c r="H23" s="1"/>
    </row>
    <row r="24" spans="1:8" x14ac:dyDescent="0.2">
      <c r="A24" s="729" t="s">
        <v>247</v>
      </c>
      <c r="B24" s="1"/>
      <c r="C24" s="1"/>
      <c r="D24" s="1"/>
      <c r="E24" s="1"/>
      <c r="F24" s="1"/>
      <c r="G24" s="1"/>
      <c r="H24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F25" sqref="F25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45" t="s">
        <v>621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578</v>
      </c>
      <c r="H2" s="1"/>
    </row>
    <row r="3" spans="1:8" x14ac:dyDescent="0.2">
      <c r="A3" s="63"/>
      <c r="B3" s="866">
        <f>INDICE!A3</f>
        <v>41852</v>
      </c>
      <c r="C3" s="884">
        <v>41671</v>
      </c>
      <c r="D3" s="884" t="s">
        <v>121</v>
      </c>
      <c r="E3" s="884"/>
      <c r="F3" s="884" t="s">
        <v>122</v>
      </c>
      <c r="G3" s="884"/>
      <c r="H3" s="1"/>
    </row>
    <row r="4" spans="1:8" x14ac:dyDescent="0.2">
      <c r="A4" s="75"/>
      <c r="B4" s="266" t="s">
        <v>408</v>
      </c>
      <c r="C4" s="267" t="s">
        <v>518</v>
      </c>
      <c r="D4" s="266" t="s">
        <v>408</v>
      </c>
      <c r="E4" s="267" t="s">
        <v>518</v>
      </c>
      <c r="F4" s="266" t="s">
        <v>408</v>
      </c>
      <c r="G4" s="268" t="s">
        <v>518</v>
      </c>
      <c r="H4" s="1"/>
    </row>
    <row r="5" spans="1:8" x14ac:dyDescent="0.2">
      <c r="A5" s="734" t="s">
        <v>577</v>
      </c>
      <c r="B5" s="735">
        <v>23.594425364308414</v>
      </c>
      <c r="C5" s="695">
        <v>-7.4720351271393852</v>
      </c>
      <c r="D5" s="736">
        <v>24.883390991475487</v>
      </c>
      <c r="E5" s="695">
        <v>-5.391426198019218</v>
      </c>
      <c r="F5" s="736">
        <v>25.06820449276735</v>
      </c>
      <c r="G5" s="695">
        <v>-4.8979735973232508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409</v>
      </c>
      <c r="H6" s="1"/>
    </row>
    <row r="7" spans="1:8" x14ac:dyDescent="0.2">
      <c r="A7" s="280" t="s">
        <v>590</v>
      </c>
      <c r="B7" s="94"/>
      <c r="C7" s="294"/>
      <c r="D7" s="294"/>
      <c r="E7" s="294"/>
      <c r="F7" s="94"/>
      <c r="G7" s="94"/>
      <c r="H7" s="1"/>
    </row>
    <row r="8" spans="1:8" x14ac:dyDescent="0.2">
      <c r="A8" s="728" t="s">
        <v>410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8" workbookViewId="0">
      <selection activeCell="K11" sqref="K11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43"/>
  </cols>
  <sheetData>
    <row r="1" spans="1:14" x14ac:dyDescent="0.2">
      <c r="A1" s="894" t="s">
        <v>399</v>
      </c>
      <c r="B1" s="894"/>
      <c r="C1" s="894"/>
      <c r="D1" s="894"/>
      <c r="E1" s="894"/>
      <c r="F1" s="894"/>
      <c r="G1" s="894"/>
      <c r="H1" s="1"/>
      <c r="I1" s="1"/>
    </row>
    <row r="2" spans="1:14" x14ac:dyDescent="0.2">
      <c r="A2" s="895"/>
      <c r="B2" s="895"/>
      <c r="C2" s="895"/>
      <c r="D2" s="895"/>
      <c r="E2" s="895"/>
      <c r="F2" s="895"/>
      <c r="G2" s="895"/>
      <c r="H2" s="11"/>
      <c r="I2" s="62" t="s">
        <v>576</v>
      </c>
    </row>
    <row r="3" spans="1:14" x14ac:dyDescent="0.2">
      <c r="A3" s="880" t="s">
        <v>556</v>
      </c>
      <c r="B3" s="880" t="s">
        <v>557</v>
      </c>
      <c r="C3" s="863">
        <f>INDICE!A3</f>
        <v>41852</v>
      </c>
      <c r="D3" s="864">
        <v>41671</v>
      </c>
      <c r="E3" s="864" t="s">
        <v>121</v>
      </c>
      <c r="F3" s="864"/>
      <c r="G3" s="864" t="s">
        <v>122</v>
      </c>
      <c r="H3" s="864"/>
      <c r="I3" s="864"/>
    </row>
    <row r="4" spans="1:14" x14ac:dyDescent="0.2">
      <c r="A4" s="881"/>
      <c r="B4" s="881"/>
      <c r="C4" s="97" t="s">
        <v>55</v>
      </c>
      <c r="D4" s="97" t="s">
        <v>518</v>
      </c>
      <c r="E4" s="97" t="s">
        <v>55</v>
      </c>
      <c r="F4" s="97" t="s">
        <v>518</v>
      </c>
      <c r="G4" s="97" t="s">
        <v>55</v>
      </c>
      <c r="H4" s="459" t="s">
        <v>518</v>
      </c>
      <c r="I4" s="459" t="s">
        <v>111</v>
      </c>
    </row>
    <row r="5" spans="1:14" x14ac:dyDescent="0.2">
      <c r="A5" s="644"/>
      <c r="B5" s="676" t="s">
        <v>257</v>
      </c>
      <c r="C5" s="205">
        <v>0</v>
      </c>
      <c r="D5" s="189" t="s">
        <v>151</v>
      </c>
      <c r="E5" s="373">
        <v>950.28910999999994</v>
      </c>
      <c r="F5" s="189" t="s">
        <v>151</v>
      </c>
      <c r="G5" s="651">
        <v>950.28910999999994</v>
      </c>
      <c r="H5" s="189" t="s">
        <v>151</v>
      </c>
      <c r="I5" s="672">
        <v>1.6229591300993491</v>
      </c>
    </row>
    <row r="6" spans="1:14" x14ac:dyDescent="0.2">
      <c r="A6" s="644"/>
      <c r="B6" s="676" t="s">
        <v>214</v>
      </c>
      <c r="C6" s="205">
        <v>0</v>
      </c>
      <c r="D6" s="189">
        <v>-100</v>
      </c>
      <c r="E6" s="373">
        <v>958.52187000000004</v>
      </c>
      <c r="F6" s="189">
        <v>-74.523899151037412</v>
      </c>
      <c r="G6" s="651">
        <v>958.52187000000004</v>
      </c>
      <c r="H6" s="189">
        <v>-74.523899151037412</v>
      </c>
      <c r="I6" s="672">
        <v>1.6370195174775826</v>
      </c>
    </row>
    <row r="7" spans="1:14" x14ac:dyDescent="0.2">
      <c r="A7" s="650" t="s">
        <v>354</v>
      </c>
      <c r="B7" s="677"/>
      <c r="C7" s="376">
        <v>0</v>
      </c>
      <c r="D7" s="198">
        <v>-100</v>
      </c>
      <c r="E7" s="194">
        <v>1908.81098</v>
      </c>
      <c r="F7" s="374">
        <v>-49.266612948448312</v>
      </c>
      <c r="G7" s="257">
        <v>1908.81098</v>
      </c>
      <c r="H7" s="374">
        <v>-49.266612948448312</v>
      </c>
      <c r="I7" s="375">
        <v>3.2599786475769319</v>
      </c>
    </row>
    <row r="8" spans="1:14" x14ac:dyDescent="0.2">
      <c r="A8" s="644"/>
      <c r="B8" s="676" t="s">
        <v>258</v>
      </c>
      <c r="C8" s="205">
        <v>0</v>
      </c>
      <c r="D8" s="189">
        <v>-100</v>
      </c>
      <c r="E8" s="373">
        <v>6362.5034699999997</v>
      </c>
      <c r="F8" s="189">
        <v>362.23546115523146</v>
      </c>
      <c r="G8" s="651">
        <v>6816.423600000001</v>
      </c>
      <c r="H8" s="189">
        <v>395.21272892530203</v>
      </c>
      <c r="I8" s="673">
        <v>11.641485522489758</v>
      </c>
    </row>
    <row r="9" spans="1:14" x14ac:dyDescent="0.2">
      <c r="A9" s="644"/>
      <c r="B9" s="676" t="s">
        <v>215</v>
      </c>
      <c r="C9" s="205">
        <v>0</v>
      </c>
      <c r="D9" s="189">
        <v>-100</v>
      </c>
      <c r="E9" s="373">
        <v>5693.6920299999992</v>
      </c>
      <c r="F9" s="189">
        <v>-44.798848124850593</v>
      </c>
      <c r="G9" s="651">
        <v>9011.5817899999984</v>
      </c>
      <c r="H9" s="189">
        <v>-19.947762816027208</v>
      </c>
      <c r="I9" s="674">
        <v>15.390504625184576</v>
      </c>
    </row>
    <row r="10" spans="1:14" x14ac:dyDescent="0.2">
      <c r="A10" s="644"/>
      <c r="B10" s="676" t="s">
        <v>659</v>
      </c>
      <c r="C10" s="829">
        <v>0</v>
      </c>
      <c r="D10" s="830" t="s">
        <v>151</v>
      </c>
      <c r="E10" s="831">
        <v>929.93902000000003</v>
      </c>
      <c r="F10" s="830" t="s">
        <v>151</v>
      </c>
      <c r="G10" s="832">
        <v>929.93902000000003</v>
      </c>
      <c r="H10" s="830" t="s">
        <v>151</v>
      </c>
      <c r="I10" s="833">
        <v>1.5882040602829188</v>
      </c>
    </row>
    <row r="11" spans="1:14" x14ac:dyDescent="0.2">
      <c r="A11" s="644"/>
      <c r="B11" s="676" t="s">
        <v>579</v>
      </c>
      <c r="C11" s="205">
        <v>0</v>
      </c>
      <c r="D11" s="189" t="s">
        <v>151</v>
      </c>
      <c r="E11" s="373">
        <v>0</v>
      </c>
      <c r="F11" s="189" t="s">
        <v>151</v>
      </c>
      <c r="G11" s="373">
        <v>0</v>
      </c>
      <c r="H11" s="189">
        <v>-100</v>
      </c>
      <c r="I11" s="673">
        <v>0</v>
      </c>
      <c r="J11" s="407"/>
    </row>
    <row r="12" spans="1:14" x14ac:dyDescent="0.2">
      <c r="A12" s="650" t="s">
        <v>563</v>
      </c>
      <c r="B12" s="677"/>
      <c r="C12" s="376">
        <v>0</v>
      </c>
      <c r="D12" s="198">
        <v>-100</v>
      </c>
      <c r="E12" s="194">
        <v>12986.13452</v>
      </c>
      <c r="F12" s="374">
        <v>11.078921785405184</v>
      </c>
      <c r="G12" s="257">
        <v>16757.94441</v>
      </c>
      <c r="H12" s="374">
        <v>32.384449489554953</v>
      </c>
      <c r="I12" s="375">
        <v>28.620194207957251</v>
      </c>
      <c r="J12" s="407"/>
    </row>
    <row r="13" spans="1:14" x14ac:dyDescent="0.2">
      <c r="A13" s="645"/>
      <c r="B13" s="676" t="s">
        <v>324</v>
      </c>
      <c r="C13" s="205">
        <v>0.30358999999999997</v>
      </c>
      <c r="D13" s="189" t="s">
        <v>151</v>
      </c>
      <c r="E13" s="815">
        <v>0.60098000000000007</v>
      </c>
      <c r="F13" s="816">
        <v>-0.37959785833871462</v>
      </c>
      <c r="G13" s="815">
        <v>0.60098000000000007</v>
      </c>
      <c r="H13" s="189">
        <v>-34.096566547137321</v>
      </c>
      <c r="I13" s="673">
        <v>1.0263886723979264E-3</v>
      </c>
      <c r="J13" s="407"/>
      <c r="K13" s="837"/>
      <c r="L13" s="837"/>
      <c r="M13" s="837"/>
      <c r="N13" s="837"/>
    </row>
    <row r="14" spans="1:14" x14ac:dyDescent="0.2">
      <c r="A14" s="645"/>
      <c r="B14" s="676" t="s">
        <v>261</v>
      </c>
      <c r="C14" s="205">
        <v>5.202799999999999</v>
      </c>
      <c r="D14" s="189">
        <v>-98.891992833773898</v>
      </c>
      <c r="E14" s="814">
        <v>437.84338000000002</v>
      </c>
      <c r="F14" s="189">
        <v>-88.837968817241517</v>
      </c>
      <c r="G14" s="814">
        <v>1504.4274</v>
      </c>
      <c r="H14" s="189">
        <v>-63.003993292562186</v>
      </c>
      <c r="I14" s="673">
        <v>2.5693487999684912</v>
      </c>
      <c r="J14" s="407"/>
      <c r="K14" s="837"/>
      <c r="L14" s="837"/>
      <c r="M14" s="837"/>
      <c r="N14" s="837"/>
    </row>
    <row r="15" spans="1:14" x14ac:dyDescent="0.2">
      <c r="A15" s="644"/>
      <c r="B15" s="683" t="s">
        <v>379</v>
      </c>
      <c r="C15" s="841">
        <v>0.50129999999999997</v>
      </c>
      <c r="D15" s="680">
        <v>-99.893046131723082</v>
      </c>
      <c r="E15" s="681">
        <v>387.29639999999995</v>
      </c>
      <c r="F15" s="680">
        <v>-90.101257536890273</v>
      </c>
      <c r="G15" s="724">
        <v>1441.6281500000005</v>
      </c>
      <c r="H15" s="680">
        <v>-64.460640049796723</v>
      </c>
      <c r="I15" s="682">
        <v>2.462096580535091</v>
      </c>
      <c r="J15" s="407"/>
      <c r="K15" s="837"/>
      <c r="L15" s="837"/>
      <c r="M15" s="837"/>
      <c r="N15" s="837"/>
    </row>
    <row r="16" spans="1:14" x14ac:dyDescent="0.2">
      <c r="A16" s="644"/>
      <c r="B16" s="683" t="s">
        <v>376</v>
      </c>
      <c r="C16" s="679">
        <v>4.7015000000000002</v>
      </c>
      <c r="D16" s="680">
        <v>448.59976662777132</v>
      </c>
      <c r="E16" s="681">
        <v>50.546980000000005</v>
      </c>
      <c r="F16" s="680">
        <v>403.85745614035091</v>
      </c>
      <c r="G16" s="724">
        <v>62.799250000000008</v>
      </c>
      <c r="H16" s="680">
        <v>525.98933413078157</v>
      </c>
      <c r="I16" s="840">
        <v>0.10725221943340101</v>
      </c>
      <c r="J16" s="407"/>
      <c r="K16" s="838"/>
      <c r="L16" s="839"/>
      <c r="M16" s="838"/>
      <c r="N16" s="837"/>
    </row>
    <row r="17" spans="1:14" x14ac:dyDescent="0.2">
      <c r="A17" s="644"/>
      <c r="B17" s="676" t="s">
        <v>221</v>
      </c>
      <c r="C17" s="205">
        <v>5.7399300000000002</v>
      </c>
      <c r="D17" s="189">
        <v>-99.288748594146114</v>
      </c>
      <c r="E17" s="373">
        <v>46.806930000000001</v>
      </c>
      <c r="F17" s="189">
        <v>-94.378838239218481</v>
      </c>
      <c r="G17" s="373">
        <v>1742.9677799999999</v>
      </c>
      <c r="H17" s="189">
        <v>107.15772774649869</v>
      </c>
      <c r="I17" s="658">
        <v>2.9767419643691317</v>
      </c>
      <c r="J17" s="407"/>
      <c r="K17" s="838"/>
      <c r="L17" s="837"/>
      <c r="M17" s="837"/>
      <c r="N17" s="837"/>
    </row>
    <row r="18" spans="1:14" x14ac:dyDescent="0.2">
      <c r="A18" s="644"/>
      <c r="B18" s="676" t="s">
        <v>223</v>
      </c>
      <c r="C18" s="205">
        <v>138.43634</v>
      </c>
      <c r="D18" s="189" t="s">
        <v>151</v>
      </c>
      <c r="E18" s="373">
        <v>139.79138</v>
      </c>
      <c r="F18" s="189" t="s">
        <v>151</v>
      </c>
      <c r="G18" s="651">
        <v>139.79138</v>
      </c>
      <c r="H18" s="189">
        <v>470.87741264689873</v>
      </c>
      <c r="I18" s="658">
        <v>0.23874386656939336</v>
      </c>
      <c r="J18" s="407"/>
      <c r="K18" s="837"/>
      <c r="L18" s="837"/>
      <c r="M18" s="837"/>
      <c r="N18" s="837"/>
    </row>
    <row r="19" spans="1:14" x14ac:dyDescent="0.2">
      <c r="A19" s="645"/>
      <c r="B19" s="676" t="s">
        <v>264</v>
      </c>
      <c r="C19" s="205">
        <v>410.80284</v>
      </c>
      <c r="D19" s="189">
        <v>6.1054234813036716</v>
      </c>
      <c r="E19" s="373">
        <v>4091.5009999999997</v>
      </c>
      <c r="F19" s="189">
        <v>5.9572211737183141</v>
      </c>
      <c r="G19" s="651">
        <v>5807.0834199999999</v>
      </c>
      <c r="H19" s="189">
        <v>-12.12168204983252</v>
      </c>
      <c r="I19" s="658">
        <v>9.9176755332254132</v>
      </c>
      <c r="K19" s="837"/>
      <c r="L19" s="837"/>
      <c r="M19" s="837"/>
      <c r="N19" s="837"/>
    </row>
    <row r="20" spans="1:14" x14ac:dyDescent="0.2">
      <c r="A20" s="645"/>
      <c r="B20" s="683" t="s">
        <v>379</v>
      </c>
      <c r="C20" s="679">
        <v>367.45330000000001</v>
      </c>
      <c r="D20" s="680">
        <v>-4.3650725486368698</v>
      </c>
      <c r="E20" s="842">
        <v>4022.1307499999998</v>
      </c>
      <c r="F20" s="843">
        <v>4.7830072038294276</v>
      </c>
      <c r="G20" s="842">
        <v>5726.1118099999994</v>
      </c>
      <c r="H20" s="680">
        <v>-12.907355607724885</v>
      </c>
      <c r="I20" s="840">
        <v>9.7793874981995828</v>
      </c>
      <c r="K20" s="837"/>
      <c r="L20" s="837"/>
      <c r="M20" s="837"/>
      <c r="N20" s="837"/>
    </row>
    <row r="21" spans="1:14" x14ac:dyDescent="0.2">
      <c r="A21" s="644"/>
      <c r="B21" s="683" t="s">
        <v>376</v>
      </c>
      <c r="C21" s="679">
        <v>43.349539999999998</v>
      </c>
      <c r="D21" s="680">
        <v>1374.5794767653472</v>
      </c>
      <c r="E21" s="681">
        <v>69.370249999999999</v>
      </c>
      <c r="F21" s="680">
        <v>202.50981507153676</v>
      </c>
      <c r="G21" s="724">
        <v>80.971609999999998</v>
      </c>
      <c r="H21" s="680">
        <v>142.72531007789118</v>
      </c>
      <c r="I21" s="840">
        <v>0.1382880350258289</v>
      </c>
    </row>
    <row r="22" spans="1:14" x14ac:dyDescent="0.2">
      <c r="A22" s="644"/>
      <c r="B22" s="683" t="s">
        <v>400</v>
      </c>
      <c r="C22" s="679">
        <v>0.29498000000000002</v>
      </c>
      <c r="D22" s="680" t="s">
        <v>151</v>
      </c>
      <c r="E22" s="681">
        <v>2.96631</v>
      </c>
      <c r="F22" s="680" t="s">
        <v>151</v>
      </c>
      <c r="G22" s="724">
        <v>3.5672800000000002</v>
      </c>
      <c r="H22" s="680" t="s">
        <v>151</v>
      </c>
      <c r="I22" s="682">
        <v>6.0924087045686618E-3</v>
      </c>
    </row>
    <row r="23" spans="1:14" x14ac:dyDescent="0.2">
      <c r="A23" s="644"/>
      <c r="B23" s="676" t="s">
        <v>655</v>
      </c>
      <c r="C23" s="205">
        <v>0</v>
      </c>
      <c r="D23" s="189" t="s">
        <v>151</v>
      </c>
      <c r="E23" s="373">
        <v>0</v>
      </c>
      <c r="F23" s="189" t="s">
        <v>151</v>
      </c>
      <c r="G23" s="373">
        <v>0</v>
      </c>
      <c r="H23" s="189">
        <v>-100</v>
      </c>
      <c r="I23" s="673">
        <v>0</v>
      </c>
    </row>
    <row r="24" spans="1:14" x14ac:dyDescent="0.2">
      <c r="A24" s="650" t="s">
        <v>547</v>
      </c>
      <c r="B24" s="677"/>
      <c r="C24" s="376">
        <v>560.78048000000001</v>
      </c>
      <c r="D24" s="198">
        <v>-66.294124843430225</v>
      </c>
      <c r="E24" s="376">
        <v>4719.5099799999998</v>
      </c>
      <c r="F24" s="198">
        <v>-45.232616580020149</v>
      </c>
      <c r="G24" s="257">
        <v>9198.4382399999995</v>
      </c>
      <c r="H24" s="198">
        <v>-29.721648750709928</v>
      </c>
      <c r="I24" s="375">
        <v>15.709628961509395</v>
      </c>
    </row>
    <row r="25" spans="1:14" x14ac:dyDescent="0.2">
      <c r="A25" s="835"/>
      <c r="B25" s="836" t="s">
        <v>270</v>
      </c>
      <c r="C25" s="205">
        <v>0</v>
      </c>
      <c r="D25" s="189" t="s">
        <v>151</v>
      </c>
      <c r="E25" s="373">
        <v>0</v>
      </c>
      <c r="F25" s="189">
        <v>-100</v>
      </c>
      <c r="G25" s="191">
        <v>0</v>
      </c>
      <c r="H25" s="189">
        <v>-100</v>
      </c>
      <c r="I25" s="672">
        <v>0</v>
      </c>
    </row>
    <row r="26" spans="1:14" x14ac:dyDescent="0.2">
      <c r="A26" s="644"/>
      <c r="B26" s="676" t="s">
        <v>401</v>
      </c>
      <c r="C26" s="205">
        <v>0</v>
      </c>
      <c r="D26" s="189" t="s">
        <v>151</v>
      </c>
      <c r="E26" s="373">
        <v>2012.4633700000002</v>
      </c>
      <c r="F26" s="189">
        <v>146.54057100766585</v>
      </c>
      <c r="G26" s="191">
        <v>2012.4633700000002</v>
      </c>
      <c r="H26" s="189">
        <v>146.54057100766585</v>
      </c>
      <c r="I26" s="672">
        <v>3.4370022406465384</v>
      </c>
    </row>
    <row r="27" spans="1:14" x14ac:dyDescent="0.2">
      <c r="A27" s="644"/>
      <c r="B27" s="676" t="s">
        <v>667</v>
      </c>
      <c r="C27" s="205">
        <v>889.14329000000009</v>
      </c>
      <c r="D27" s="189" t="s">
        <v>151</v>
      </c>
      <c r="E27" s="373">
        <v>889.14329000000009</v>
      </c>
      <c r="F27" s="189" t="s">
        <v>151</v>
      </c>
      <c r="G27" s="191">
        <v>889.14329000000009</v>
      </c>
      <c r="H27" s="189" t="s">
        <v>151</v>
      </c>
      <c r="I27" s="672">
        <v>1.5185307347908821</v>
      </c>
    </row>
    <row r="28" spans="1:14" x14ac:dyDescent="0.2">
      <c r="A28" s="650" t="s">
        <v>405</v>
      </c>
      <c r="B28" s="677"/>
      <c r="C28" s="194">
        <v>889.14329000000009</v>
      </c>
      <c r="D28" s="198" t="s">
        <v>151</v>
      </c>
      <c r="E28" s="194">
        <v>2901.6066600000004</v>
      </c>
      <c r="F28" s="198" t="s">
        <v>151</v>
      </c>
      <c r="G28" s="194">
        <v>2901.6066600000004</v>
      </c>
      <c r="H28" s="198">
        <v>-17.556299192595144</v>
      </c>
      <c r="I28" s="375">
        <v>4.9555329754374213</v>
      </c>
    </row>
    <row r="29" spans="1:14" x14ac:dyDescent="0.2">
      <c r="A29" s="644"/>
      <c r="B29" s="678" t="s">
        <v>402</v>
      </c>
      <c r="C29" s="205">
        <v>1065.48146</v>
      </c>
      <c r="D29" s="200" t="s">
        <v>151</v>
      </c>
      <c r="E29" s="373">
        <v>6073.3032699999994</v>
      </c>
      <c r="F29" s="200" t="s">
        <v>151</v>
      </c>
      <c r="G29" s="651">
        <v>8918.9139400000004</v>
      </c>
      <c r="H29" s="200">
        <v>871.82493780461959</v>
      </c>
      <c r="I29" s="672">
        <v>15.232241069765978</v>
      </c>
    </row>
    <row r="30" spans="1:14" x14ac:dyDescent="0.2">
      <c r="A30" s="644"/>
      <c r="B30" s="678" t="s">
        <v>656</v>
      </c>
      <c r="C30" s="205">
        <v>0</v>
      </c>
      <c r="D30" s="200" t="s">
        <v>151</v>
      </c>
      <c r="E30" s="373">
        <v>992.97073999999998</v>
      </c>
      <c r="F30" s="200" t="s">
        <v>151</v>
      </c>
      <c r="G30" s="191">
        <v>992.97073999999998</v>
      </c>
      <c r="H30" s="200" t="s">
        <v>151</v>
      </c>
      <c r="I30" s="672">
        <v>1.6958533055319418</v>
      </c>
    </row>
    <row r="31" spans="1:14" x14ac:dyDescent="0.2">
      <c r="A31" s="644"/>
      <c r="B31" s="678" t="s">
        <v>272</v>
      </c>
      <c r="C31" s="205">
        <v>0</v>
      </c>
      <c r="D31" s="200" t="s">
        <v>151</v>
      </c>
      <c r="E31" s="373">
        <v>2048.4863300000002</v>
      </c>
      <c r="F31" s="200" t="s">
        <v>151</v>
      </c>
      <c r="G31" s="651">
        <v>2048.4863300000002</v>
      </c>
      <c r="H31" s="200">
        <v>119.06299080970885</v>
      </c>
      <c r="I31" s="672">
        <v>3.4985243513494626</v>
      </c>
    </row>
    <row r="32" spans="1:14" x14ac:dyDescent="0.2">
      <c r="A32" s="644"/>
      <c r="B32" s="678" t="s">
        <v>403</v>
      </c>
      <c r="C32" s="205">
        <v>1935.8314300000002</v>
      </c>
      <c r="D32" s="200" t="s">
        <v>151</v>
      </c>
      <c r="E32" s="373">
        <v>8261.4704299999994</v>
      </c>
      <c r="F32" s="200" t="s">
        <v>151</v>
      </c>
      <c r="G32" s="191">
        <v>10999.84468</v>
      </c>
      <c r="H32" s="200">
        <v>1168.6224503211965</v>
      </c>
      <c r="I32" s="672">
        <v>18.786175875550921</v>
      </c>
    </row>
    <row r="33" spans="1:10" x14ac:dyDescent="0.2">
      <c r="A33" s="644"/>
      <c r="B33" s="678" t="s">
        <v>404</v>
      </c>
      <c r="C33" s="205">
        <v>0</v>
      </c>
      <c r="D33" s="200" t="s">
        <v>151</v>
      </c>
      <c r="E33" s="373">
        <v>1023.78728</v>
      </c>
      <c r="F33" s="200" t="s">
        <v>151</v>
      </c>
      <c r="G33" s="651">
        <v>1023.78728</v>
      </c>
      <c r="H33" s="200" t="s">
        <v>151</v>
      </c>
      <c r="I33" s="672">
        <v>1.7484835887002628</v>
      </c>
    </row>
    <row r="34" spans="1:10" x14ac:dyDescent="0.2">
      <c r="A34" s="644"/>
      <c r="B34" s="676" t="s">
        <v>274</v>
      </c>
      <c r="C34" s="205">
        <v>0</v>
      </c>
      <c r="D34" s="189" t="s">
        <v>151</v>
      </c>
      <c r="E34" s="373">
        <v>0</v>
      </c>
      <c r="F34" s="189" t="s">
        <v>151</v>
      </c>
      <c r="G34" s="651">
        <v>22.592680000000001</v>
      </c>
      <c r="H34" s="189" t="s">
        <v>151</v>
      </c>
      <c r="I34" s="672">
        <v>3.8585095728828213E-2</v>
      </c>
    </row>
    <row r="35" spans="1:10" x14ac:dyDescent="0.2">
      <c r="A35" s="644"/>
      <c r="B35" s="676" t="s">
        <v>657</v>
      </c>
      <c r="C35" s="205">
        <v>0</v>
      </c>
      <c r="D35" s="189" t="s">
        <v>151</v>
      </c>
      <c r="E35" s="373">
        <v>1911.9794299999999</v>
      </c>
      <c r="F35" s="189" t="s">
        <v>151</v>
      </c>
      <c r="G35" s="651">
        <v>3689.0967300000002</v>
      </c>
      <c r="H35" s="189" t="s">
        <v>151</v>
      </c>
      <c r="I35" s="672">
        <v>6.3004544162072467</v>
      </c>
    </row>
    <row r="36" spans="1:10" x14ac:dyDescent="0.2">
      <c r="A36" s="650" t="s">
        <v>564</v>
      </c>
      <c r="B36" s="198"/>
      <c r="C36" s="194">
        <v>3001.3128900000002</v>
      </c>
      <c r="D36" s="198" t="s">
        <v>151</v>
      </c>
      <c r="E36" s="194">
        <v>20311.997480000002</v>
      </c>
      <c r="F36" s="198" t="s">
        <v>151</v>
      </c>
      <c r="G36" s="257">
        <v>27695.69238</v>
      </c>
      <c r="H36" s="198">
        <v>918.24945951313225</v>
      </c>
      <c r="I36" s="375">
        <v>47.30031770283464</v>
      </c>
    </row>
    <row r="37" spans="1:10" x14ac:dyDescent="0.2">
      <c r="A37" s="650" t="s">
        <v>640</v>
      </c>
      <c r="B37" s="198"/>
      <c r="C37" s="194">
        <v>0</v>
      </c>
      <c r="D37" s="198" t="s">
        <v>151</v>
      </c>
      <c r="E37" s="194">
        <v>90.374889999999994</v>
      </c>
      <c r="F37" s="198" t="s">
        <v>151</v>
      </c>
      <c r="G37" s="257">
        <v>90.374889999999994</v>
      </c>
      <c r="H37" s="198" t="s">
        <v>151</v>
      </c>
      <c r="I37" s="834">
        <v>0.15434750468436301</v>
      </c>
    </row>
    <row r="38" spans="1:10" x14ac:dyDescent="0.2">
      <c r="A38" s="653" t="s">
        <v>120</v>
      </c>
      <c r="B38" s="378"/>
      <c r="C38" s="378">
        <v>4451.2366600000005</v>
      </c>
      <c r="D38" s="368">
        <v>-23.686618291275437</v>
      </c>
      <c r="E38" s="208">
        <v>42918.434510000006</v>
      </c>
      <c r="F38" s="368">
        <v>61.01483587750576</v>
      </c>
      <c r="G38" s="260">
        <v>58552.867559999999</v>
      </c>
      <c r="H38" s="211">
        <v>63.78885982882845</v>
      </c>
      <c r="I38" s="379">
        <v>100</v>
      </c>
    </row>
    <row r="39" spans="1:10" x14ac:dyDescent="0.2">
      <c r="A39" s="380"/>
      <c r="B39" s="380" t="s">
        <v>379</v>
      </c>
      <c r="C39" s="684">
        <v>367.95459999999997</v>
      </c>
      <c r="D39" s="221">
        <v>-56.860018401237852</v>
      </c>
      <c r="E39" s="261">
        <v>4409.4271499999995</v>
      </c>
      <c r="F39" s="221">
        <v>-43.1123521958826</v>
      </c>
      <c r="G39" s="261">
        <v>7167.739959999999</v>
      </c>
      <c r="H39" s="221">
        <v>-32.578027843857896</v>
      </c>
      <c r="I39" s="685">
        <v>12.241484078734672</v>
      </c>
    </row>
    <row r="40" spans="1:10" x14ac:dyDescent="0.2">
      <c r="A40" s="380"/>
      <c r="B40" s="380" t="s">
        <v>376</v>
      </c>
      <c r="C40" s="684">
        <v>4083.28206</v>
      </c>
      <c r="D40" s="221">
        <v>-18.004856560369522</v>
      </c>
      <c r="E40" s="261">
        <v>38509.007359999996</v>
      </c>
      <c r="F40" s="221">
        <v>103.70995931452825</v>
      </c>
      <c r="G40" s="261">
        <v>51385.127600000007</v>
      </c>
      <c r="H40" s="221">
        <v>104.57630618170522</v>
      </c>
      <c r="I40" s="685">
        <v>87.758515921265328</v>
      </c>
    </row>
    <row r="41" spans="1:10" x14ac:dyDescent="0.2">
      <c r="A41" s="217"/>
      <c r="B41" s="217" t="s">
        <v>551</v>
      </c>
      <c r="C41" s="661">
        <v>3562.0933699999996</v>
      </c>
      <c r="D41" s="662">
        <v>1.9309940050837218</v>
      </c>
      <c r="E41" s="661">
        <v>20963.094659999995</v>
      </c>
      <c r="F41" s="661">
        <v>48.172453990135629</v>
      </c>
      <c r="G41" s="661">
        <v>31026.007840000002</v>
      </c>
      <c r="H41" s="664">
        <v>45.395419583658054</v>
      </c>
      <c r="I41" s="664">
        <v>52.988024554403225</v>
      </c>
    </row>
    <row r="42" spans="1:10" x14ac:dyDescent="0.2">
      <c r="A42" s="654"/>
      <c r="B42" s="654" t="s">
        <v>552</v>
      </c>
      <c r="C42" s="654">
        <v>889.14329000000055</v>
      </c>
      <c r="D42" s="655">
        <v>-61.973600631093717</v>
      </c>
      <c r="E42" s="654">
        <v>21955.339850000008</v>
      </c>
      <c r="F42" s="654">
        <v>75.54176431004511</v>
      </c>
      <c r="G42" s="665">
        <v>27526.85972</v>
      </c>
      <c r="H42" s="656">
        <v>91.02691030277974</v>
      </c>
      <c r="I42" s="656">
        <v>47.011975445596775</v>
      </c>
    </row>
    <row r="43" spans="1:10" x14ac:dyDescent="0.2">
      <c r="A43" s="824"/>
      <c r="B43" s="824" t="s">
        <v>553</v>
      </c>
      <c r="C43" s="825">
        <v>443.52632999999997</v>
      </c>
      <c r="D43" s="823">
        <v>-46.090311951556949</v>
      </c>
      <c r="E43" s="822">
        <v>4154.7031299999999</v>
      </c>
      <c r="F43" s="823">
        <v>-40.251275733243261</v>
      </c>
      <c r="G43" s="822">
        <v>10296.777399999999</v>
      </c>
      <c r="H43" s="823">
        <v>-7.5129739032195024</v>
      </c>
      <c r="I43" s="826">
        <v>17.180059194737321</v>
      </c>
    </row>
    <row r="44" spans="1:10" x14ac:dyDescent="0.2">
      <c r="A44" s="719"/>
      <c r="B44" s="1"/>
      <c r="C44" s="737"/>
      <c r="D44" s="737"/>
      <c r="E44" s="737"/>
      <c r="F44" s="737"/>
      <c r="G44" s="741"/>
      <c r="H44" s="737"/>
      <c r="I44" s="253" t="s">
        <v>246</v>
      </c>
    </row>
    <row r="45" spans="1:10" x14ac:dyDescent="0.2">
      <c r="A45" s="739" t="s">
        <v>383</v>
      </c>
      <c r="B45" s="1"/>
      <c r="C45" s="737"/>
      <c r="D45" s="737"/>
      <c r="E45" s="738"/>
      <c r="F45" s="737"/>
      <c r="G45" s="741"/>
      <c r="H45" s="737"/>
      <c r="I45" s="737"/>
      <c r="J45" s="675"/>
    </row>
    <row r="46" spans="1:10" x14ac:dyDescent="0.2">
      <c r="A46" s="739" t="s">
        <v>638</v>
      </c>
      <c r="B46" s="783"/>
      <c r="C46" s="613"/>
      <c r="D46" s="784"/>
      <c r="E46" s="784"/>
      <c r="F46" s="785"/>
      <c r="G46" s="741"/>
      <c r="H46" s="784"/>
      <c r="I46" s="784"/>
    </row>
    <row r="47" spans="1:10" x14ac:dyDescent="0.2">
      <c r="A47" s="740" t="s">
        <v>247</v>
      </c>
      <c r="B47" s="1"/>
      <c r="C47" s="1"/>
      <c r="D47" s="1"/>
      <c r="E47" s="1"/>
      <c r="F47" s="1"/>
      <c r="G47" s="742"/>
      <c r="H47" s="1"/>
      <c r="I47" s="1"/>
    </row>
    <row r="48" spans="1:10" x14ac:dyDescent="0.2">
      <c r="A48" s="729" t="s">
        <v>583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6:C34 C5:C9 C17:C18">
    <cfRule type="cellIs" dxfId="35" priority="55" operator="between">
      <formula>0.00000001</formula>
      <formula>1</formula>
    </cfRule>
  </conditionalFormatting>
  <conditionalFormatting sqref="I26:I34 I5:I9">
    <cfRule type="cellIs" dxfId="34" priority="54" operator="between">
      <formula>0.000001</formula>
      <formula>1</formula>
    </cfRule>
  </conditionalFormatting>
  <conditionalFormatting sqref="C36">
    <cfRule type="cellIs" dxfId="33" priority="48" operator="between">
      <formula>0.00000001</formula>
      <formula>1</formula>
    </cfRule>
  </conditionalFormatting>
  <conditionalFormatting sqref="I36">
    <cfRule type="cellIs" dxfId="32" priority="46" operator="between">
      <formula>0.000001</formula>
      <formula>1</formula>
    </cfRule>
  </conditionalFormatting>
  <conditionalFormatting sqref="C37">
    <cfRule type="cellIs" dxfId="31" priority="45" operator="between">
      <formula>0.00000001</formula>
      <formula>1</formula>
    </cfRule>
  </conditionalFormatting>
  <conditionalFormatting sqref="C35">
    <cfRule type="cellIs" dxfId="30" priority="41" operator="between">
      <formula>0.00000001</formula>
      <formula>1</formula>
    </cfRule>
  </conditionalFormatting>
  <conditionalFormatting sqref="I35">
    <cfRule type="cellIs" dxfId="29" priority="40" operator="between">
      <formula>0.000001</formula>
      <formula>1</formula>
    </cfRule>
  </conditionalFormatting>
  <conditionalFormatting sqref="C23">
    <cfRule type="cellIs" dxfId="28" priority="39" operator="between">
      <formula>0.00000001</formula>
      <formula>1</formula>
    </cfRule>
  </conditionalFormatting>
  <conditionalFormatting sqref="I23">
    <cfRule type="cellIs" dxfId="27" priority="38" operator="between">
      <formula>0.000001</formula>
      <formula>1</formula>
    </cfRule>
  </conditionalFormatting>
  <conditionalFormatting sqref="C10:C11">
    <cfRule type="cellIs" dxfId="26" priority="37" operator="between">
      <formula>0.00000001</formula>
      <formula>1</formula>
    </cfRule>
  </conditionalFormatting>
  <conditionalFormatting sqref="I10:I11">
    <cfRule type="cellIs" dxfId="25" priority="36" operator="between">
      <formula>0.000001</formula>
      <formula>1</formula>
    </cfRule>
  </conditionalFormatting>
  <conditionalFormatting sqref="C12">
    <cfRule type="cellIs" dxfId="24" priority="35" operator="between">
      <formula>0.00000001</formula>
      <formula>1</formula>
    </cfRule>
  </conditionalFormatting>
  <conditionalFormatting sqref="I12">
    <cfRule type="cellIs" dxfId="23" priority="34" operator="between">
      <formula>0.000001</formula>
      <formula>1</formula>
    </cfRule>
  </conditionalFormatting>
  <conditionalFormatting sqref="C13">
    <cfRule type="cellIs" dxfId="22" priority="33" operator="between">
      <formula>0.00000001</formula>
      <formula>1</formula>
    </cfRule>
  </conditionalFormatting>
  <conditionalFormatting sqref="I13">
    <cfRule type="cellIs" dxfId="21" priority="32" operator="between">
      <formula>0.000001</formula>
      <formula>1</formula>
    </cfRule>
  </conditionalFormatting>
  <conditionalFormatting sqref="I15">
    <cfRule type="cellIs" dxfId="20" priority="30" operator="between">
      <formula>0.000001</formula>
      <formula>1</formula>
    </cfRule>
  </conditionalFormatting>
  <conditionalFormatting sqref="C14">
    <cfRule type="cellIs" dxfId="19" priority="29" operator="between">
      <formula>0.00000001</formula>
      <formula>1</formula>
    </cfRule>
  </conditionalFormatting>
  <conditionalFormatting sqref="I14">
    <cfRule type="cellIs" dxfId="18" priority="28" operator="between">
      <formula>0.000001</formula>
      <formula>1</formula>
    </cfRule>
  </conditionalFormatting>
  <conditionalFormatting sqref="E14">
    <cfRule type="cellIs" dxfId="17" priority="27" operator="between">
      <formula>0.000001</formula>
      <formula>1</formula>
    </cfRule>
  </conditionalFormatting>
  <conditionalFormatting sqref="G14">
    <cfRule type="cellIs" dxfId="16" priority="26" operator="between">
      <formula>0.000001</formula>
      <formula>1</formula>
    </cfRule>
  </conditionalFormatting>
  <conditionalFormatting sqref="C16">
    <cfRule type="cellIs" dxfId="15" priority="25" operator="between">
      <formula>0.00000001</formula>
      <formula>1</formula>
    </cfRule>
  </conditionalFormatting>
  <conditionalFormatting sqref="C21">
    <cfRule type="cellIs" dxfId="14" priority="23" operator="between">
      <formula>0.00000001</formula>
      <formula>1</formula>
    </cfRule>
  </conditionalFormatting>
  <conditionalFormatting sqref="C20">
    <cfRule type="cellIs" dxfId="13" priority="21" operator="between">
      <formula>0.00000001</formula>
      <formula>1</formula>
    </cfRule>
  </conditionalFormatting>
  <conditionalFormatting sqref="E20">
    <cfRule type="cellIs" dxfId="12" priority="19" operator="between">
      <formula>0.000001</formula>
      <formula>1</formula>
    </cfRule>
  </conditionalFormatting>
  <conditionalFormatting sqref="G20">
    <cfRule type="cellIs" dxfId="11" priority="18" operator="between">
      <formula>0.000001</formula>
      <formula>1</formula>
    </cfRule>
  </conditionalFormatting>
  <conditionalFormatting sqref="C22">
    <cfRule type="cellIs" dxfId="10" priority="17" operator="between">
      <formula>0.00000001</formula>
      <formula>1</formula>
    </cfRule>
  </conditionalFormatting>
  <conditionalFormatting sqref="I22">
    <cfRule type="cellIs" dxfId="9" priority="16" operator="between">
      <formula>0.000001</formula>
      <formula>1</formula>
    </cfRule>
  </conditionalFormatting>
  <conditionalFormatting sqref="C19">
    <cfRule type="cellIs" dxfId="8" priority="15" operator="between">
      <formula>0.00000001</formula>
      <formula>1</formula>
    </cfRule>
  </conditionalFormatting>
  <conditionalFormatting sqref="E13">
    <cfRule type="cellIs" dxfId="7" priority="13" operator="between">
      <formula>0.000001</formula>
      <formula>1</formula>
    </cfRule>
  </conditionalFormatting>
  <conditionalFormatting sqref="G13">
    <cfRule type="cellIs" dxfId="6" priority="12" operator="between">
      <formula>0.000001</formula>
      <formula>1</formula>
    </cfRule>
  </conditionalFormatting>
  <conditionalFormatting sqref="C24">
    <cfRule type="cellIs" dxfId="5" priority="11" operator="between">
      <formula>0.00000001</formula>
      <formula>1</formula>
    </cfRule>
  </conditionalFormatting>
  <conditionalFormatting sqref="I24">
    <cfRule type="cellIs" dxfId="4" priority="10" operator="between">
      <formula>0.000001</formula>
      <formula>1</formula>
    </cfRule>
  </conditionalFormatting>
  <conditionalFormatting sqref="C25">
    <cfRule type="cellIs" dxfId="3" priority="9" operator="between">
      <formula>0.00000001</formula>
      <formula>1</formula>
    </cfRule>
  </conditionalFormatting>
  <conditionalFormatting sqref="I25">
    <cfRule type="cellIs" dxfId="2" priority="8" operator="between">
      <formula>0.000001</formula>
      <formula>1</formula>
    </cfRule>
  </conditionalFormatting>
  <conditionalFormatting sqref="K16:K17">
    <cfRule type="cellIs" dxfId="1" priority="3" operator="between">
      <formula>0.000001</formula>
      <formula>1</formula>
    </cfRule>
  </conditionalFormatting>
  <conditionalFormatting sqref="M16">
    <cfRule type="cellIs" dxfId="0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25"/>
  <sheetViews>
    <sheetView workbookViewId="0">
      <selection activeCell="M25" sqref="M25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94" t="s">
        <v>406</v>
      </c>
      <c r="B1" s="894"/>
      <c r="C1" s="894"/>
      <c r="D1" s="894"/>
      <c r="E1" s="894"/>
      <c r="F1" s="894"/>
      <c r="G1" s="1"/>
      <c r="H1" s="1"/>
      <c r="I1" s="1"/>
    </row>
    <row r="2" spans="1:10" x14ac:dyDescent="0.2">
      <c r="A2" s="895"/>
      <c r="B2" s="895"/>
      <c r="C2" s="895"/>
      <c r="D2" s="895"/>
      <c r="E2" s="895"/>
      <c r="F2" s="895"/>
      <c r="G2" s="11"/>
      <c r="H2" s="62" t="s">
        <v>576</v>
      </c>
      <c r="I2" s="1"/>
    </row>
    <row r="3" spans="1:10" x14ac:dyDescent="0.2">
      <c r="A3" s="362"/>
      <c r="B3" s="863">
        <f>INDICE!A3</f>
        <v>41852</v>
      </c>
      <c r="C3" s="864">
        <v>41671</v>
      </c>
      <c r="D3" s="864" t="s">
        <v>121</v>
      </c>
      <c r="E3" s="864"/>
      <c r="F3" s="864" t="s">
        <v>122</v>
      </c>
      <c r="G3" s="864"/>
      <c r="H3" s="864"/>
      <c r="I3" s="1"/>
    </row>
    <row r="4" spans="1:10" x14ac:dyDescent="0.2">
      <c r="A4" s="363"/>
      <c r="B4" s="97" t="s">
        <v>55</v>
      </c>
      <c r="C4" s="97" t="s">
        <v>518</v>
      </c>
      <c r="D4" s="97" t="s">
        <v>55</v>
      </c>
      <c r="E4" s="97" t="s">
        <v>518</v>
      </c>
      <c r="F4" s="97" t="s">
        <v>55</v>
      </c>
      <c r="G4" s="459" t="s">
        <v>518</v>
      </c>
      <c r="H4" s="459" t="s">
        <v>111</v>
      </c>
      <c r="I4" s="62"/>
    </row>
    <row r="5" spans="1:10" ht="14.1" customHeight="1" x14ac:dyDescent="0.2">
      <c r="A5" s="686" t="s">
        <v>384</v>
      </c>
      <c r="B5" s="371">
        <v>367.95459999999997</v>
      </c>
      <c r="C5" s="372">
        <v>-56.860018401237852</v>
      </c>
      <c r="D5" s="371">
        <v>4409.4271499999995</v>
      </c>
      <c r="E5" s="372">
        <v>-43.112352195882586</v>
      </c>
      <c r="F5" s="371">
        <v>7167.739959999999</v>
      </c>
      <c r="G5" s="372">
        <v>-32.578027843857896</v>
      </c>
      <c r="H5" s="372">
        <v>12.241484078734672</v>
      </c>
      <c r="I5" s="1"/>
    </row>
    <row r="6" spans="1:10" x14ac:dyDescent="0.2">
      <c r="A6" s="687" t="s">
        <v>385</v>
      </c>
      <c r="B6" s="730">
        <v>0</v>
      </c>
      <c r="C6" s="745">
        <v>0</v>
      </c>
      <c r="D6" s="730">
        <v>0</v>
      </c>
      <c r="E6" s="745">
        <v>0</v>
      </c>
      <c r="F6" s="730">
        <v>0</v>
      </c>
      <c r="G6" s="745">
        <v>0</v>
      </c>
      <c r="H6" s="745">
        <v>0</v>
      </c>
      <c r="I6" s="1"/>
    </row>
    <row r="7" spans="1:10" x14ac:dyDescent="0.2">
      <c r="A7" s="687" t="s">
        <v>386</v>
      </c>
      <c r="B7" s="732">
        <v>31.443300000000001</v>
      </c>
      <c r="C7" s="745">
        <v>-27.882339449541288</v>
      </c>
      <c r="D7" s="732">
        <v>255.55040000000002</v>
      </c>
      <c r="E7" s="745">
        <v>-31.509495655529879</v>
      </c>
      <c r="F7" s="732">
        <v>475.43595000000005</v>
      </c>
      <c r="G7" s="745">
        <v>-74.630169565869323</v>
      </c>
      <c r="H7" s="745">
        <v>0.81197722641476733</v>
      </c>
      <c r="I7" s="744"/>
      <c r="J7" s="263"/>
    </row>
    <row r="8" spans="1:10" x14ac:dyDescent="0.2">
      <c r="A8" s="687" t="s">
        <v>387</v>
      </c>
      <c r="B8" s="732">
        <v>0</v>
      </c>
      <c r="C8" s="746" t="s">
        <v>151</v>
      </c>
      <c r="D8" s="732">
        <v>0</v>
      </c>
      <c r="E8" s="746" t="s">
        <v>151</v>
      </c>
      <c r="F8" s="732">
        <v>0</v>
      </c>
      <c r="G8" s="746">
        <v>-100</v>
      </c>
      <c r="H8" s="746">
        <v>0</v>
      </c>
      <c r="I8" s="744"/>
      <c r="J8" s="263"/>
    </row>
    <row r="9" spans="1:10" x14ac:dyDescent="0.2">
      <c r="A9" s="687" t="s">
        <v>388</v>
      </c>
      <c r="B9" s="730">
        <v>0.50129999999999997</v>
      </c>
      <c r="C9" s="745">
        <v>-99.893046131723082</v>
      </c>
      <c r="D9" s="730">
        <v>387.29639999999995</v>
      </c>
      <c r="E9" s="745">
        <v>-90.101257536890273</v>
      </c>
      <c r="F9" s="730">
        <v>1441.6281500000005</v>
      </c>
      <c r="G9" s="745">
        <v>-63.672367988521202</v>
      </c>
      <c r="H9" s="745">
        <v>2.462096580535091</v>
      </c>
      <c r="I9" s="744"/>
      <c r="J9" s="263"/>
    </row>
    <row r="10" spans="1:10" x14ac:dyDescent="0.2">
      <c r="A10" s="687" t="s">
        <v>389</v>
      </c>
      <c r="B10" s="732">
        <v>252</v>
      </c>
      <c r="C10" s="746">
        <v>1.4492753623188406</v>
      </c>
      <c r="D10" s="732">
        <v>2260.5500000000002</v>
      </c>
      <c r="E10" s="746">
        <v>0.20789408847231816</v>
      </c>
      <c r="F10" s="732">
        <v>3372.65</v>
      </c>
      <c r="G10" s="746">
        <v>-3.3945792576347591</v>
      </c>
      <c r="H10" s="746">
        <v>5.7600082464688773</v>
      </c>
      <c r="I10" s="744"/>
      <c r="J10" s="263"/>
    </row>
    <row r="11" spans="1:10" x14ac:dyDescent="0.2">
      <c r="A11" s="687" t="s">
        <v>390</v>
      </c>
      <c r="B11" s="730">
        <v>0</v>
      </c>
      <c r="C11" s="745">
        <v>0</v>
      </c>
      <c r="D11" s="730">
        <v>0</v>
      </c>
      <c r="E11" s="745">
        <v>0</v>
      </c>
      <c r="F11" s="730">
        <v>0</v>
      </c>
      <c r="G11" s="745">
        <v>0</v>
      </c>
      <c r="H11" s="745">
        <v>0</v>
      </c>
      <c r="I11" s="1"/>
    </row>
    <row r="12" spans="1:10" x14ac:dyDescent="0.2">
      <c r="A12" s="687" t="s">
        <v>407</v>
      </c>
      <c r="B12" s="730">
        <v>84.01</v>
      </c>
      <c r="C12" s="745">
        <v>-8.9075630252100844</v>
      </c>
      <c r="D12" s="730">
        <v>1506.03035</v>
      </c>
      <c r="E12" s="745">
        <v>24.511086810902285</v>
      </c>
      <c r="F12" s="730">
        <v>1878.0258600000002</v>
      </c>
      <c r="G12" s="745">
        <v>55.265822423551704</v>
      </c>
      <c r="H12" s="745">
        <v>3.2074020253159405</v>
      </c>
      <c r="I12" s="744"/>
      <c r="J12" s="263"/>
    </row>
    <row r="13" spans="1:10" x14ac:dyDescent="0.2">
      <c r="A13" s="686" t="s">
        <v>636</v>
      </c>
      <c r="B13" s="670">
        <v>4083.2820599999995</v>
      </c>
      <c r="C13" s="692">
        <v>-18.004856560369532</v>
      </c>
      <c r="D13" s="670">
        <v>38509.007359999996</v>
      </c>
      <c r="E13" s="692">
        <v>103.70995931452825</v>
      </c>
      <c r="F13" s="670">
        <v>51385.127599999993</v>
      </c>
      <c r="G13" s="692">
        <v>104.57630618170515</v>
      </c>
      <c r="H13" s="692">
        <v>87.758515921265314</v>
      </c>
      <c r="I13" s="744"/>
      <c r="J13" s="263"/>
    </row>
    <row r="14" spans="1:10" x14ac:dyDescent="0.2">
      <c r="A14" s="687" t="s">
        <v>392</v>
      </c>
      <c r="B14" s="730">
        <v>11.04</v>
      </c>
      <c r="C14" s="745">
        <v>241.53766195196192</v>
      </c>
      <c r="D14" s="730">
        <v>100.9212</v>
      </c>
      <c r="E14" s="745">
        <v>164.82067612963357</v>
      </c>
      <c r="F14" s="730">
        <v>128.91928999999999</v>
      </c>
      <c r="G14" s="745">
        <v>175.50159324654084</v>
      </c>
      <c r="H14" s="745">
        <v>0.22017587758258717</v>
      </c>
      <c r="I14" s="1"/>
    </row>
    <row r="15" spans="1:10" x14ac:dyDescent="0.2">
      <c r="A15" s="687" t="s">
        <v>393</v>
      </c>
      <c r="B15" s="730">
        <v>0</v>
      </c>
      <c r="C15" s="745">
        <v>0</v>
      </c>
      <c r="D15" s="730">
        <v>0</v>
      </c>
      <c r="E15" s="745">
        <v>0</v>
      </c>
      <c r="F15" s="730">
        <v>0</v>
      </c>
      <c r="G15" s="745">
        <v>0</v>
      </c>
      <c r="H15" s="745">
        <v>0</v>
      </c>
      <c r="I15" s="744"/>
      <c r="J15" s="263"/>
    </row>
    <row r="16" spans="1:10" x14ac:dyDescent="0.2">
      <c r="A16" s="687" t="s">
        <v>394</v>
      </c>
      <c r="B16" s="730">
        <v>1069.3006</v>
      </c>
      <c r="C16" s="745">
        <v>-16.882722496696402</v>
      </c>
      <c r="D16" s="730">
        <v>10669.070029999999</v>
      </c>
      <c r="E16" s="745">
        <v>407.38000656931274</v>
      </c>
      <c r="F16" s="730">
        <v>13277.667029999997</v>
      </c>
      <c r="G16" s="745">
        <v>108.40055400716662</v>
      </c>
      <c r="H16" s="745">
        <v>22.676373648812628</v>
      </c>
      <c r="I16" s="744"/>
      <c r="J16" s="263"/>
    </row>
    <row r="17" spans="1:10" x14ac:dyDescent="0.2">
      <c r="A17" s="687" t="s">
        <v>395</v>
      </c>
      <c r="B17" s="730">
        <v>906.72640999999987</v>
      </c>
      <c r="C17" s="745">
        <v>-17.201760538631842</v>
      </c>
      <c r="D17" s="730">
        <v>9760.9954199999993</v>
      </c>
      <c r="E17" s="745">
        <v>35.822896533427915</v>
      </c>
      <c r="F17" s="730">
        <v>13972.870610000002</v>
      </c>
      <c r="G17" s="745">
        <v>71.384522564821793</v>
      </c>
      <c r="H17" s="745">
        <v>23.863682842999605</v>
      </c>
      <c r="I17" s="744"/>
      <c r="J17" s="263"/>
    </row>
    <row r="18" spans="1:10" x14ac:dyDescent="0.2">
      <c r="A18" s="687" t="s">
        <v>396</v>
      </c>
      <c r="B18" s="730">
        <v>892.29724999999996</v>
      </c>
      <c r="C18" s="745">
        <v>-4.225028791614319</v>
      </c>
      <c r="D18" s="730">
        <v>5850.9423599999991</v>
      </c>
      <c r="E18" s="745">
        <v>212.18452518557592</v>
      </c>
      <c r="F18" s="730">
        <v>7268.7813400000005</v>
      </c>
      <c r="G18" s="745">
        <v>155.52246084510216</v>
      </c>
      <c r="H18" s="745">
        <v>12.414048436742354</v>
      </c>
      <c r="I18" s="1"/>
      <c r="J18" s="263"/>
    </row>
    <row r="19" spans="1:10" x14ac:dyDescent="0.2">
      <c r="A19" s="687" t="s">
        <v>397</v>
      </c>
      <c r="B19" s="730">
        <v>1203.9177999999999</v>
      </c>
      <c r="C19" s="745">
        <v>-27.623723278570523</v>
      </c>
      <c r="D19" s="730">
        <v>12127.078350000002</v>
      </c>
      <c r="E19" s="745">
        <v>57.449531288808942</v>
      </c>
      <c r="F19" s="730">
        <v>16736.889329999998</v>
      </c>
      <c r="G19" s="745">
        <v>117.30010346978315</v>
      </c>
      <c r="H19" s="745">
        <v>28.584235115128148</v>
      </c>
      <c r="I19" s="744"/>
      <c r="J19" s="263"/>
    </row>
    <row r="20" spans="1:10" x14ac:dyDescent="0.2">
      <c r="A20" s="688" t="s">
        <v>398</v>
      </c>
      <c r="B20" s="670">
        <v>0</v>
      </c>
      <c r="C20" s="692" t="s">
        <v>151</v>
      </c>
      <c r="D20" s="670">
        <v>0</v>
      </c>
      <c r="E20" s="692" t="s">
        <v>151</v>
      </c>
      <c r="F20" s="670">
        <v>0</v>
      </c>
      <c r="G20" s="692" t="s">
        <v>151</v>
      </c>
      <c r="H20" s="692">
        <v>0</v>
      </c>
      <c r="I20" s="744"/>
      <c r="J20" s="263"/>
    </row>
    <row r="21" spans="1:10" x14ac:dyDescent="0.2">
      <c r="A21" s="689" t="s">
        <v>120</v>
      </c>
      <c r="B21" s="690">
        <v>4451.2366600000005</v>
      </c>
      <c r="C21" s="691">
        <v>-23.686618291275437</v>
      </c>
      <c r="D21" s="690">
        <v>42918.434510000006</v>
      </c>
      <c r="E21" s="691">
        <v>61.01483587750576</v>
      </c>
      <c r="F21" s="690">
        <v>58552.867559999999</v>
      </c>
      <c r="G21" s="691">
        <v>63.788859828828478</v>
      </c>
      <c r="H21" s="691">
        <v>100</v>
      </c>
      <c r="I21" s="253"/>
    </row>
    <row r="22" spans="1:10" x14ac:dyDescent="0.2">
      <c r="A22" s="721"/>
      <c r="B22" s="1"/>
      <c r="C22" s="11"/>
      <c r="D22" s="11"/>
      <c r="E22" s="11"/>
      <c r="F22" s="11"/>
      <c r="G22" s="11"/>
      <c r="H22" s="253" t="s">
        <v>246</v>
      </c>
      <c r="I22" s="11"/>
    </row>
    <row r="23" spans="1:10" x14ac:dyDescent="0.2">
      <c r="A23" s="728" t="s">
        <v>383</v>
      </c>
      <c r="B23" s="1"/>
      <c r="C23" s="11"/>
      <c r="D23" s="11"/>
      <c r="E23" s="11"/>
      <c r="F23" s="11"/>
      <c r="G23" s="11"/>
      <c r="H23" s="11"/>
      <c r="I23" s="1"/>
    </row>
    <row r="24" spans="1:10" x14ac:dyDescent="0.2">
      <c r="A24" s="728" t="s">
        <v>637</v>
      </c>
      <c r="B24" s="1"/>
      <c r="C24" s="1"/>
      <c r="D24" s="1"/>
      <c r="E24" s="1"/>
      <c r="F24" s="1"/>
      <c r="G24" s="1"/>
      <c r="H24" s="1"/>
      <c r="I24" s="1"/>
    </row>
    <row r="25" spans="1:10" x14ac:dyDescent="0.2">
      <c r="A25" s="729" t="s">
        <v>247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A13" sqref="A13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9" t="s">
        <v>411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576</v>
      </c>
    </row>
    <row r="3" spans="1:8" x14ac:dyDescent="0.2">
      <c r="A3" s="63"/>
      <c r="B3" s="866">
        <f>INDICE!A3</f>
        <v>41852</v>
      </c>
      <c r="C3" s="884">
        <v>41671</v>
      </c>
      <c r="D3" s="884" t="s">
        <v>121</v>
      </c>
      <c r="E3" s="884"/>
      <c r="F3" s="884" t="s">
        <v>122</v>
      </c>
      <c r="G3" s="884"/>
      <c r="H3" s="884"/>
    </row>
    <row r="4" spans="1:8" ht="25.5" x14ac:dyDescent="0.2">
      <c r="A4" s="75"/>
      <c r="B4" s="266" t="s">
        <v>55</v>
      </c>
      <c r="C4" s="267" t="s">
        <v>518</v>
      </c>
      <c r="D4" s="266" t="s">
        <v>55</v>
      </c>
      <c r="E4" s="267" t="s">
        <v>518</v>
      </c>
      <c r="F4" s="266" t="s">
        <v>55</v>
      </c>
      <c r="G4" s="268" t="s">
        <v>518</v>
      </c>
      <c r="H4" s="267" t="s">
        <v>111</v>
      </c>
    </row>
    <row r="5" spans="1:8" x14ac:dyDescent="0.2">
      <c r="A5" s="747" t="s">
        <v>412</v>
      </c>
      <c r="B5" s="270">
        <v>2.3288293998</v>
      </c>
      <c r="C5" s="269">
        <v>-79.046530527353681</v>
      </c>
      <c r="D5" s="270">
        <v>50.177094850799996</v>
      </c>
      <c r="E5" s="269">
        <v>-37.698430433078073</v>
      </c>
      <c r="F5" s="270">
        <v>215.10750818080001</v>
      </c>
      <c r="G5" s="269">
        <v>97.496797814030472</v>
      </c>
      <c r="H5" s="269">
        <v>20.568157992966849</v>
      </c>
    </row>
    <row r="6" spans="1:8" x14ac:dyDescent="0.2">
      <c r="A6" s="747" t="s">
        <v>413</v>
      </c>
      <c r="B6" s="807">
        <v>0</v>
      </c>
      <c r="C6" s="272">
        <v>-100</v>
      </c>
      <c r="D6" s="66">
        <v>9.9644247299999993</v>
      </c>
      <c r="E6" s="67">
        <v>-73.729953446538005</v>
      </c>
      <c r="F6" s="66">
        <v>98.085352442000001</v>
      </c>
      <c r="G6" s="67">
        <v>102.55310304108478</v>
      </c>
      <c r="H6" s="67">
        <v>9.3787290033931221</v>
      </c>
    </row>
    <row r="7" spans="1:8" x14ac:dyDescent="0.2">
      <c r="A7" s="747" t="s">
        <v>414</v>
      </c>
      <c r="B7" s="844">
        <v>1.2019663119999999</v>
      </c>
      <c r="C7" s="272" t="s">
        <v>151</v>
      </c>
      <c r="D7" s="66">
        <v>7.8450892139999997</v>
      </c>
      <c r="E7" s="67">
        <v>306.72662791064818</v>
      </c>
      <c r="F7" s="66">
        <v>15.493794926</v>
      </c>
      <c r="G7" s="67">
        <v>438.94536818605889</v>
      </c>
      <c r="H7" s="67">
        <v>1.4814862793201218</v>
      </c>
    </row>
    <row r="8" spans="1:8" x14ac:dyDescent="0.2">
      <c r="A8" s="747" t="s">
        <v>415</v>
      </c>
      <c r="B8" s="66">
        <v>6.1106966399999996</v>
      </c>
      <c r="C8" s="272">
        <v>-80.324984034627121</v>
      </c>
      <c r="D8" s="66">
        <v>163.88668863999999</v>
      </c>
      <c r="E8" s="67">
        <v>-49.954945941987035</v>
      </c>
      <c r="F8" s="66">
        <v>717.14111500000013</v>
      </c>
      <c r="G8" s="67">
        <v>31.094025257697151</v>
      </c>
      <c r="H8" s="67">
        <v>68.571626724319913</v>
      </c>
    </row>
    <row r="9" spans="1:8" x14ac:dyDescent="0.2">
      <c r="A9" s="248" t="s">
        <v>120</v>
      </c>
      <c r="B9" s="274">
        <v>9.6414923518000002</v>
      </c>
      <c r="C9" s="275">
        <v>-79.059602442136395</v>
      </c>
      <c r="D9" s="274">
        <v>231.87329743480001</v>
      </c>
      <c r="E9" s="275">
        <v>-48.228345260501854</v>
      </c>
      <c r="F9" s="274">
        <v>1045.8277705488001</v>
      </c>
      <c r="G9" s="275">
        <v>47.870417173789392</v>
      </c>
      <c r="H9" s="275">
        <v>100</v>
      </c>
    </row>
    <row r="10" spans="1:8" x14ac:dyDescent="0.2">
      <c r="A10" s="748" t="s">
        <v>283</v>
      </c>
      <c r="B10" s="277">
        <f>B9/'Consumo de gas natural'!B8*100</f>
        <v>4.6395023911633665E-2</v>
      </c>
      <c r="C10" s="278"/>
      <c r="D10" s="277">
        <f>D9/'Consumo de gas natural'!D8*100</f>
        <v>0.11636978111565482</v>
      </c>
      <c r="E10" s="277"/>
      <c r="F10" s="277">
        <f>F9/'Consumo de gas natural'!F8*100</f>
        <v>0.33258807572412796</v>
      </c>
      <c r="G10" s="279"/>
      <c r="H10" s="279" t="s">
        <v>151</v>
      </c>
    </row>
    <row r="11" spans="1:8" x14ac:dyDescent="0.2">
      <c r="A11" s="280"/>
      <c r="B11" s="67"/>
      <c r="C11" s="67"/>
      <c r="D11" s="67"/>
      <c r="E11" s="67"/>
      <c r="F11" s="67"/>
      <c r="G11" s="273"/>
      <c r="H11" s="253" t="s">
        <v>246</v>
      </c>
    </row>
    <row r="12" spans="1:8" x14ac:dyDescent="0.2">
      <c r="A12" s="280" t="s">
        <v>590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72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9" t="s">
        <v>416</v>
      </c>
      <c r="B1" s="229"/>
      <c r="C1" s="229"/>
      <c r="D1" s="229"/>
      <c r="E1" s="230"/>
    </row>
    <row r="2" spans="1:5" x14ac:dyDescent="0.2">
      <c r="A2" s="232"/>
      <c r="B2" s="232"/>
      <c r="C2" s="232"/>
      <c r="D2" s="232"/>
      <c r="E2" s="62" t="s">
        <v>576</v>
      </c>
    </row>
    <row r="3" spans="1:5" x14ac:dyDescent="0.2">
      <c r="A3" s="381" t="s">
        <v>417</v>
      </c>
      <c r="B3" s="382"/>
      <c r="C3" s="383"/>
      <c r="D3" s="381" t="s">
        <v>418</v>
      </c>
      <c r="E3" s="382"/>
    </row>
    <row r="4" spans="1:5" x14ac:dyDescent="0.2">
      <c r="A4" s="193" t="s">
        <v>419</v>
      </c>
      <c r="B4" s="246">
        <v>30477.853212351802</v>
      </c>
      <c r="C4" s="384"/>
      <c r="D4" s="193" t="s">
        <v>420</v>
      </c>
      <c r="E4" s="246">
        <v>6653</v>
      </c>
    </row>
    <row r="5" spans="1:5" x14ac:dyDescent="0.2">
      <c r="A5" s="747" t="s">
        <v>421</v>
      </c>
      <c r="B5" s="385">
        <v>9.6414923518000002</v>
      </c>
      <c r="C5" s="384"/>
      <c r="D5" s="747" t="s">
        <v>422</v>
      </c>
      <c r="E5" s="386">
        <v>4451</v>
      </c>
    </row>
    <row r="6" spans="1:5" x14ac:dyDescent="0.2">
      <c r="A6" s="747" t="s">
        <v>423</v>
      </c>
      <c r="B6" s="385">
        <v>13803.631940000001</v>
      </c>
      <c r="C6" s="384"/>
      <c r="D6" s="747" t="s">
        <v>424</v>
      </c>
      <c r="E6" s="386">
        <v>2202</v>
      </c>
    </row>
    <row r="7" spans="1:5" x14ac:dyDescent="0.2">
      <c r="A7" s="747" t="s">
        <v>425</v>
      </c>
      <c r="B7" s="385">
        <v>14441.57978</v>
      </c>
      <c r="C7" s="384"/>
      <c r="D7" s="193" t="s">
        <v>426</v>
      </c>
      <c r="E7" s="246">
        <v>20781.307000000001</v>
      </c>
    </row>
    <row r="8" spans="1:5" x14ac:dyDescent="0.2">
      <c r="A8" s="749" t="s">
        <v>427</v>
      </c>
      <c r="B8" s="750">
        <v>2223</v>
      </c>
      <c r="C8" s="384"/>
      <c r="D8" s="747" t="s">
        <v>428</v>
      </c>
      <c r="E8" s="386">
        <v>14799.11</v>
      </c>
    </row>
    <row r="9" spans="1:5" x14ac:dyDescent="0.2">
      <c r="A9" s="747"/>
      <c r="B9" s="385"/>
      <c r="C9" s="384"/>
      <c r="D9" s="747" t="s">
        <v>429</v>
      </c>
      <c r="E9" s="386">
        <v>5186.674</v>
      </c>
    </row>
    <row r="10" spans="1:5" x14ac:dyDescent="0.2">
      <c r="A10" s="193" t="s">
        <v>292</v>
      </c>
      <c r="B10" s="246">
        <v>-2330</v>
      </c>
      <c r="C10" s="384"/>
      <c r="D10" s="747" t="s">
        <v>430</v>
      </c>
      <c r="E10" s="386">
        <v>795.52300000000002</v>
      </c>
    </row>
    <row r="11" spans="1:5" x14ac:dyDescent="0.2">
      <c r="A11" s="747"/>
      <c r="B11" s="385"/>
      <c r="C11" s="384"/>
      <c r="D11" s="193" t="s">
        <v>431</v>
      </c>
      <c r="E11" s="246">
        <v>713.54621235180093</v>
      </c>
    </row>
    <row r="12" spans="1:5" x14ac:dyDescent="0.2">
      <c r="A12" s="248" t="s">
        <v>120</v>
      </c>
      <c r="B12" s="249">
        <v>28147.853212351802</v>
      </c>
      <c r="C12" s="384"/>
      <c r="D12" s="248" t="s">
        <v>120</v>
      </c>
      <c r="E12" s="249">
        <v>28147.853212351802</v>
      </c>
    </row>
    <row r="13" spans="1:5" x14ac:dyDescent="0.2">
      <c r="A13" s="1"/>
      <c r="B13" s="1"/>
      <c r="C13" s="1"/>
      <c r="D13" s="1"/>
      <c r="E13" s="253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K24" sqref="K24"/>
    </sheetView>
  </sheetViews>
  <sheetFormatPr baseColWidth="10" defaultRowHeight="14.25" x14ac:dyDescent="0.2"/>
  <sheetData>
    <row r="1" spans="1:6" x14ac:dyDescent="0.2">
      <c r="A1" s="852" t="s">
        <v>611</v>
      </c>
      <c r="B1" s="852"/>
      <c r="C1" s="852"/>
      <c r="D1" s="852"/>
      <c r="E1" s="852"/>
      <c r="F1" s="283"/>
    </row>
    <row r="2" spans="1:6" x14ac:dyDescent="0.2">
      <c r="A2" s="853"/>
      <c r="B2" s="853"/>
      <c r="C2" s="853"/>
      <c r="D2" s="853"/>
      <c r="E2" s="853"/>
      <c r="F2" s="62" t="s">
        <v>432</v>
      </c>
    </row>
    <row r="3" spans="1:6" x14ac:dyDescent="0.2">
      <c r="A3" s="284"/>
      <c r="B3" s="284"/>
      <c r="C3" s="285" t="s">
        <v>609</v>
      </c>
      <c r="D3" s="285" t="s">
        <v>574</v>
      </c>
      <c r="E3" s="285" t="s">
        <v>610</v>
      </c>
      <c r="F3" s="285" t="s">
        <v>574</v>
      </c>
    </row>
    <row r="4" spans="1:6" x14ac:dyDescent="0.2">
      <c r="A4" s="902">
        <v>2008</v>
      </c>
      <c r="B4" s="287" t="s">
        <v>612</v>
      </c>
      <c r="C4" s="387">
        <v>7.2115999999999998</v>
      </c>
      <c r="D4" s="751">
        <v>4.9000000000000004</v>
      </c>
      <c r="E4" s="387">
        <v>5.8011999999999997</v>
      </c>
      <c r="F4" s="751">
        <v>4.8</v>
      </c>
    </row>
    <row r="5" spans="1:6" x14ac:dyDescent="0.2">
      <c r="A5" s="902"/>
      <c r="B5" s="287" t="s">
        <v>433</v>
      </c>
      <c r="C5" s="387">
        <v>7.3167999999999997</v>
      </c>
      <c r="D5" s="751">
        <v>1.4587608852404454</v>
      </c>
      <c r="E5" s="387">
        <v>5.9063999999999997</v>
      </c>
      <c r="F5" s="751">
        <v>1.81341791353513</v>
      </c>
    </row>
    <row r="6" spans="1:6" x14ac:dyDescent="0.2">
      <c r="A6" s="902"/>
      <c r="B6" s="287" t="s">
        <v>434</v>
      </c>
      <c r="C6" s="387">
        <v>7.4767000000000001</v>
      </c>
      <c r="D6" s="751">
        <v>2.185381587579275</v>
      </c>
      <c r="E6" s="387">
        <v>6.0663</v>
      </c>
      <c r="F6" s="751">
        <v>2.7072328321820462</v>
      </c>
    </row>
    <row r="7" spans="1:6" x14ac:dyDescent="0.2">
      <c r="A7" s="903"/>
      <c r="B7" s="292" t="s">
        <v>435</v>
      </c>
      <c r="C7" s="388">
        <v>8.0427999999999997</v>
      </c>
      <c r="D7" s="752">
        <v>7.571522195621057</v>
      </c>
      <c r="E7" s="388">
        <v>6.6322999999999999</v>
      </c>
      <c r="F7" s="752">
        <v>9.3302342449268885</v>
      </c>
    </row>
    <row r="8" spans="1:6" x14ac:dyDescent="0.2">
      <c r="A8" s="904">
        <v>2009</v>
      </c>
      <c r="B8" s="290" t="s">
        <v>295</v>
      </c>
      <c r="C8" s="389">
        <v>7.7359</v>
      </c>
      <c r="D8" s="753">
        <v>-3.815835281245334</v>
      </c>
      <c r="E8" s="389">
        <v>6.3959999999999999</v>
      </c>
      <c r="F8" s="753">
        <v>-3.5628665772054937</v>
      </c>
    </row>
    <row r="9" spans="1:6" x14ac:dyDescent="0.2">
      <c r="A9" s="902"/>
      <c r="B9" s="287" t="s">
        <v>433</v>
      </c>
      <c r="C9" s="387">
        <v>6.9970999999999997</v>
      </c>
      <c r="D9" s="751">
        <v>-9.550278571336241</v>
      </c>
      <c r="E9" s="387">
        <v>5.6573000000000002</v>
      </c>
      <c r="F9" s="751">
        <v>-11.549405878674166</v>
      </c>
    </row>
    <row r="10" spans="1:6" x14ac:dyDescent="0.2">
      <c r="A10" s="902"/>
      <c r="B10" s="287" t="s">
        <v>297</v>
      </c>
      <c r="C10" s="387">
        <v>6.8564999999999996</v>
      </c>
      <c r="D10" s="751">
        <v>-2.0094038958997307</v>
      </c>
      <c r="E10" s="387">
        <v>5.3018999999999998</v>
      </c>
      <c r="F10" s="751">
        <v>-6.2821487281919</v>
      </c>
    </row>
    <row r="11" spans="1:6" x14ac:dyDescent="0.2">
      <c r="A11" s="902"/>
      <c r="B11" s="287" t="s">
        <v>298</v>
      </c>
      <c r="C11" s="387">
        <v>6.7845000000000004</v>
      </c>
      <c r="D11" s="751">
        <v>-1.050098446729369</v>
      </c>
      <c r="E11" s="387">
        <v>5.2298999999999998</v>
      </c>
      <c r="F11" s="751">
        <v>-1.3580037345102711</v>
      </c>
    </row>
    <row r="12" spans="1:6" x14ac:dyDescent="0.2">
      <c r="A12" s="904">
        <v>2010</v>
      </c>
      <c r="B12" s="290" t="s">
        <v>295</v>
      </c>
      <c r="C12" s="389">
        <v>6.7853000000000003</v>
      </c>
      <c r="D12" s="753" t="s">
        <v>195</v>
      </c>
      <c r="E12" s="389">
        <v>5.2305999999999999</v>
      </c>
      <c r="F12" s="754" t="s">
        <v>195</v>
      </c>
    </row>
    <row r="13" spans="1:6" x14ac:dyDescent="0.2">
      <c r="A13" s="902"/>
      <c r="B13" s="287" t="s">
        <v>296</v>
      </c>
      <c r="C13" s="387">
        <v>6.9649000000000001</v>
      </c>
      <c r="D13" s="751">
        <v>2.6468984422206789</v>
      </c>
      <c r="E13" s="387">
        <v>5.4103000000000003</v>
      </c>
      <c r="F13" s="751">
        <v>3.4355523266929304</v>
      </c>
    </row>
    <row r="14" spans="1:6" x14ac:dyDescent="0.2">
      <c r="A14" s="902"/>
      <c r="B14" s="287" t="s">
        <v>297</v>
      </c>
      <c r="C14" s="387">
        <v>7.4569000000000001</v>
      </c>
      <c r="D14" s="751">
        <v>7.0639923042685462</v>
      </c>
      <c r="E14" s="387">
        <v>5.8754999999999997</v>
      </c>
      <c r="F14" s="751">
        <v>8.5984141359998407</v>
      </c>
    </row>
    <row r="15" spans="1:6" x14ac:dyDescent="0.2">
      <c r="A15" s="903"/>
      <c r="B15" s="292" t="s">
        <v>298</v>
      </c>
      <c r="C15" s="388">
        <v>7.3807999999999998</v>
      </c>
      <c r="D15" s="752">
        <v>-1.0205313199855204</v>
      </c>
      <c r="E15" s="388">
        <v>5.7994000000000003</v>
      </c>
      <c r="F15" s="752">
        <v>-1.2952089183899138</v>
      </c>
    </row>
    <row r="16" spans="1:6" x14ac:dyDescent="0.2">
      <c r="A16" s="902">
        <v>2011</v>
      </c>
      <c r="B16" s="287" t="s">
        <v>295</v>
      </c>
      <c r="C16" s="387">
        <v>7.6839000000000004</v>
      </c>
      <c r="D16" s="751">
        <v>4.1066009104704175</v>
      </c>
      <c r="E16" s="387">
        <v>6.02</v>
      </c>
      <c r="F16" s="751">
        <v>3.8038417767355108</v>
      </c>
    </row>
    <row r="17" spans="1:6" x14ac:dyDescent="0.2">
      <c r="A17" s="902"/>
      <c r="B17" s="287" t="s">
        <v>296</v>
      </c>
      <c r="C17" s="387">
        <v>7.9547999999999996</v>
      </c>
      <c r="D17" s="751">
        <v>3.5255534298988693</v>
      </c>
      <c r="E17" s="387">
        <v>6.2908999999999997</v>
      </c>
      <c r="F17" s="751">
        <v>4.5000000000000027</v>
      </c>
    </row>
    <row r="18" spans="1:6" x14ac:dyDescent="0.2">
      <c r="A18" s="902"/>
      <c r="B18" s="287" t="s">
        <v>297</v>
      </c>
      <c r="C18" s="387">
        <v>8.3352000000000004</v>
      </c>
      <c r="D18" s="751">
        <v>4.7820184039825104</v>
      </c>
      <c r="E18" s="387">
        <v>6.6712999999999996</v>
      </c>
      <c r="F18" s="751">
        <v>6.0468295474415399</v>
      </c>
    </row>
    <row r="19" spans="1:6" x14ac:dyDescent="0.2">
      <c r="A19" s="903"/>
      <c r="B19" s="292" t="s">
        <v>298</v>
      </c>
      <c r="C19" s="388">
        <v>8.4214000000000002</v>
      </c>
      <c r="D19" s="752">
        <v>1.034168346290429</v>
      </c>
      <c r="E19" s="388">
        <v>6.7573999999999996</v>
      </c>
      <c r="F19" s="752">
        <v>1.2906030308935299</v>
      </c>
    </row>
    <row r="20" spans="1:6" x14ac:dyDescent="0.2">
      <c r="A20" s="902">
        <v>2012</v>
      </c>
      <c r="B20" s="287" t="s">
        <v>295</v>
      </c>
      <c r="C20" s="387">
        <v>8.4930747799999988</v>
      </c>
      <c r="D20" s="751">
        <v>0.85110290450517256</v>
      </c>
      <c r="E20" s="387">
        <v>6.77558478</v>
      </c>
      <c r="F20" s="751">
        <v>0.2691091248113231</v>
      </c>
    </row>
    <row r="21" spans="1:6" x14ac:dyDescent="0.2">
      <c r="A21" s="902"/>
      <c r="B21" s="287" t="s">
        <v>299</v>
      </c>
      <c r="C21" s="387">
        <v>8.8919548999999982</v>
      </c>
      <c r="D21" s="751">
        <v>4.6965337093146315</v>
      </c>
      <c r="E21" s="387">
        <v>7.1146388999999992</v>
      </c>
      <c r="F21" s="751">
        <v>5.0040569339610448</v>
      </c>
    </row>
    <row r="22" spans="1:6" x14ac:dyDescent="0.2">
      <c r="A22" s="902"/>
      <c r="B22" s="287" t="s">
        <v>297</v>
      </c>
      <c r="C22" s="387">
        <v>9.0495981799999985</v>
      </c>
      <c r="D22" s="751">
        <v>1.772875388740448</v>
      </c>
      <c r="E22" s="387">
        <v>7.2722821799999995</v>
      </c>
      <c r="F22" s="751">
        <v>2.2157593971494505</v>
      </c>
    </row>
    <row r="23" spans="1:6" x14ac:dyDescent="0.2">
      <c r="A23" s="903"/>
      <c r="B23" s="292" t="s">
        <v>300</v>
      </c>
      <c r="C23" s="388">
        <v>9.2796727099999998</v>
      </c>
      <c r="D23" s="752">
        <v>2.5423728813559472</v>
      </c>
      <c r="E23" s="388">
        <v>7.4571707099999998</v>
      </c>
      <c r="F23" s="752">
        <v>2.5423728813559361</v>
      </c>
    </row>
    <row r="24" spans="1:6" x14ac:dyDescent="0.2">
      <c r="A24" s="756">
        <v>2013</v>
      </c>
      <c r="B24" s="757" t="s">
        <v>295</v>
      </c>
      <c r="C24" s="758">
        <v>9.3228939099999995</v>
      </c>
      <c r="D24" s="755">
        <v>0.46576211630204822</v>
      </c>
      <c r="E24" s="758">
        <v>7.4668749099999996</v>
      </c>
      <c r="F24" s="755">
        <v>0.13013246413933616</v>
      </c>
    </row>
    <row r="25" spans="1:6" x14ac:dyDescent="0.2">
      <c r="A25" s="756">
        <v>2014</v>
      </c>
      <c r="B25" s="757" t="s">
        <v>295</v>
      </c>
      <c r="C25" s="758">
        <v>9.3313711699999988</v>
      </c>
      <c r="D25" s="755">
        <v>9.0929491227036571E-2</v>
      </c>
      <c r="E25" s="758">
        <v>7.4541771700000004</v>
      </c>
      <c r="F25" s="755">
        <v>-0.17005427508895066</v>
      </c>
    </row>
    <row r="26" spans="1:6" x14ac:dyDescent="0.2">
      <c r="A26" s="759"/>
      <c r="B26" s="58"/>
      <c r="C26" s="94"/>
      <c r="D26" s="94"/>
      <c r="E26" s="94"/>
      <c r="F26" s="94" t="s">
        <v>304</v>
      </c>
    </row>
    <row r="27" spans="1:6" x14ac:dyDescent="0.2">
      <c r="A27" s="759" t="s">
        <v>575</v>
      </c>
      <c r="B27" s="58"/>
      <c r="C27" s="94"/>
      <c r="D27" s="94"/>
      <c r="E27" s="94"/>
      <c r="F27" s="94"/>
    </row>
    <row r="28" spans="1:6" x14ac:dyDescent="0.2">
      <c r="A28" s="94" t="s">
        <v>642</v>
      </c>
      <c r="B28" s="8"/>
      <c r="C28" s="8"/>
      <c r="D28" s="8"/>
      <c r="E28" s="8"/>
      <c r="F28" s="8"/>
    </row>
    <row r="29" spans="1:6" x14ac:dyDescent="0.2">
      <c r="A29" s="391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topLeftCell="B1"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9" t="s">
        <v>436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4"/>
    </row>
    <row r="3" spans="1:13" x14ac:dyDescent="0.2">
      <c r="A3" s="231"/>
      <c r="B3" s="779">
        <v>2013</v>
      </c>
      <c r="C3" s="779" t="s">
        <v>639</v>
      </c>
      <c r="D3" s="779" t="s">
        <v>639</v>
      </c>
      <c r="E3" s="779" t="s">
        <v>639</v>
      </c>
      <c r="F3" s="779">
        <v>2014</v>
      </c>
      <c r="G3" s="779" t="s">
        <v>639</v>
      </c>
      <c r="H3" s="779" t="s">
        <v>639</v>
      </c>
      <c r="I3" s="779" t="s">
        <v>639</v>
      </c>
      <c r="J3" s="779" t="s">
        <v>639</v>
      </c>
      <c r="K3" s="779" t="s">
        <v>639</v>
      </c>
      <c r="L3" s="779" t="s">
        <v>639</v>
      </c>
      <c r="M3" s="779" t="s">
        <v>639</v>
      </c>
    </row>
    <row r="4" spans="1:13" x14ac:dyDescent="0.2">
      <c r="A4" s="317"/>
      <c r="B4" s="709">
        <v>41518</v>
      </c>
      <c r="C4" s="709">
        <v>41548</v>
      </c>
      <c r="D4" s="709">
        <v>41579</v>
      </c>
      <c r="E4" s="709">
        <v>41609</v>
      </c>
      <c r="F4" s="709">
        <v>41640</v>
      </c>
      <c r="G4" s="709">
        <v>41671</v>
      </c>
      <c r="H4" s="709">
        <v>41699</v>
      </c>
      <c r="I4" s="709">
        <v>41730</v>
      </c>
      <c r="J4" s="709">
        <v>41760</v>
      </c>
      <c r="K4" s="709">
        <v>41791</v>
      </c>
      <c r="L4" s="709">
        <v>41821</v>
      </c>
      <c r="M4" s="709">
        <v>41852</v>
      </c>
    </row>
    <row r="5" spans="1:13" x14ac:dyDescent="0.2">
      <c r="A5" s="392" t="s">
        <v>437</v>
      </c>
      <c r="B5" s="319">
        <v>3.6144999999999996</v>
      </c>
      <c r="C5" s="320">
        <v>3.6743478260869566</v>
      </c>
      <c r="D5" s="320">
        <v>3.617777777777778</v>
      </c>
      <c r="E5" s="320">
        <v>4.2361904761904761</v>
      </c>
      <c r="F5" s="320">
        <v>4.7009523809523817</v>
      </c>
      <c r="G5" s="320">
        <v>5.9726315789473681</v>
      </c>
      <c r="H5" s="320">
        <v>4.8761904761904757</v>
      </c>
      <c r="I5" s="320">
        <v>4.6347619047619055</v>
      </c>
      <c r="J5" s="320">
        <v>4.5539999999999985</v>
      </c>
      <c r="K5" s="320">
        <v>4.5704761904761915</v>
      </c>
      <c r="L5" s="320">
        <v>4.0090909090909088</v>
      </c>
      <c r="M5" s="320">
        <v>3.8847619047619042</v>
      </c>
    </row>
    <row r="6" spans="1:13" x14ac:dyDescent="0.2">
      <c r="A6" s="322" t="s">
        <v>438</v>
      </c>
      <c r="B6" s="393">
        <v>65.731428571428566</v>
      </c>
      <c r="C6" s="394">
        <v>65.167391304347831</v>
      </c>
      <c r="D6" s="394">
        <v>68.411904761904751</v>
      </c>
      <c r="E6" s="394">
        <v>69.418500000000009</v>
      </c>
      <c r="F6" s="394">
        <v>65.194782608695647</v>
      </c>
      <c r="G6" s="394">
        <v>58.932500000000005</v>
      </c>
      <c r="H6" s="394">
        <v>56.609523809523807</v>
      </c>
      <c r="I6" s="394">
        <v>49.946363636363635</v>
      </c>
      <c r="J6" s="394">
        <v>45.433181818181815</v>
      </c>
      <c r="K6" s="394">
        <v>39.540476190476184</v>
      </c>
      <c r="L6" s="394">
        <v>37.602173913043472</v>
      </c>
      <c r="M6" s="394">
        <v>40.75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53" t="s">
        <v>342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93" t="s">
        <v>5</v>
      </c>
      <c r="B1" s="492"/>
      <c r="C1" s="492"/>
      <c r="D1" s="492"/>
      <c r="E1" s="492"/>
      <c r="F1" s="492"/>
      <c r="G1" s="492"/>
      <c r="H1" s="492"/>
      <c r="I1" s="407"/>
    </row>
    <row r="2" spans="1:9" ht="15.75" x14ac:dyDescent="0.25">
      <c r="A2" s="494"/>
      <c r="B2" s="495"/>
      <c r="C2" s="492"/>
      <c r="D2" s="492"/>
      <c r="E2" s="492"/>
      <c r="F2" s="492"/>
      <c r="G2" s="492"/>
      <c r="H2" s="62" t="s">
        <v>160</v>
      </c>
      <c r="I2" s="407"/>
    </row>
    <row r="3" spans="1:9" s="80" customFormat="1" ht="14.25" x14ac:dyDescent="0.2">
      <c r="A3" s="465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  <c r="I3" s="407"/>
    </row>
    <row r="4" spans="1:9" s="80" customFormat="1" ht="14.25" x14ac:dyDescent="0.2">
      <c r="A4" s="81"/>
      <c r="B4" s="72" t="s">
        <v>48</v>
      </c>
      <c r="C4" s="72" t="s">
        <v>518</v>
      </c>
      <c r="D4" s="72" t="s">
        <v>48</v>
      </c>
      <c r="E4" s="72" t="s">
        <v>518</v>
      </c>
      <c r="F4" s="72" t="s">
        <v>48</v>
      </c>
      <c r="G4" s="73" t="s">
        <v>518</v>
      </c>
      <c r="H4" s="73" t="s">
        <v>129</v>
      </c>
      <c r="I4" s="407"/>
    </row>
    <row r="5" spans="1:9" s="80" customFormat="1" ht="14.25" x14ac:dyDescent="0.2">
      <c r="A5" s="82" t="s">
        <v>649</v>
      </c>
      <c r="B5" s="486">
        <v>103.53351000000001</v>
      </c>
      <c r="C5" s="84">
        <v>23.011465235142019</v>
      </c>
      <c r="D5" s="83">
        <v>1099.32645</v>
      </c>
      <c r="E5" s="84">
        <v>-0.9617809419916159</v>
      </c>
      <c r="F5" s="83">
        <v>1577.69713</v>
      </c>
      <c r="G5" s="84">
        <v>-0.6349874828008828</v>
      </c>
      <c r="H5" s="489">
        <v>2.9083895507681818</v>
      </c>
      <c r="I5" s="407"/>
    </row>
    <row r="6" spans="1:9" s="80" customFormat="1" ht="14.25" x14ac:dyDescent="0.2">
      <c r="A6" s="82" t="s">
        <v>49</v>
      </c>
      <c r="B6" s="487">
        <v>429.82151000000005</v>
      </c>
      <c r="C6" s="86">
        <v>-4.7650435451013671</v>
      </c>
      <c r="D6" s="85">
        <v>3084.948269999999</v>
      </c>
      <c r="E6" s="86">
        <v>-1.2960759243443449</v>
      </c>
      <c r="F6" s="85">
        <v>4615.3703699999987</v>
      </c>
      <c r="G6" s="86">
        <v>-1.5298832779195124</v>
      </c>
      <c r="H6" s="490">
        <v>8.50815704851607</v>
      </c>
      <c r="I6" s="407"/>
    </row>
    <row r="7" spans="1:9" s="80" customFormat="1" ht="14.25" x14ac:dyDescent="0.2">
      <c r="A7" s="82" t="s">
        <v>50</v>
      </c>
      <c r="B7" s="487">
        <v>552.08425000000022</v>
      </c>
      <c r="C7" s="86">
        <v>5.4745811425861772</v>
      </c>
      <c r="D7" s="85">
        <v>3511.9216100000008</v>
      </c>
      <c r="E7" s="86">
        <v>3.2203805196104405</v>
      </c>
      <c r="F7" s="85">
        <v>5239.5484699999997</v>
      </c>
      <c r="G7" s="86">
        <v>2.6287728662556984</v>
      </c>
      <c r="H7" s="490">
        <v>9.6587917485096852</v>
      </c>
      <c r="I7" s="407"/>
    </row>
    <row r="8" spans="1:9" s="80" customFormat="1" ht="14.25" x14ac:dyDescent="0.2">
      <c r="A8" s="82" t="s">
        <v>130</v>
      </c>
      <c r="B8" s="487">
        <v>2183.4913500000021</v>
      </c>
      <c r="C8" s="86">
        <v>-4.8101336756129607</v>
      </c>
      <c r="D8" s="85">
        <v>18549.166709999994</v>
      </c>
      <c r="E8" s="86">
        <v>-0.3339704538995783</v>
      </c>
      <c r="F8" s="85">
        <v>28167.194129999993</v>
      </c>
      <c r="G8" s="86">
        <v>0.33524503993403648</v>
      </c>
      <c r="H8" s="490">
        <v>51.924524374428472</v>
      </c>
      <c r="I8" s="407"/>
    </row>
    <row r="9" spans="1:9" s="80" customFormat="1" ht="14.25" x14ac:dyDescent="0.2">
      <c r="A9" s="82" t="s">
        <v>131</v>
      </c>
      <c r="B9" s="487">
        <v>728.12989999999991</v>
      </c>
      <c r="C9" s="86">
        <v>-9.1157400780456737</v>
      </c>
      <c r="D9" s="85">
        <v>5976.2456699999993</v>
      </c>
      <c r="E9" s="86">
        <v>6.988168040803898</v>
      </c>
      <c r="F9" s="85">
        <v>9018.2370800000008</v>
      </c>
      <c r="G9" s="87">
        <v>1.6014882539047683</v>
      </c>
      <c r="H9" s="490">
        <v>16.62457641018981</v>
      </c>
      <c r="I9" s="407"/>
    </row>
    <row r="10" spans="1:9" s="80" customFormat="1" ht="14.25" x14ac:dyDescent="0.2">
      <c r="A10" s="81" t="s">
        <v>519</v>
      </c>
      <c r="B10" s="488">
        <v>423</v>
      </c>
      <c r="C10" s="89">
        <v>-18.622547133512889</v>
      </c>
      <c r="D10" s="88">
        <v>3688.3700368164018</v>
      </c>
      <c r="E10" s="89">
        <v>-17.507370321055991</v>
      </c>
      <c r="F10" s="88">
        <v>5628.3700368164018</v>
      </c>
      <c r="G10" s="89">
        <v>-18.543506068943419</v>
      </c>
      <c r="H10" s="491">
        <v>10.37556086758778</v>
      </c>
      <c r="I10" s="407"/>
    </row>
    <row r="11" spans="1:9" s="80" customFormat="1" ht="14.25" x14ac:dyDescent="0.2">
      <c r="A11" s="90" t="s">
        <v>520</v>
      </c>
      <c r="B11" s="91">
        <v>4420.0605200000018</v>
      </c>
      <c r="C11" s="92">
        <v>-5.4271783453558102</v>
      </c>
      <c r="D11" s="91">
        <v>35909.9787468164</v>
      </c>
      <c r="E11" s="92">
        <v>-1.0912770112992487</v>
      </c>
      <c r="F11" s="91">
        <v>54246.417216816393</v>
      </c>
      <c r="G11" s="92">
        <v>-1.7969397114707848</v>
      </c>
      <c r="H11" s="92">
        <v>100</v>
      </c>
      <c r="I11" s="407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246</v>
      </c>
      <c r="I12" s="407"/>
    </row>
    <row r="13" spans="1:9" s="80" customFormat="1" ht="14.25" x14ac:dyDescent="0.2">
      <c r="A13" s="94" t="s">
        <v>590</v>
      </c>
      <c r="B13" s="82"/>
      <c r="C13" s="82"/>
      <c r="D13" s="82"/>
      <c r="E13" s="82"/>
      <c r="F13" s="82"/>
      <c r="G13" s="82"/>
      <c r="H13" s="82"/>
      <c r="I13" s="407"/>
    </row>
    <row r="14" spans="1:9" ht="14.25" x14ac:dyDescent="0.2">
      <c r="A14" s="94" t="s">
        <v>521</v>
      </c>
      <c r="B14" s="85"/>
      <c r="C14" s="492"/>
      <c r="D14" s="492"/>
      <c r="E14" s="492"/>
      <c r="F14" s="492"/>
      <c r="G14" s="492"/>
      <c r="H14" s="492"/>
      <c r="I14" s="407"/>
    </row>
    <row r="15" spans="1:9" ht="14.25" x14ac:dyDescent="0.2">
      <c r="A15" s="94" t="s">
        <v>522</v>
      </c>
      <c r="B15" s="492"/>
      <c r="C15" s="492"/>
      <c r="D15" s="492"/>
      <c r="E15" s="492"/>
      <c r="F15" s="492"/>
      <c r="G15" s="492"/>
      <c r="H15" s="492"/>
      <c r="I15" s="407"/>
    </row>
    <row r="16" spans="1:9" ht="14.25" x14ac:dyDescent="0.2">
      <c r="A16" s="94" t="s">
        <v>247</v>
      </c>
      <c r="B16" s="492"/>
      <c r="C16" s="492"/>
      <c r="D16" s="492"/>
      <c r="E16" s="492"/>
      <c r="F16" s="492"/>
      <c r="G16" s="492"/>
      <c r="H16" s="492"/>
      <c r="I16" s="407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31" sqref="G31"/>
    </sheetView>
  </sheetViews>
  <sheetFormatPr baseColWidth="10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5">
        <f>INDICE!A3</f>
        <v>41852</v>
      </c>
      <c r="C3" s="906">
        <v>41671</v>
      </c>
      <c r="D3" s="905">
        <f>DATE(YEAR(B3),MONTH(B3)-1,1)</f>
        <v>41821</v>
      </c>
      <c r="E3" s="906"/>
      <c r="F3" s="905">
        <f>DATE(YEAR(B3)-1,MONTH(B3),1)</f>
        <v>41487</v>
      </c>
      <c r="G3" s="906"/>
      <c r="H3" s="855" t="s">
        <v>518</v>
      </c>
      <c r="I3" s="85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41821</v>
      </c>
      <c r="I4" s="458">
        <f>F3</f>
        <v>41487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440</v>
      </c>
      <c r="B5" s="386">
        <v>6297</v>
      </c>
      <c r="C5" s="761">
        <v>38.344903178662769</v>
      </c>
      <c r="D5" s="386">
        <v>6280</v>
      </c>
      <c r="E5" s="761">
        <v>39.232835634409945</v>
      </c>
      <c r="F5" s="386">
        <v>6863</v>
      </c>
      <c r="G5" s="761">
        <v>41.465772460878497</v>
      </c>
      <c r="H5" s="400">
        <v>0.27070063694267515</v>
      </c>
      <c r="I5" s="400">
        <v>-8.2471222497450096</v>
      </c>
      <c r="K5" s="399"/>
    </row>
    <row r="6" spans="1:71" s="398" customFormat="1" ht="15" x14ac:dyDescent="0.2">
      <c r="A6" s="401" t="s">
        <v>125</v>
      </c>
      <c r="B6" s="386">
        <v>10125</v>
      </c>
      <c r="C6" s="761">
        <v>61.655096821337231</v>
      </c>
      <c r="D6" s="386">
        <v>9727</v>
      </c>
      <c r="E6" s="761">
        <v>60.767164365590055</v>
      </c>
      <c r="F6" s="386">
        <v>9688</v>
      </c>
      <c r="G6" s="761">
        <v>58.53422753912151</v>
      </c>
      <c r="H6" s="400">
        <v>4.0917035057057678</v>
      </c>
      <c r="I6" s="400">
        <v>4.5107349298100745</v>
      </c>
      <c r="K6" s="399"/>
    </row>
    <row r="7" spans="1:71" s="80" customFormat="1" ht="12.75" x14ac:dyDescent="0.2">
      <c r="A7" s="90" t="s">
        <v>120</v>
      </c>
      <c r="B7" s="91">
        <v>16422</v>
      </c>
      <c r="C7" s="92">
        <v>100</v>
      </c>
      <c r="D7" s="91">
        <v>16007</v>
      </c>
      <c r="E7" s="92">
        <v>100</v>
      </c>
      <c r="F7" s="91">
        <v>16551</v>
      </c>
      <c r="G7" s="92">
        <v>100</v>
      </c>
      <c r="H7" s="92">
        <v>2.5926157306178546</v>
      </c>
      <c r="I7" s="92">
        <v>-0.77940909914808776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246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s="395" customFormat="1" ht="12.75" x14ac:dyDescent="0.2">
      <c r="A9" s="759" t="s">
        <v>573</v>
      </c>
      <c r="B9" s="396"/>
      <c r="C9" s="397"/>
      <c r="D9" s="396"/>
      <c r="E9" s="396"/>
      <c r="F9" s="396"/>
      <c r="G9" s="396"/>
      <c r="H9" s="396"/>
      <c r="I9" s="396"/>
      <c r="J9" s="396"/>
      <c r="K9" s="396"/>
      <c r="L9" s="396"/>
    </row>
    <row r="10" spans="1:71" x14ac:dyDescent="0.2">
      <c r="A10" s="760" t="s">
        <v>569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H5" sqref="H5"/>
    </sheetView>
  </sheetViews>
  <sheetFormatPr baseColWidth="10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403"/>
      <c r="H2" s="405"/>
      <c r="I2" s="404" t="s">
        <v>160</v>
      </c>
    </row>
    <row r="3" spans="1:71" s="80" customFormat="1" ht="12.75" x14ac:dyDescent="0.2">
      <c r="A3" s="79"/>
      <c r="B3" s="905">
        <f>INDICE!A3</f>
        <v>41852</v>
      </c>
      <c r="C3" s="906">
        <v>41671</v>
      </c>
      <c r="D3" s="905">
        <f>DATE(YEAR(B3),MONTH(B3)-1,1)</f>
        <v>41821</v>
      </c>
      <c r="E3" s="906"/>
      <c r="F3" s="905">
        <f>DATE(YEAR(B3)-1,MONTH(B3),1)</f>
        <v>41487</v>
      </c>
      <c r="G3" s="906"/>
      <c r="H3" s="855" t="s">
        <v>518</v>
      </c>
      <c r="I3" s="85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41821</v>
      </c>
      <c r="I4" s="458">
        <f>F3</f>
        <v>41487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98" customFormat="1" ht="15" x14ac:dyDescent="0.2">
      <c r="A5" s="402" t="s">
        <v>572</v>
      </c>
      <c r="B5" s="386">
        <v>6882</v>
      </c>
      <c r="C5" s="761">
        <v>43.66343439813852</v>
      </c>
      <c r="D5" s="386">
        <v>6882</v>
      </c>
      <c r="E5" s="761">
        <v>44.012054918469801</v>
      </c>
      <c r="F5" s="386">
        <v>6905</v>
      </c>
      <c r="G5" s="761">
        <v>43.81620013112169</v>
      </c>
      <c r="H5" s="845" t="s">
        <v>151</v>
      </c>
      <c r="I5" s="242">
        <v>-0.33309196234612598</v>
      </c>
      <c r="K5" s="399"/>
    </row>
    <row r="6" spans="1:71" s="398" customFormat="1" ht="15" x14ac:dyDescent="0.2">
      <c r="A6" s="401" t="s">
        <v>653</v>
      </c>
      <c r="B6" s="386">
        <v>8879.4720299999954</v>
      </c>
      <c r="C6" s="761">
        <v>56.33656560186148</v>
      </c>
      <c r="D6" s="386">
        <v>8754.625039999999</v>
      </c>
      <c r="E6" s="761">
        <v>55.987945081530199</v>
      </c>
      <c r="F6" s="386">
        <v>8854.0114599999943</v>
      </c>
      <c r="G6" s="761">
        <v>56.183799868878303</v>
      </c>
      <c r="H6" s="242">
        <v>1.4260689570320693</v>
      </c>
      <c r="I6" s="242">
        <v>0.28755971363968752</v>
      </c>
      <c r="K6" s="399"/>
    </row>
    <row r="7" spans="1:71" s="80" customFormat="1" ht="12.75" x14ac:dyDescent="0.2">
      <c r="A7" s="90" t="s">
        <v>120</v>
      </c>
      <c r="B7" s="91">
        <v>15761.472029999995</v>
      </c>
      <c r="C7" s="92">
        <v>100</v>
      </c>
      <c r="D7" s="91">
        <v>15636.625039999999</v>
      </c>
      <c r="E7" s="92">
        <v>100</v>
      </c>
      <c r="F7" s="91">
        <v>15759.011459999994</v>
      </c>
      <c r="G7" s="92">
        <v>100</v>
      </c>
      <c r="H7" s="92">
        <v>0.79842670448786546</v>
      </c>
      <c r="I7" s="92">
        <v>1.561373317258251E-2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47"/>
      <c r="I8" s="253" t="s">
        <v>133</v>
      </c>
      <c r="J8" s="398"/>
      <c r="K8" s="399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</row>
    <row r="9" spans="1:71" x14ac:dyDescent="0.2">
      <c r="A9" s="759" t="s">
        <v>573</v>
      </c>
    </row>
    <row r="10" spans="1:71" x14ac:dyDescent="0.2">
      <c r="A10" s="759" t="s">
        <v>569</v>
      </c>
    </row>
    <row r="11" spans="1:71" x14ac:dyDescent="0.2">
      <c r="A11" s="729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K20" sqref="K20"/>
    </sheetView>
  </sheetViews>
  <sheetFormatPr baseColWidth="10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4" t="s">
        <v>622</v>
      </c>
      <c r="B1" s="894"/>
      <c r="C1" s="894"/>
      <c r="D1" s="894"/>
      <c r="E1" s="894"/>
      <c r="F1" s="894"/>
      <c r="G1" s="13"/>
      <c r="H1" s="13"/>
      <c r="I1" s="13"/>
    </row>
    <row r="2" spans="1:9" x14ac:dyDescent="0.2">
      <c r="A2" s="895"/>
      <c r="B2" s="895"/>
      <c r="C2" s="895"/>
      <c r="D2" s="895"/>
      <c r="E2" s="895"/>
      <c r="F2" s="895"/>
      <c r="G2" s="13"/>
      <c r="H2" s="13"/>
      <c r="I2" s="234" t="s">
        <v>570</v>
      </c>
    </row>
    <row r="3" spans="1:9" x14ac:dyDescent="0.2">
      <c r="A3" s="411"/>
      <c r="B3" s="413"/>
      <c r="C3" s="413"/>
      <c r="D3" s="863">
        <f>INDICE!A3</f>
        <v>41852</v>
      </c>
      <c r="E3" s="863">
        <v>41671</v>
      </c>
      <c r="F3" s="863">
        <f>DATE(YEAR(D3),MONTH(D3)-1,1)</f>
        <v>41821</v>
      </c>
      <c r="G3" s="863"/>
      <c r="H3" s="866">
        <f>DATE(YEAR(D3)-1,MONTH(D3),1)</f>
        <v>41487</v>
      </c>
      <c r="I3" s="866"/>
    </row>
    <row r="4" spans="1:9" x14ac:dyDescent="0.2">
      <c r="A4" s="348"/>
      <c r="B4" s="349"/>
      <c r="C4" s="349"/>
      <c r="D4" s="97" t="s">
        <v>443</v>
      </c>
      <c r="E4" s="266" t="s">
        <v>111</v>
      </c>
      <c r="F4" s="97" t="s">
        <v>443</v>
      </c>
      <c r="G4" s="266" t="s">
        <v>111</v>
      </c>
      <c r="H4" s="97" t="s">
        <v>443</v>
      </c>
      <c r="I4" s="266" t="s">
        <v>111</v>
      </c>
    </row>
    <row r="5" spans="1:9" x14ac:dyDescent="0.2">
      <c r="A5" s="357" t="s">
        <v>442</v>
      </c>
      <c r="B5" s="241"/>
      <c r="C5" s="241"/>
      <c r="D5" s="636">
        <v>114.48291483406638</v>
      </c>
      <c r="E5" s="764">
        <v>100</v>
      </c>
      <c r="F5" s="636">
        <v>111.25349460215914</v>
      </c>
      <c r="G5" s="764">
        <v>100</v>
      </c>
      <c r="H5" s="636">
        <v>108.61898053278691</v>
      </c>
      <c r="I5" s="764">
        <v>100</v>
      </c>
    </row>
    <row r="6" spans="1:9" x14ac:dyDescent="0.2">
      <c r="A6" s="410" t="s">
        <v>567</v>
      </c>
      <c r="B6" s="241"/>
      <c r="C6" s="241"/>
      <c r="D6" s="636">
        <v>63.569184326269486</v>
      </c>
      <c r="E6" s="764">
        <v>55.527223794404449</v>
      </c>
      <c r="F6" s="385">
        <v>60.339764094362259</v>
      </c>
      <c r="G6" s="764">
        <v>54.23628651858207</v>
      </c>
      <c r="H6" s="385">
        <v>61.865251756440287</v>
      </c>
      <c r="I6" s="764">
        <v>56.956207334100426</v>
      </c>
    </row>
    <row r="7" spans="1:9" x14ac:dyDescent="0.2">
      <c r="A7" s="410" t="s">
        <v>568</v>
      </c>
      <c r="B7" s="241"/>
      <c r="C7" s="241"/>
      <c r="D7" s="636">
        <v>50.913730507796885</v>
      </c>
      <c r="E7" s="764">
        <v>44.472776205595544</v>
      </c>
      <c r="F7" s="385">
        <v>50.913730507796885</v>
      </c>
      <c r="G7" s="764">
        <v>45.763713481417945</v>
      </c>
      <c r="H7" s="385">
        <v>46.753728776346605</v>
      </c>
      <c r="I7" s="764">
        <v>43.043792665899566</v>
      </c>
    </row>
    <row r="8" spans="1:9" x14ac:dyDescent="0.2">
      <c r="A8" s="348" t="s">
        <v>626</v>
      </c>
      <c r="B8" s="409"/>
      <c r="C8" s="409"/>
      <c r="D8" s="750">
        <v>90</v>
      </c>
      <c r="E8" s="765"/>
      <c r="F8" s="750">
        <v>90</v>
      </c>
      <c r="G8" s="765"/>
      <c r="H8" s="750">
        <v>90</v>
      </c>
      <c r="I8" s="765"/>
    </row>
    <row r="9" spans="1:9" x14ac:dyDescent="0.2">
      <c r="A9" s="646" t="s">
        <v>569</v>
      </c>
      <c r="B9" s="335"/>
      <c r="C9" s="335"/>
      <c r="D9" s="335"/>
      <c r="E9" s="361"/>
      <c r="F9" s="13"/>
      <c r="G9" s="13"/>
      <c r="H9" s="13"/>
      <c r="I9" s="253" t="s">
        <v>246</v>
      </c>
    </row>
    <row r="10" spans="1:9" x14ac:dyDescent="0.2">
      <c r="A10" s="646" t="s">
        <v>627</v>
      </c>
      <c r="B10" s="406"/>
      <c r="C10" s="406"/>
      <c r="D10" s="406"/>
      <c r="E10" s="406"/>
      <c r="F10" s="406"/>
      <c r="G10" s="406"/>
      <c r="H10" s="406"/>
      <c r="I10" s="406"/>
    </row>
    <row r="11" spans="1:9" x14ac:dyDescent="0.2">
      <c r="A11" s="335"/>
      <c r="B11" s="406"/>
      <c r="C11" s="406"/>
      <c r="D11" s="406"/>
      <c r="E11" s="406"/>
      <c r="F11" s="406"/>
      <c r="G11" s="406"/>
      <c r="H11" s="406"/>
      <c r="I11" s="406"/>
    </row>
    <row r="12" spans="1:9" x14ac:dyDescent="0.2">
      <c r="A12" s="406"/>
      <c r="B12" s="406"/>
      <c r="C12" s="406"/>
      <c r="D12" s="406"/>
      <c r="E12" s="406"/>
      <c r="F12" s="406"/>
      <c r="G12" s="406"/>
      <c r="H12" s="406"/>
      <c r="I12" s="406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H9" sqref="H9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4" t="s">
        <v>572</v>
      </c>
      <c r="B1" s="894"/>
      <c r="C1" s="894"/>
      <c r="D1" s="894"/>
      <c r="E1" s="412"/>
      <c r="F1" s="13"/>
      <c r="G1" s="13"/>
      <c r="H1" s="13"/>
      <c r="I1" s="13"/>
    </row>
    <row r="2" spans="1:40" ht="15" x14ac:dyDescent="0.2">
      <c r="A2" s="894"/>
      <c r="B2" s="894"/>
      <c r="C2" s="894"/>
      <c r="D2" s="894"/>
      <c r="E2" s="412"/>
      <c r="F2" s="13"/>
      <c r="G2" s="317"/>
      <c r="H2" s="405"/>
      <c r="I2" s="404" t="s">
        <v>160</v>
      </c>
    </row>
    <row r="3" spans="1:40" x14ac:dyDescent="0.2">
      <c r="A3" s="411"/>
      <c r="B3" s="905">
        <f>INDICE!A3</f>
        <v>41852</v>
      </c>
      <c r="C3" s="906">
        <v>41671</v>
      </c>
      <c r="D3" s="905">
        <f>DATE(YEAR(B3),MONTH(B3)-1,1)</f>
        <v>41821</v>
      </c>
      <c r="E3" s="906"/>
      <c r="F3" s="905">
        <f>DATE(YEAR(B3)-1,MONTH(B3),1)</f>
        <v>41487</v>
      </c>
      <c r="G3" s="906"/>
      <c r="H3" s="855" t="s">
        <v>518</v>
      </c>
      <c r="I3" s="855"/>
    </row>
    <row r="4" spans="1:40" x14ac:dyDescent="0.2">
      <c r="A4" s="348"/>
      <c r="B4" s="266" t="s">
        <v>48</v>
      </c>
      <c r="C4" s="266" t="s">
        <v>111</v>
      </c>
      <c r="D4" s="266" t="s">
        <v>48</v>
      </c>
      <c r="E4" s="266" t="s">
        <v>111</v>
      </c>
      <c r="F4" s="266" t="s">
        <v>48</v>
      </c>
      <c r="G4" s="266" t="s">
        <v>111</v>
      </c>
      <c r="H4" s="458">
        <f>D3</f>
        <v>41821</v>
      </c>
      <c r="I4" s="458">
        <f>F3</f>
        <v>41487</v>
      </c>
    </row>
    <row r="5" spans="1:40" x14ac:dyDescent="0.2">
      <c r="A5" s="357" t="s">
        <v>49</v>
      </c>
      <c r="B5" s="385">
        <v>507</v>
      </c>
      <c r="C5" s="400">
        <v>7.3670444638186572</v>
      </c>
      <c r="D5" s="385">
        <v>507</v>
      </c>
      <c r="E5" s="400">
        <v>7.3670444638186572</v>
      </c>
      <c r="F5" s="385">
        <v>508</v>
      </c>
      <c r="G5" s="400">
        <v>7.3569876900796523</v>
      </c>
      <c r="H5" s="828" t="s">
        <v>151</v>
      </c>
      <c r="I5" s="636">
        <v>-0.19685039370078741</v>
      </c>
      <c r="J5" s="407"/>
    </row>
    <row r="6" spans="1:40" x14ac:dyDescent="0.2">
      <c r="A6" s="410" t="s">
        <v>50</v>
      </c>
      <c r="B6" s="385">
        <v>341</v>
      </c>
      <c r="C6" s="400">
        <v>4.954954954954955</v>
      </c>
      <c r="D6" s="385">
        <v>341</v>
      </c>
      <c r="E6" s="400">
        <v>4.954954954954955</v>
      </c>
      <c r="F6" s="385">
        <v>342</v>
      </c>
      <c r="G6" s="400">
        <v>4.9529326574945696</v>
      </c>
      <c r="H6" s="828" t="s">
        <v>151</v>
      </c>
      <c r="I6" s="636">
        <v>-0.29239766081871343</v>
      </c>
      <c r="J6" s="407"/>
    </row>
    <row r="7" spans="1:40" x14ac:dyDescent="0.2">
      <c r="A7" s="410" t="s">
        <v>130</v>
      </c>
      <c r="B7" s="385">
        <v>3388</v>
      </c>
      <c r="C7" s="400">
        <v>49.229875036326646</v>
      </c>
      <c r="D7" s="385">
        <v>3388</v>
      </c>
      <c r="E7" s="400">
        <v>49.229875036326646</v>
      </c>
      <c r="F7" s="385">
        <v>3391</v>
      </c>
      <c r="G7" s="400">
        <v>49.109341057204922</v>
      </c>
      <c r="H7" s="828" t="s">
        <v>151</v>
      </c>
      <c r="I7" s="636">
        <v>-8.8469478030079624E-2</v>
      </c>
      <c r="J7" s="407"/>
    </row>
    <row r="8" spans="1:40" x14ac:dyDescent="0.2">
      <c r="A8" s="410" t="s">
        <v>131</v>
      </c>
      <c r="B8" s="385">
        <v>216</v>
      </c>
      <c r="C8" s="400">
        <v>3.1386224934612033</v>
      </c>
      <c r="D8" s="385">
        <v>216</v>
      </c>
      <c r="E8" s="400">
        <v>3.1386224934612033</v>
      </c>
      <c r="F8" s="385">
        <v>230</v>
      </c>
      <c r="G8" s="400">
        <v>3.3309196234612601</v>
      </c>
      <c r="H8" s="828" t="s">
        <v>151</v>
      </c>
      <c r="I8" s="636">
        <v>-6.0869565217391308</v>
      </c>
      <c r="J8" s="407"/>
    </row>
    <row r="9" spans="1:40" x14ac:dyDescent="0.2">
      <c r="A9" s="348" t="s">
        <v>441</v>
      </c>
      <c r="B9" s="750">
        <v>2430</v>
      </c>
      <c r="C9" s="762">
        <v>35.309503051438533</v>
      </c>
      <c r="D9" s="750">
        <v>2430</v>
      </c>
      <c r="E9" s="762">
        <v>35.309503051438533</v>
      </c>
      <c r="F9" s="750">
        <v>2434</v>
      </c>
      <c r="G9" s="762">
        <v>35.249818971759595</v>
      </c>
      <c r="H9" s="846" t="s">
        <v>151</v>
      </c>
      <c r="I9" s="763">
        <v>-0.16433853738701726</v>
      </c>
      <c r="J9" s="407"/>
    </row>
    <row r="10" spans="1:40" s="80" customFormat="1" x14ac:dyDescent="0.2">
      <c r="A10" s="90" t="s">
        <v>120</v>
      </c>
      <c r="B10" s="91">
        <v>6882</v>
      </c>
      <c r="C10" s="408">
        <v>100</v>
      </c>
      <c r="D10" s="91">
        <v>6882</v>
      </c>
      <c r="E10" s="408">
        <v>100</v>
      </c>
      <c r="F10" s="91">
        <v>6905</v>
      </c>
      <c r="G10" s="408">
        <v>100</v>
      </c>
      <c r="H10" s="847" t="s">
        <v>151</v>
      </c>
      <c r="I10" s="92">
        <v>-0.33309196234612598</v>
      </c>
      <c r="J10" s="407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40"/>
      <c r="B11" s="335"/>
      <c r="C11" s="335"/>
      <c r="D11" s="335"/>
      <c r="E11" s="335"/>
      <c r="F11" s="13"/>
      <c r="G11" s="13"/>
      <c r="H11" s="13"/>
      <c r="I11" s="253" t="s">
        <v>246</v>
      </c>
    </row>
    <row r="12" spans="1:40" s="395" customFormat="1" ht="12.75" x14ac:dyDescent="0.2">
      <c r="A12" s="760" t="s">
        <v>571</v>
      </c>
      <c r="B12" s="396"/>
      <c r="C12" s="396"/>
      <c r="D12" s="397"/>
      <c r="E12" s="397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3" spans="1:40" x14ac:dyDescent="0.2">
      <c r="A13" s="335" t="s">
        <v>569</v>
      </c>
      <c r="B13" s="406"/>
      <c r="C13" s="406"/>
      <c r="D13" s="406"/>
      <c r="E13" s="406"/>
      <c r="F13" s="406"/>
      <c r="G13" s="406"/>
      <c r="H13" s="406"/>
      <c r="I13" s="406"/>
    </row>
    <row r="14" spans="1:40" x14ac:dyDescent="0.2">
      <c r="A14" s="729" t="s">
        <v>247</v>
      </c>
      <c r="B14" s="406"/>
      <c r="C14" s="406"/>
      <c r="D14" s="406"/>
      <c r="E14" s="406"/>
      <c r="F14" s="406"/>
      <c r="G14" s="406"/>
      <c r="H14" s="406"/>
      <c r="I14" s="406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B6" sqref="B6:I8"/>
    </sheetView>
  </sheetViews>
  <sheetFormatPr baseColWidth="10" defaultRowHeight="12.75" x14ac:dyDescent="0.2"/>
  <cols>
    <col min="1" max="1" width="30.25" style="362" customWidth="1"/>
    <col min="2" max="2" width="11" style="362"/>
    <col min="3" max="3" width="11.625" style="362" customWidth="1"/>
    <col min="4" max="4" width="11" style="362"/>
    <col min="5" max="5" width="11.625" style="362" customWidth="1"/>
    <col min="6" max="6" width="11" style="362"/>
    <col min="7" max="7" width="11.625" style="362" customWidth="1"/>
    <col min="8" max="9" width="10.5" style="362" customWidth="1"/>
    <col min="10" max="16384" width="11" style="362"/>
  </cols>
  <sheetData>
    <row r="1" spans="1:12" x14ac:dyDescent="0.2">
      <c r="A1" s="894" t="s">
        <v>40</v>
      </c>
      <c r="B1" s="894"/>
      <c r="C1" s="894"/>
      <c r="D1" s="187"/>
      <c r="E1" s="187"/>
      <c r="F1" s="187"/>
      <c r="G1" s="12"/>
      <c r="H1" s="12"/>
      <c r="I1" s="12"/>
      <c r="J1" s="12"/>
      <c r="K1" s="12"/>
      <c r="L1" s="12"/>
    </row>
    <row r="2" spans="1:12" x14ac:dyDescent="0.2">
      <c r="A2" s="894"/>
      <c r="B2" s="894"/>
      <c r="C2" s="894"/>
      <c r="D2" s="418"/>
      <c r="E2" s="187"/>
      <c r="F2" s="187"/>
      <c r="H2" s="12"/>
      <c r="I2" s="12"/>
      <c r="J2" s="12"/>
      <c r="K2" s="12"/>
    </row>
    <row r="3" spans="1:12" x14ac:dyDescent="0.2">
      <c r="A3" s="417"/>
      <c r="B3" s="12"/>
      <c r="C3" s="12"/>
      <c r="D3" s="12"/>
      <c r="E3" s="12"/>
      <c r="F3" s="12"/>
      <c r="G3" s="12"/>
      <c r="H3" s="363"/>
      <c r="I3" s="404" t="s">
        <v>615</v>
      </c>
      <c r="J3" s="12"/>
      <c r="K3" s="12"/>
      <c r="L3" s="12"/>
    </row>
    <row r="4" spans="1:12" x14ac:dyDescent="0.2">
      <c r="A4" s="202"/>
      <c r="B4" s="905">
        <f>INDICE!A3</f>
        <v>41852</v>
      </c>
      <c r="C4" s="906">
        <v>41671</v>
      </c>
      <c r="D4" s="905">
        <f>DATE(YEAR(B4),MONTH(B4)-1,1)</f>
        <v>41821</v>
      </c>
      <c r="E4" s="906"/>
      <c r="F4" s="905">
        <f>DATE(YEAR(B4)-1,MONTH(B4),1)</f>
        <v>41487</v>
      </c>
      <c r="G4" s="906"/>
      <c r="H4" s="855" t="s">
        <v>518</v>
      </c>
      <c r="I4" s="855"/>
      <c r="J4" s="12"/>
      <c r="K4" s="12"/>
      <c r="L4" s="12"/>
    </row>
    <row r="5" spans="1:12" x14ac:dyDescent="0.2">
      <c r="A5" s="202"/>
      <c r="B5" s="266" t="s">
        <v>55</v>
      </c>
      <c r="C5" s="266" t="s">
        <v>111</v>
      </c>
      <c r="D5" s="266" t="s">
        <v>55</v>
      </c>
      <c r="E5" s="266" t="s">
        <v>111</v>
      </c>
      <c r="F5" s="266" t="s">
        <v>55</v>
      </c>
      <c r="G5" s="266" t="s">
        <v>111</v>
      </c>
      <c r="H5" s="458">
        <f>D4</f>
        <v>41821</v>
      </c>
      <c r="I5" s="458">
        <f>F4</f>
        <v>41487</v>
      </c>
      <c r="J5" s="12"/>
      <c r="K5" s="12"/>
      <c r="L5" s="12"/>
    </row>
    <row r="6" spans="1:12" ht="15" customHeight="1" x14ac:dyDescent="0.2">
      <c r="A6" s="202" t="s">
        <v>446</v>
      </c>
      <c r="B6" s="365">
        <v>12593.887000000001</v>
      </c>
      <c r="C6" s="364">
        <v>31.37252620902391</v>
      </c>
      <c r="D6" s="365">
        <v>11717.058999999999</v>
      </c>
      <c r="E6" s="364">
        <v>30.986855366506511</v>
      </c>
      <c r="F6" s="365">
        <v>7860.3869999999997</v>
      </c>
      <c r="G6" s="364">
        <v>22.952700230330393</v>
      </c>
      <c r="H6" s="242">
        <v>7.4833454367687446</v>
      </c>
      <c r="I6" s="242">
        <v>60.219681295590163</v>
      </c>
      <c r="J6" s="12"/>
      <c r="K6" s="12"/>
      <c r="L6" s="12"/>
    </row>
    <row r="7" spans="1:12" ht="14.25" x14ac:dyDescent="0.2">
      <c r="A7" s="416" t="s">
        <v>445</v>
      </c>
      <c r="B7" s="365">
        <v>27549.156999999999</v>
      </c>
      <c r="C7" s="364">
        <v>68.627473790976097</v>
      </c>
      <c r="D7" s="365">
        <v>26095.938999999998</v>
      </c>
      <c r="E7" s="364">
        <v>69.013144633493482</v>
      </c>
      <c r="F7" s="365">
        <v>26385.635999999999</v>
      </c>
      <c r="G7" s="364">
        <v>77.047299769669593</v>
      </c>
      <c r="H7" s="242">
        <v>5.5687515210700056</v>
      </c>
      <c r="I7" s="242">
        <v>4.4096757796552666</v>
      </c>
      <c r="J7" s="12"/>
      <c r="K7" s="12"/>
      <c r="L7" s="12"/>
    </row>
    <row r="8" spans="1:12" x14ac:dyDescent="0.2">
      <c r="A8" s="248" t="s">
        <v>120</v>
      </c>
      <c r="B8" s="249">
        <v>40143.044000000002</v>
      </c>
      <c r="C8" s="250">
        <v>100</v>
      </c>
      <c r="D8" s="249">
        <v>37812.998</v>
      </c>
      <c r="E8" s="250">
        <v>100</v>
      </c>
      <c r="F8" s="249">
        <v>34246.023000000001</v>
      </c>
      <c r="G8" s="250">
        <v>100</v>
      </c>
      <c r="H8" s="92">
        <v>6.1620239685835072</v>
      </c>
      <c r="I8" s="92">
        <v>17.219579044258658</v>
      </c>
      <c r="J8" s="414"/>
      <c r="K8" s="414"/>
    </row>
    <row r="9" spans="1:12" s="395" customFormat="1" x14ac:dyDescent="0.2">
      <c r="A9" s="414"/>
      <c r="B9" s="414"/>
      <c r="C9" s="414"/>
      <c r="D9" s="414"/>
      <c r="E9" s="414"/>
      <c r="F9" s="414"/>
      <c r="H9" s="414"/>
      <c r="I9" s="253" t="s">
        <v>246</v>
      </c>
      <c r="J9" s="396"/>
      <c r="K9" s="396"/>
      <c r="L9" s="396"/>
    </row>
    <row r="10" spans="1:12" x14ac:dyDescent="0.2">
      <c r="A10" s="760" t="s">
        <v>613</v>
      </c>
      <c r="B10" s="396"/>
      <c r="C10" s="397"/>
      <c r="D10" s="396"/>
      <c r="E10" s="396"/>
      <c r="F10" s="396"/>
      <c r="G10" s="396"/>
      <c r="H10" s="414"/>
      <c r="I10" s="414"/>
      <c r="J10" s="414"/>
      <c r="K10" s="414"/>
      <c r="L10" s="414"/>
    </row>
    <row r="11" spans="1:12" x14ac:dyDescent="0.2">
      <c r="A11" s="335" t="s">
        <v>614</v>
      </c>
      <c r="B11" s="414"/>
      <c r="C11" s="415"/>
      <c r="D11" s="414"/>
      <c r="E11" s="414"/>
      <c r="F11" s="414"/>
      <c r="G11" s="414"/>
      <c r="H11" s="414"/>
      <c r="I11" s="414"/>
      <c r="J11" s="414"/>
      <c r="K11" s="414"/>
      <c r="L11" s="414"/>
    </row>
    <row r="12" spans="1:12" x14ac:dyDescent="0.2">
      <c r="A12" s="335" t="s">
        <v>569</v>
      </c>
      <c r="B12" s="414"/>
      <c r="C12" s="414"/>
      <c r="D12" s="414"/>
      <c r="E12" s="414"/>
      <c r="F12" s="414"/>
      <c r="G12" s="414"/>
      <c r="H12" s="12"/>
      <c r="I12" s="187"/>
      <c r="J12" s="414"/>
      <c r="K12" s="414"/>
      <c r="L12" s="414"/>
    </row>
    <row r="13" spans="1:12" x14ac:dyDescent="0.2">
      <c r="A13" s="414"/>
      <c r="B13" s="414"/>
      <c r="C13" s="414"/>
      <c r="D13" s="414"/>
      <c r="E13" s="414"/>
      <c r="F13" s="414"/>
      <c r="G13" s="414"/>
      <c r="H13" s="12"/>
      <c r="I13" s="12"/>
      <c r="J13" s="414"/>
      <c r="K13" s="414"/>
      <c r="L13" s="414"/>
    </row>
    <row r="14" spans="1:12" x14ac:dyDescent="0.2">
      <c r="A14" s="414"/>
      <c r="B14" s="414"/>
      <c r="C14" s="414"/>
      <c r="D14" s="414"/>
      <c r="E14" s="414"/>
      <c r="F14" s="414"/>
      <c r="G14" s="414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62" t="s">
        <v>444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25" workbookViewId="0">
      <selection activeCell="K34" sqref="K34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7" t="s">
        <v>1</v>
      </c>
      <c r="B1" s="907"/>
      <c r="C1" s="907"/>
      <c r="D1" s="907"/>
      <c r="E1" s="419"/>
      <c r="F1" s="419"/>
      <c r="G1" s="420"/>
    </row>
    <row r="2" spans="1:7" x14ac:dyDescent="0.2">
      <c r="A2" s="907"/>
      <c r="B2" s="907"/>
      <c r="C2" s="907"/>
      <c r="D2" s="907"/>
      <c r="E2" s="420"/>
      <c r="F2" s="420"/>
      <c r="G2" s="420"/>
    </row>
    <row r="3" spans="1:7" x14ac:dyDescent="0.2">
      <c r="A3" s="642"/>
      <c r="B3" s="642"/>
      <c r="C3" s="642"/>
      <c r="D3" s="420"/>
      <c r="E3" s="420"/>
      <c r="F3" s="420"/>
      <c r="G3" s="420"/>
    </row>
    <row r="4" spans="1:7" x14ac:dyDescent="0.2">
      <c r="A4" s="421" t="s">
        <v>447</v>
      </c>
      <c r="B4" s="420"/>
      <c r="C4" s="420"/>
      <c r="D4" s="420"/>
      <c r="E4" s="420"/>
      <c r="F4" s="420"/>
      <c r="G4" s="420"/>
    </row>
    <row r="5" spans="1:7" x14ac:dyDescent="0.2">
      <c r="A5" s="422"/>
      <c r="B5" s="422" t="s">
        <v>448</v>
      </c>
      <c r="C5" s="422" t="s">
        <v>449</v>
      </c>
      <c r="D5" s="422" t="s">
        <v>450</v>
      </c>
      <c r="E5" s="422" t="s">
        <v>451</v>
      </c>
      <c r="F5" s="422" t="s">
        <v>55</v>
      </c>
      <c r="G5" s="420"/>
    </row>
    <row r="6" spans="1:7" x14ac:dyDescent="0.2">
      <c r="A6" s="423" t="s">
        <v>448</v>
      </c>
      <c r="B6" s="424">
        <v>1</v>
      </c>
      <c r="C6" s="424">
        <v>238.8</v>
      </c>
      <c r="D6" s="424">
        <v>0.23880000000000001</v>
      </c>
      <c r="E6" s="425" t="s">
        <v>452</v>
      </c>
      <c r="F6" s="425">
        <v>0.27779999999999999</v>
      </c>
      <c r="G6" s="420"/>
    </row>
    <row r="7" spans="1:7" x14ac:dyDescent="0.2">
      <c r="A7" s="426" t="s">
        <v>449</v>
      </c>
      <c r="B7" s="427" t="s">
        <v>453</v>
      </c>
      <c r="C7" s="428">
        <v>1</v>
      </c>
      <c r="D7" s="429" t="s">
        <v>454</v>
      </c>
      <c r="E7" s="429" t="s">
        <v>455</v>
      </c>
      <c r="F7" s="427" t="s">
        <v>456</v>
      </c>
      <c r="G7" s="420"/>
    </row>
    <row r="8" spans="1:7" x14ac:dyDescent="0.2">
      <c r="A8" s="426" t="s">
        <v>450</v>
      </c>
      <c r="B8" s="427">
        <v>4.1867999999999999</v>
      </c>
      <c r="C8" s="429" t="s">
        <v>457</v>
      </c>
      <c r="D8" s="428">
        <v>1</v>
      </c>
      <c r="E8" s="429" t="s">
        <v>458</v>
      </c>
      <c r="F8" s="427">
        <v>1.163</v>
      </c>
      <c r="G8" s="420"/>
    </row>
    <row r="9" spans="1:7" x14ac:dyDescent="0.2">
      <c r="A9" s="426" t="s">
        <v>451</v>
      </c>
      <c r="B9" s="427" t="s">
        <v>459</v>
      </c>
      <c r="C9" s="429" t="s">
        <v>460</v>
      </c>
      <c r="D9" s="429" t="s">
        <v>461</v>
      </c>
      <c r="E9" s="427">
        <v>1</v>
      </c>
      <c r="F9" s="430">
        <v>11630</v>
      </c>
      <c r="G9" s="420"/>
    </row>
    <row r="10" spans="1:7" x14ac:dyDescent="0.2">
      <c r="A10" s="431" t="s">
        <v>55</v>
      </c>
      <c r="B10" s="432">
        <v>3.6</v>
      </c>
      <c r="C10" s="432">
        <v>860</v>
      </c>
      <c r="D10" s="432">
        <v>0.86</v>
      </c>
      <c r="E10" s="433" t="s">
        <v>462</v>
      </c>
      <c r="F10" s="432">
        <v>1</v>
      </c>
      <c r="G10" s="420"/>
    </row>
    <row r="11" spans="1:7" x14ac:dyDescent="0.2">
      <c r="A11" s="426"/>
      <c r="B11" s="428"/>
      <c r="C11" s="428"/>
      <c r="D11" s="428"/>
      <c r="E11" s="427"/>
      <c r="F11" s="428"/>
      <c r="G11" s="420"/>
    </row>
    <row r="12" spans="1:7" x14ac:dyDescent="0.2">
      <c r="A12" s="421"/>
      <c r="B12" s="420"/>
      <c r="C12" s="420"/>
      <c r="D12" s="420"/>
      <c r="E12" s="434"/>
      <c r="F12" s="420"/>
      <c r="G12" s="420"/>
    </row>
    <row r="13" spans="1:7" x14ac:dyDescent="0.2">
      <c r="A13" s="421" t="s">
        <v>463</v>
      </c>
      <c r="B13" s="420"/>
      <c r="C13" s="420"/>
      <c r="D13" s="420"/>
      <c r="E13" s="420"/>
      <c r="F13" s="420"/>
      <c r="G13" s="420"/>
    </row>
    <row r="14" spans="1:7" x14ac:dyDescent="0.2">
      <c r="A14" s="422"/>
      <c r="B14" s="435" t="s">
        <v>464</v>
      </c>
      <c r="C14" s="422" t="s">
        <v>465</v>
      </c>
      <c r="D14" s="422" t="s">
        <v>466</v>
      </c>
      <c r="E14" s="422" t="s">
        <v>467</v>
      </c>
      <c r="F14" s="422" t="s">
        <v>468</v>
      </c>
      <c r="G14" s="428"/>
    </row>
    <row r="15" spans="1:7" x14ac:dyDescent="0.2">
      <c r="A15" s="423" t="s">
        <v>464</v>
      </c>
      <c r="B15" s="424">
        <v>1</v>
      </c>
      <c r="C15" s="424">
        <v>2.3810000000000001E-2</v>
      </c>
      <c r="D15" s="424">
        <v>0.13370000000000001</v>
      </c>
      <c r="E15" s="424">
        <v>3.7850000000000001</v>
      </c>
      <c r="F15" s="424">
        <v>3.8E-3</v>
      </c>
      <c r="G15" s="428"/>
    </row>
    <row r="16" spans="1:7" x14ac:dyDescent="0.2">
      <c r="A16" s="426" t="s">
        <v>465</v>
      </c>
      <c r="B16" s="428">
        <v>42</v>
      </c>
      <c r="C16" s="428">
        <v>1</v>
      </c>
      <c r="D16" s="428">
        <v>5.6150000000000002</v>
      </c>
      <c r="E16" s="428">
        <v>159</v>
      </c>
      <c r="F16" s="428">
        <v>0.159</v>
      </c>
      <c r="G16" s="428"/>
    </row>
    <row r="17" spans="1:7" x14ac:dyDescent="0.2">
      <c r="A17" s="426" t="s">
        <v>466</v>
      </c>
      <c r="B17" s="428">
        <v>7.48</v>
      </c>
      <c r="C17" s="428">
        <v>0.17810000000000001</v>
      </c>
      <c r="D17" s="428">
        <v>1</v>
      </c>
      <c r="E17" s="428">
        <v>28.3</v>
      </c>
      <c r="F17" s="428">
        <v>2.8299999999999999E-2</v>
      </c>
      <c r="G17" s="428"/>
    </row>
    <row r="18" spans="1:7" x14ac:dyDescent="0.2">
      <c r="A18" s="426" t="s">
        <v>467</v>
      </c>
      <c r="B18" s="428">
        <v>0.26419999999999999</v>
      </c>
      <c r="C18" s="428">
        <v>6.3E-3</v>
      </c>
      <c r="D18" s="428">
        <v>3.5299999999999998E-2</v>
      </c>
      <c r="E18" s="428">
        <v>1</v>
      </c>
      <c r="F18" s="428">
        <v>1E-3</v>
      </c>
      <c r="G18" s="428"/>
    </row>
    <row r="19" spans="1:7" x14ac:dyDescent="0.2">
      <c r="A19" s="431" t="s">
        <v>468</v>
      </c>
      <c r="B19" s="432">
        <v>264.2</v>
      </c>
      <c r="C19" s="432">
        <v>6.2889999999999997</v>
      </c>
      <c r="D19" s="432">
        <v>35.314700000000002</v>
      </c>
      <c r="E19" s="436">
        <v>1000</v>
      </c>
      <c r="F19" s="432">
        <v>1</v>
      </c>
      <c r="G19" s="428"/>
    </row>
    <row r="20" spans="1:7" x14ac:dyDescent="0.2">
      <c r="A20" s="420"/>
      <c r="B20" s="420"/>
      <c r="C20" s="420"/>
      <c r="D20" s="420"/>
      <c r="E20" s="420"/>
      <c r="F20" s="420"/>
      <c r="G20" s="420"/>
    </row>
    <row r="21" spans="1:7" x14ac:dyDescent="0.2">
      <c r="A21" s="420"/>
      <c r="B21" s="420"/>
      <c r="C21" s="420"/>
      <c r="D21" s="420"/>
      <c r="E21" s="420"/>
      <c r="F21" s="420"/>
      <c r="G21" s="420"/>
    </row>
    <row r="22" spans="1:7" x14ac:dyDescent="0.2">
      <c r="A22" s="421" t="s">
        <v>469</v>
      </c>
      <c r="B22" s="420"/>
      <c r="C22" s="420"/>
      <c r="D22" s="420"/>
      <c r="E22" s="420"/>
      <c r="F22" s="420"/>
      <c r="G22" s="420"/>
    </row>
    <row r="23" spans="1:7" x14ac:dyDescent="0.2">
      <c r="A23" s="437" t="s">
        <v>315</v>
      </c>
      <c r="B23" s="437"/>
      <c r="C23" s="437"/>
      <c r="D23" s="437"/>
      <c r="E23" s="437"/>
      <c r="F23" s="437"/>
      <c r="G23" s="420"/>
    </row>
    <row r="24" spans="1:7" x14ac:dyDescent="0.2">
      <c r="A24" s="908" t="s">
        <v>470</v>
      </c>
      <c r="B24" s="908"/>
      <c r="C24" s="908"/>
      <c r="D24" s="909" t="s">
        <v>471</v>
      </c>
      <c r="E24" s="909"/>
      <c r="F24" s="909"/>
      <c r="G24" s="420"/>
    </row>
    <row r="25" spans="1:7" x14ac:dyDescent="0.2">
      <c r="A25" s="420"/>
      <c r="B25" s="420"/>
      <c r="C25" s="420"/>
      <c r="D25" s="420"/>
      <c r="E25" s="420"/>
      <c r="F25" s="420"/>
      <c r="G25" s="420"/>
    </row>
    <row r="26" spans="1:7" x14ac:dyDescent="0.2">
      <c r="A26" s="420"/>
      <c r="B26" s="420"/>
      <c r="C26" s="420"/>
      <c r="D26" s="420"/>
      <c r="E26" s="420"/>
      <c r="F26" s="420"/>
      <c r="G26" s="420"/>
    </row>
    <row r="27" spans="1:7" x14ac:dyDescent="0.2">
      <c r="A27" s="60" t="s">
        <v>472</v>
      </c>
      <c r="B27" s="420"/>
      <c r="C27" s="60"/>
      <c r="D27" s="421" t="s">
        <v>473</v>
      </c>
      <c r="E27" s="420"/>
      <c r="F27" s="420"/>
      <c r="G27" s="420"/>
    </row>
    <row r="28" spans="1:7" x14ac:dyDescent="0.2">
      <c r="A28" s="437" t="s">
        <v>315</v>
      </c>
      <c r="B28" s="438" t="s">
        <v>475</v>
      </c>
      <c r="C28" s="58"/>
      <c r="D28" s="423" t="s">
        <v>115</v>
      </c>
      <c r="E28" s="424"/>
      <c r="F28" s="425" t="s">
        <v>476</v>
      </c>
      <c r="G28" s="420"/>
    </row>
    <row r="29" spans="1:7" x14ac:dyDescent="0.2">
      <c r="A29" s="439" t="s">
        <v>480</v>
      </c>
      <c r="B29" s="440" t="s">
        <v>481</v>
      </c>
      <c r="C29" s="58"/>
      <c r="D29" s="431" t="s">
        <v>441</v>
      </c>
      <c r="E29" s="432"/>
      <c r="F29" s="433" t="s">
        <v>482</v>
      </c>
      <c r="G29" s="420"/>
    </row>
    <row r="30" spans="1:7" x14ac:dyDescent="0.2">
      <c r="A30" s="441" t="s">
        <v>483</v>
      </c>
      <c r="B30" s="442" t="s">
        <v>484</v>
      </c>
      <c r="C30" s="420"/>
      <c r="D30" s="420"/>
      <c r="E30" s="420"/>
      <c r="F30" s="420"/>
      <c r="G30" s="420"/>
    </row>
    <row r="31" spans="1:7" x14ac:dyDescent="0.2">
      <c r="A31" s="420"/>
      <c r="B31" s="420"/>
      <c r="C31" s="420"/>
      <c r="D31" s="420"/>
      <c r="E31" s="420"/>
      <c r="F31" s="420"/>
      <c r="G31" s="420"/>
    </row>
    <row r="32" spans="1:7" x14ac:dyDescent="0.2">
      <c r="A32" s="420"/>
      <c r="B32" s="420"/>
      <c r="C32" s="420"/>
      <c r="D32" s="420"/>
      <c r="E32" s="420"/>
      <c r="F32" s="420"/>
      <c r="G32" s="420"/>
    </row>
    <row r="33" spans="1:7" x14ac:dyDescent="0.2">
      <c r="A33" s="421" t="s">
        <v>474</v>
      </c>
      <c r="B33" s="420"/>
      <c r="C33" s="420"/>
      <c r="D33" s="420"/>
      <c r="E33" s="421" t="s">
        <v>485</v>
      </c>
      <c r="F33" s="420"/>
      <c r="G33" s="420"/>
    </row>
    <row r="34" spans="1:7" x14ac:dyDescent="0.2">
      <c r="A34" s="437" t="s">
        <v>477</v>
      </c>
      <c r="B34" s="437" t="s">
        <v>478</v>
      </c>
      <c r="C34" s="437" t="s">
        <v>479</v>
      </c>
      <c r="D34" s="428"/>
      <c r="E34" s="422"/>
      <c r="F34" s="422" t="s">
        <v>486</v>
      </c>
      <c r="G34" s="420"/>
    </row>
    <row r="35" spans="1:7" x14ac:dyDescent="0.2">
      <c r="A35" s="1"/>
      <c r="B35" s="1"/>
      <c r="C35" s="1"/>
      <c r="D35" s="1"/>
      <c r="E35" s="423" t="s">
        <v>487</v>
      </c>
      <c r="F35" s="443">
        <v>11.6</v>
      </c>
      <c r="G35" s="420"/>
    </row>
    <row r="36" spans="1:7" x14ac:dyDescent="0.2">
      <c r="A36" s="1"/>
      <c r="B36" s="1"/>
      <c r="C36" s="1"/>
      <c r="D36" s="1"/>
      <c r="E36" s="426" t="s">
        <v>49</v>
      </c>
      <c r="F36" s="443">
        <v>8.5299999999999994</v>
      </c>
      <c r="G36" s="420"/>
    </row>
    <row r="37" spans="1:7" x14ac:dyDescent="0.2">
      <c r="A37" s="1"/>
      <c r="B37" s="1"/>
      <c r="C37" s="1"/>
      <c r="D37" s="1"/>
      <c r="E37" s="426" t="s">
        <v>50</v>
      </c>
      <c r="F37" s="443">
        <v>7.88</v>
      </c>
      <c r="G37" s="420"/>
    </row>
    <row r="38" spans="1:7" x14ac:dyDescent="0.2">
      <c r="A38" s="1"/>
      <c r="B38" s="1"/>
      <c r="C38" s="1"/>
      <c r="D38" s="1"/>
      <c r="E38" s="426" t="s">
        <v>488</v>
      </c>
      <c r="F38" s="443">
        <v>7.93</v>
      </c>
      <c r="G38" s="420"/>
    </row>
    <row r="39" spans="1:7" x14ac:dyDescent="0.2">
      <c r="A39" s="1"/>
      <c r="B39" s="1"/>
      <c r="C39" s="1"/>
      <c r="D39" s="1"/>
      <c r="E39" s="426" t="s">
        <v>130</v>
      </c>
      <c r="F39" s="443">
        <v>7.46</v>
      </c>
      <c r="G39" s="420"/>
    </row>
    <row r="40" spans="1:7" x14ac:dyDescent="0.2">
      <c r="A40" s="1"/>
      <c r="B40" s="1"/>
      <c r="C40" s="1"/>
      <c r="D40" s="1"/>
      <c r="E40" s="426" t="s">
        <v>131</v>
      </c>
      <c r="F40" s="443">
        <v>6.66</v>
      </c>
      <c r="G40" s="420"/>
    </row>
    <row r="41" spans="1:7" x14ac:dyDescent="0.2">
      <c r="A41" s="1"/>
      <c r="B41" s="1"/>
      <c r="C41" s="1"/>
      <c r="D41" s="1"/>
      <c r="E41" s="431" t="s">
        <v>489</v>
      </c>
      <c r="F41" s="444">
        <v>8</v>
      </c>
      <c r="G41" s="420"/>
    </row>
    <row r="42" spans="1:7" x14ac:dyDescent="0.2">
      <c r="A42" s="420"/>
      <c r="B42" s="420"/>
      <c r="C42" s="420"/>
      <c r="D42" s="420"/>
      <c r="E42" s="420"/>
      <c r="F42" s="420"/>
      <c r="G42" s="420"/>
    </row>
    <row r="43" spans="1:7" x14ac:dyDescent="0.2">
      <c r="A43" s="420"/>
      <c r="B43" s="420"/>
      <c r="C43" s="420"/>
      <c r="D43" s="420"/>
      <c r="E43" s="420"/>
      <c r="F43" s="420"/>
      <c r="G43" s="420"/>
    </row>
    <row r="44" spans="1:7" x14ac:dyDescent="0.2">
      <c r="A44" s="420"/>
      <c r="B44" s="420"/>
      <c r="C44" s="420"/>
      <c r="D44" s="420"/>
      <c r="E44" s="420"/>
      <c r="F44" s="420"/>
      <c r="G44" s="420"/>
    </row>
    <row r="45" spans="1:7" ht="15" x14ac:dyDescent="0.25">
      <c r="A45" s="445" t="s">
        <v>490</v>
      </c>
      <c r="B45" s="1"/>
      <c r="C45" s="1"/>
      <c r="D45" s="1"/>
      <c r="E45" s="1"/>
      <c r="F45" s="1"/>
      <c r="G45" s="1"/>
    </row>
    <row r="46" spans="1:7" x14ac:dyDescent="0.2">
      <c r="A46" s="1" t="s">
        <v>491</v>
      </c>
      <c r="B46" s="1"/>
      <c r="C46" s="1"/>
      <c r="D46" s="1"/>
      <c r="E46" s="1"/>
      <c r="F46" s="1"/>
      <c r="G46" s="1"/>
    </row>
    <row r="47" spans="1:7" x14ac:dyDescent="0.2">
      <c r="A47" s="1" t="s">
        <v>492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45" t="s">
        <v>493</v>
      </c>
      <c r="B49" s="1"/>
      <c r="C49" s="1"/>
      <c r="D49" s="1"/>
      <c r="E49" s="1"/>
      <c r="F49" s="1"/>
      <c r="G49" s="1"/>
    </row>
    <row r="50" spans="1:7" x14ac:dyDescent="0.2">
      <c r="A50" s="1" t="s">
        <v>494</v>
      </c>
      <c r="B50" s="1"/>
      <c r="C50" s="1"/>
      <c r="D50" s="1"/>
      <c r="E50" s="1"/>
      <c r="F50" s="1"/>
      <c r="G50" s="1"/>
    </row>
    <row r="51" spans="1:7" x14ac:dyDescent="0.2">
      <c r="A51" s="1" t="s">
        <v>495</v>
      </c>
      <c r="B51" s="1"/>
      <c r="C51" s="1"/>
      <c r="D51" s="1"/>
      <c r="E51" s="1"/>
      <c r="F51" s="1"/>
      <c r="G51" s="1"/>
    </row>
    <row r="52" spans="1:7" x14ac:dyDescent="0.2">
      <c r="A52" s="1" t="s">
        <v>496</v>
      </c>
      <c r="B52" s="1"/>
      <c r="C52" s="1"/>
      <c r="D52" s="1"/>
      <c r="E52" s="1"/>
      <c r="F52" s="1"/>
      <c r="G52" s="1"/>
    </row>
    <row r="53" spans="1:7" x14ac:dyDescent="0.2">
      <c r="A53" s="1" t="s">
        <v>497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45" t="s">
        <v>498</v>
      </c>
      <c r="B55" s="1"/>
      <c r="C55" s="1"/>
      <c r="D55" s="1"/>
      <c r="E55" s="1"/>
      <c r="F55" s="1"/>
      <c r="G55" s="1"/>
    </row>
    <row r="56" spans="1:7" x14ac:dyDescent="0.2">
      <c r="A56" s="1" t="s">
        <v>499</v>
      </c>
      <c r="B56" s="1"/>
      <c r="C56" s="1"/>
      <c r="D56" s="1"/>
      <c r="E56" s="1"/>
      <c r="F56" s="1"/>
      <c r="G56" s="1"/>
    </row>
    <row r="57" spans="1:7" x14ac:dyDescent="0.2">
      <c r="A57" s="1" t="s">
        <v>500</v>
      </c>
      <c r="B57" s="1"/>
      <c r="C57" s="1"/>
      <c r="D57" s="1"/>
      <c r="E57" s="1"/>
      <c r="F57" s="1"/>
      <c r="G57" s="1"/>
    </row>
    <row r="58" spans="1:7" x14ac:dyDescent="0.2">
      <c r="A58" s="1" t="s">
        <v>501</v>
      </c>
      <c r="B58" s="1"/>
      <c r="C58" s="1"/>
      <c r="D58" s="1"/>
      <c r="E58" s="1"/>
      <c r="F58" s="1"/>
      <c r="G58" s="1"/>
    </row>
    <row r="59" spans="1:7" x14ac:dyDescent="0.2">
      <c r="A59" s="1" t="s">
        <v>502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45" t="s">
        <v>503</v>
      </c>
      <c r="B61" s="1"/>
      <c r="C61" s="1"/>
      <c r="D61" s="1"/>
      <c r="E61" s="1"/>
      <c r="F61" s="1"/>
      <c r="G61" s="1"/>
    </row>
    <row r="62" spans="1:7" x14ac:dyDescent="0.2">
      <c r="A62" s="1" t="s">
        <v>504</v>
      </c>
      <c r="B62" s="1"/>
      <c r="C62" s="1"/>
      <c r="D62" s="1"/>
      <c r="E62" s="1"/>
      <c r="F62" s="1"/>
      <c r="G62" s="1"/>
    </row>
    <row r="63" spans="1:7" x14ac:dyDescent="0.2">
      <c r="A63" s="1" t="s">
        <v>505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45" t="s">
        <v>506</v>
      </c>
      <c r="B65" s="1"/>
      <c r="C65" s="1"/>
      <c r="D65" s="1"/>
      <c r="E65" s="1"/>
      <c r="F65" s="1"/>
      <c r="G65" s="1"/>
    </row>
    <row r="66" spans="1:7" x14ac:dyDescent="0.2">
      <c r="A66" s="1" t="s">
        <v>507</v>
      </c>
      <c r="B66" s="1"/>
      <c r="C66" s="1"/>
      <c r="D66" s="1"/>
      <c r="E66" s="1"/>
      <c r="F66" s="1"/>
      <c r="G66" s="1"/>
    </row>
    <row r="67" spans="1:7" x14ac:dyDescent="0.2">
      <c r="A67" s="1" t="s">
        <v>508</v>
      </c>
      <c r="B67" s="1"/>
      <c r="C67" s="1"/>
      <c r="D67" s="1"/>
      <c r="E67" s="1"/>
      <c r="F67" s="1"/>
      <c r="G67" s="1"/>
    </row>
    <row r="68" spans="1:7" x14ac:dyDescent="0.2">
      <c r="A68" s="1" t="s">
        <v>509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J30" sqref="J30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6" t="s">
        <v>523</v>
      </c>
      <c r="B1" s="469"/>
      <c r="C1" s="469"/>
      <c r="D1" s="469"/>
    </row>
    <row r="2" spans="1:4" x14ac:dyDescent="0.2">
      <c r="A2" s="499"/>
      <c r="B2" s="497"/>
      <c r="C2" s="497"/>
      <c r="D2" s="500"/>
    </row>
    <row r="3" spans="1:4" x14ac:dyDescent="0.2">
      <c r="A3" s="501"/>
      <c r="B3" s="501">
        <v>2012</v>
      </c>
      <c r="C3" s="501">
        <v>2013</v>
      </c>
      <c r="D3" s="501">
        <v>2014</v>
      </c>
    </row>
    <row r="4" spans="1:4" x14ac:dyDescent="0.2">
      <c r="A4" s="468" t="s">
        <v>135</v>
      </c>
      <c r="B4" s="496">
        <v>-4.4731886825738902</v>
      </c>
      <c r="C4" s="496">
        <v>-7.4967254474384033</v>
      </c>
      <c r="D4" s="496">
        <v>-7.7305132828860481</v>
      </c>
    </row>
    <row r="5" spans="1:4" x14ac:dyDescent="0.2">
      <c r="A5" s="468" t="s">
        <v>136</v>
      </c>
      <c r="B5" s="496">
        <v>-4.6807383604243942</v>
      </c>
      <c r="C5" s="496">
        <v>-8.8910421268695767</v>
      </c>
      <c r="D5" s="496">
        <v>-6.1248867802825888</v>
      </c>
    </row>
    <row r="6" spans="1:4" x14ac:dyDescent="0.2">
      <c r="A6" s="468" t="s">
        <v>137</v>
      </c>
      <c r="B6" s="496">
        <v>-4.8060256607878529</v>
      </c>
      <c r="C6" s="496">
        <v>-9.283771840926784</v>
      </c>
      <c r="D6" s="496">
        <v>-4.9264692753892136</v>
      </c>
    </row>
    <row r="7" spans="1:4" x14ac:dyDescent="0.2">
      <c r="A7" s="468" t="s">
        <v>138</v>
      </c>
      <c r="B7" s="496">
        <v>-4.9661151439130595</v>
      </c>
      <c r="C7" s="496">
        <v>-9.3704795125260638</v>
      </c>
      <c r="D7" s="780">
        <v>-4.7502783770386516</v>
      </c>
    </row>
    <row r="8" spans="1:4" x14ac:dyDescent="0.2">
      <c r="A8" s="468" t="s">
        <v>139</v>
      </c>
      <c r="B8" s="496">
        <v>-5.148129720475219</v>
      </c>
      <c r="C8" s="496">
        <v>-9.8609968805954598</v>
      </c>
      <c r="D8" s="780">
        <v>-3.8693814790047263</v>
      </c>
    </row>
    <row r="9" spans="1:4" x14ac:dyDescent="0.2">
      <c r="A9" s="468" t="s">
        <v>140</v>
      </c>
      <c r="B9" s="496">
        <v>-5.190499601378133</v>
      </c>
      <c r="C9" s="496">
        <v>-10.662422398235826</v>
      </c>
      <c r="D9" s="780">
        <v>-2.4576805342603008</v>
      </c>
    </row>
    <row r="10" spans="1:4" x14ac:dyDescent="0.2">
      <c r="A10" s="468" t="s">
        <v>141</v>
      </c>
      <c r="B10" s="496">
        <v>-5.5123557580188116</v>
      </c>
      <c r="C10" s="496">
        <v>-10.495064109922017</v>
      </c>
      <c r="D10" s="780">
        <v>-2.1585588733984769</v>
      </c>
    </row>
    <row r="11" spans="1:4" x14ac:dyDescent="0.2">
      <c r="A11" s="468" t="s">
        <v>142</v>
      </c>
      <c r="B11" s="496">
        <v>-5.5135385266924581</v>
      </c>
      <c r="C11" s="496">
        <v>-10.989446637777348</v>
      </c>
      <c r="D11" s="780">
        <v>-1.7969397114707848</v>
      </c>
    </row>
    <row r="12" spans="1:4" x14ac:dyDescent="0.2">
      <c r="A12" s="468" t="s">
        <v>143</v>
      </c>
      <c r="B12" s="496">
        <v>-6.2415667657913767</v>
      </c>
      <c r="C12" s="496">
        <v>-10.413736635372347</v>
      </c>
      <c r="D12" s="780" t="s">
        <v>639</v>
      </c>
    </row>
    <row r="13" spans="1:4" x14ac:dyDescent="0.2">
      <c r="A13" s="468" t="s">
        <v>144</v>
      </c>
      <c r="B13" s="496">
        <v>-6.311103368385937</v>
      </c>
      <c r="C13" s="496">
        <v>-10.203113255606333</v>
      </c>
      <c r="D13" s="780" t="s">
        <v>639</v>
      </c>
    </row>
    <row r="14" spans="1:4" x14ac:dyDescent="0.2">
      <c r="A14" s="468" t="s">
        <v>145</v>
      </c>
      <c r="B14" s="496">
        <v>-6.3879221863982698</v>
      </c>
      <c r="C14" s="496">
        <v>-9.7112398978106107</v>
      </c>
      <c r="D14" s="780" t="s">
        <v>639</v>
      </c>
    </row>
    <row r="15" spans="1:4" x14ac:dyDescent="0.2">
      <c r="A15" s="497" t="s">
        <v>146</v>
      </c>
      <c r="B15" s="498">
        <v>-6.7013566580302362</v>
      </c>
      <c r="C15" s="498">
        <v>-8.9030269781086773</v>
      </c>
      <c r="D15" s="781" t="s">
        <v>639</v>
      </c>
    </row>
    <row r="16" spans="1:4" x14ac:dyDescent="0.2">
      <c r="A16" s="467"/>
      <c r="B16" s="468"/>
      <c r="C16" s="468"/>
      <c r="D16" s="9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7" sqref="H17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504" t="s">
        <v>24</v>
      </c>
      <c r="B1" s="505"/>
      <c r="C1" s="505"/>
      <c r="D1" s="505"/>
      <c r="E1" s="505"/>
      <c r="F1" s="505"/>
      <c r="G1" s="505"/>
      <c r="H1" s="505"/>
    </row>
    <row r="2" spans="1:8" ht="15.75" x14ac:dyDescent="0.25">
      <c r="A2" s="506"/>
      <c r="B2" s="507"/>
      <c r="C2" s="508"/>
      <c r="D2" s="508"/>
      <c r="E2" s="508"/>
      <c r="F2" s="508"/>
      <c r="G2" s="508"/>
      <c r="H2" s="538" t="s">
        <v>160</v>
      </c>
    </row>
    <row r="3" spans="1:8" s="80" customFormat="1" x14ac:dyDescent="0.2">
      <c r="A3" s="460"/>
      <c r="B3" s="863">
        <f>INDICE!A3</f>
        <v>41852</v>
      </c>
      <c r="C3" s="864"/>
      <c r="D3" s="864" t="s">
        <v>121</v>
      </c>
      <c r="E3" s="864"/>
      <c r="F3" s="864" t="s">
        <v>122</v>
      </c>
      <c r="G3" s="864"/>
      <c r="H3" s="864"/>
    </row>
    <row r="4" spans="1:8" s="80" customFormat="1" x14ac:dyDescent="0.2">
      <c r="A4" s="461"/>
      <c r="B4" s="97" t="s">
        <v>48</v>
      </c>
      <c r="C4" s="97" t="s">
        <v>518</v>
      </c>
      <c r="D4" s="97" t="s">
        <v>48</v>
      </c>
      <c r="E4" s="97" t="s">
        <v>518</v>
      </c>
      <c r="F4" s="97" t="s">
        <v>48</v>
      </c>
      <c r="G4" s="456" t="s">
        <v>518</v>
      </c>
      <c r="H4" s="456" t="s">
        <v>129</v>
      </c>
    </row>
    <row r="5" spans="1:8" s="102" customFormat="1" x14ac:dyDescent="0.2">
      <c r="A5" s="510" t="s">
        <v>147</v>
      </c>
      <c r="B5" s="519">
        <v>53.871610000000011</v>
      </c>
      <c r="C5" s="512">
        <v>-5.604344558551821</v>
      </c>
      <c r="D5" s="511">
        <v>570.56798000000003</v>
      </c>
      <c r="E5" s="512">
        <v>-7.6602559932115826</v>
      </c>
      <c r="F5" s="511">
        <v>880.20628999999985</v>
      </c>
      <c r="G5" s="512">
        <v>-4.7231324021841647</v>
      </c>
      <c r="H5" s="517">
        <v>55.790574329053875</v>
      </c>
    </row>
    <row r="6" spans="1:8" s="102" customFormat="1" x14ac:dyDescent="0.2">
      <c r="A6" s="510" t="s">
        <v>148</v>
      </c>
      <c r="B6" s="519">
        <v>23.069209999999991</v>
      </c>
      <c r="C6" s="512">
        <v>-5.8018954597980965</v>
      </c>
      <c r="D6" s="511">
        <v>367.25846000000007</v>
      </c>
      <c r="E6" s="512">
        <v>-11.998051805152111</v>
      </c>
      <c r="F6" s="511">
        <v>524.74265000000003</v>
      </c>
      <c r="G6" s="512">
        <v>-9.3695604782673669</v>
      </c>
      <c r="H6" s="517">
        <v>33.260037051598111</v>
      </c>
    </row>
    <row r="7" spans="1:8" s="102" customFormat="1" x14ac:dyDescent="0.2">
      <c r="A7" s="510" t="s">
        <v>149</v>
      </c>
      <c r="B7" s="519">
        <v>2.7118700000000002</v>
      </c>
      <c r="C7" s="512">
        <v>5.3824571766095772</v>
      </c>
      <c r="D7" s="511">
        <v>22.882699999999996</v>
      </c>
      <c r="E7" s="512">
        <v>15.70125496779152</v>
      </c>
      <c r="F7" s="511">
        <v>33.981079999999999</v>
      </c>
      <c r="G7" s="512">
        <v>13.870668746075147</v>
      </c>
      <c r="H7" s="517">
        <v>2.1538405156381315</v>
      </c>
    </row>
    <row r="8" spans="1:8" s="102" customFormat="1" x14ac:dyDescent="0.2">
      <c r="A8" s="513" t="s">
        <v>669</v>
      </c>
      <c r="B8" s="518">
        <v>23.88082</v>
      </c>
      <c r="C8" s="515">
        <v>73903.160830492707</v>
      </c>
      <c r="D8" s="514">
        <v>138.61731</v>
      </c>
      <c r="E8" s="516">
        <v>152.05823672913633</v>
      </c>
      <c r="F8" s="514">
        <v>138.76711</v>
      </c>
      <c r="G8" s="516">
        <v>151.82130096529585</v>
      </c>
      <c r="H8" s="518">
        <v>8.7955481037098675</v>
      </c>
    </row>
    <row r="9" spans="1:8" s="80" customFormat="1" x14ac:dyDescent="0.2">
      <c r="A9" s="462" t="s">
        <v>120</v>
      </c>
      <c r="B9" s="69">
        <v>103.53351000000001</v>
      </c>
      <c r="C9" s="70">
        <v>23.011465235142019</v>
      </c>
      <c r="D9" s="69">
        <v>1099.32645</v>
      </c>
      <c r="E9" s="70">
        <v>-0.9617809419916159</v>
      </c>
      <c r="F9" s="69">
        <v>1577.69713</v>
      </c>
      <c r="G9" s="70">
        <v>-0.6349874828008828</v>
      </c>
      <c r="H9" s="70">
        <v>100</v>
      </c>
    </row>
    <row r="10" spans="1:8" s="102" customFormat="1" x14ac:dyDescent="0.2">
      <c r="A10" s="503"/>
      <c r="B10" s="502"/>
      <c r="C10" s="509"/>
      <c r="D10" s="502"/>
      <c r="E10" s="509"/>
      <c r="F10" s="502"/>
      <c r="G10" s="509"/>
      <c r="H10" s="93" t="s">
        <v>246</v>
      </c>
    </row>
    <row r="11" spans="1:8" s="102" customFormat="1" x14ac:dyDescent="0.2">
      <c r="A11" s="463" t="s">
        <v>590</v>
      </c>
      <c r="B11" s="502"/>
      <c r="C11" s="502"/>
      <c r="D11" s="502"/>
      <c r="E11" s="502"/>
      <c r="F11" s="502"/>
      <c r="G11" s="509"/>
      <c r="H11" s="509"/>
    </row>
    <row r="12" spans="1:8" s="102" customFormat="1" x14ac:dyDescent="0.2">
      <c r="A12" s="463" t="s">
        <v>668</v>
      </c>
      <c r="B12" s="502"/>
      <c r="C12" s="502"/>
      <c r="D12" s="502"/>
      <c r="E12" s="502"/>
      <c r="F12" s="502"/>
      <c r="G12" s="509"/>
      <c r="H12" s="509"/>
    </row>
    <row r="13" spans="1:8" s="102" customFormat="1" ht="14.25" x14ac:dyDescent="0.2">
      <c r="A13" s="463" t="s">
        <v>247</v>
      </c>
      <c r="B13" s="468"/>
      <c r="C13" s="468"/>
      <c r="D13" s="468"/>
      <c r="E13" s="468"/>
      <c r="F13" s="468"/>
      <c r="G13" s="468"/>
      <c r="H13" s="468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81" priority="4" operator="between">
      <formula>0</formula>
      <formula>0.5</formula>
    </cfRule>
  </conditionalFormatting>
  <conditionalFormatting sqref="D8">
    <cfRule type="cellIs" dxfId="80" priority="3" operator="between">
      <formula>0</formula>
      <formula>0.5</formula>
    </cfRule>
  </conditionalFormatting>
  <conditionalFormatting sqref="F8">
    <cfRule type="cellIs" dxfId="79" priority="2" operator="between">
      <formula>0</formula>
      <formula>0.5</formula>
    </cfRule>
  </conditionalFormatting>
  <conditionalFormatting sqref="H8">
    <cfRule type="cellIs" dxfId="78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5"/>
      <c r="C1" s="185"/>
      <c r="D1" s="185"/>
      <c r="E1" s="185"/>
      <c r="F1" s="185"/>
      <c r="G1" s="185"/>
      <c r="H1" s="185"/>
    </row>
    <row r="2" spans="1:14" ht="15.75" x14ac:dyDescent="0.25">
      <c r="A2" s="177"/>
      <c r="B2" s="178"/>
      <c r="C2" s="185"/>
      <c r="D2" s="185"/>
      <c r="E2" s="185"/>
      <c r="F2" s="185"/>
      <c r="G2" s="185"/>
      <c r="H2" s="538" t="s">
        <v>160</v>
      </c>
    </row>
    <row r="3" spans="1:14" s="102" customFormat="1" x14ac:dyDescent="0.2">
      <c r="A3" s="79"/>
      <c r="B3" s="863">
        <f>INDICE!A3</f>
        <v>41852</v>
      </c>
      <c r="C3" s="864"/>
      <c r="D3" s="865" t="s">
        <v>121</v>
      </c>
      <c r="E3" s="865"/>
      <c r="F3" s="865" t="s">
        <v>122</v>
      </c>
      <c r="G3" s="865"/>
      <c r="H3" s="865"/>
      <c r="I3" s="539"/>
    </row>
    <row r="4" spans="1:14" s="102" customFormat="1" x14ac:dyDescent="0.2">
      <c r="A4" s="81"/>
      <c r="B4" s="97" t="s">
        <v>48</v>
      </c>
      <c r="C4" s="97" t="s">
        <v>524</v>
      </c>
      <c r="D4" s="97" t="s">
        <v>48</v>
      </c>
      <c r="E4" s="97" t="s">
        <v>518</v>
      </c>
      <c r="F4" s="97" t="s">
        <v>48</v>
      </c>
      <c r="G4" s="456" t="s">
        <v>518</v>
      </c>
      <c r="H4" s="456" t="s">
        <v>111</v>
      </c>
      <c r="I4" s="539"/>
    </row>
    <row r="5" spans="1:14" s="102" customFormat="1" x14ac:dyDescent="0.2">
      <c r="A5" s="99" t="s">
        <v>193</v>
      </c>
      <c r="B5" s="541">
        <v>399.23165000000006</v>
      </c>
      <c r="C5" s="534">
        <v>-4.7027175331761928</v>
      </c>
      <c r="D5" s="533">
        <v>2873.3723899999991</v>
      </c>
      <c r="E5" s="535">
        <v>-1.3055416309910641</v>
      </c>
      <c r="F5" s="533">
        <v>4298.2790299999997</v>
      </c>
      <c r="G5" s="535">
        <v>-1.5091381361825695</v>
      </c>
      <c r="H5" s="544">
        <v>93.129666428048779</v>
      </c>
    </row>
    <row r="6" spans="1:14" s="102" customFormat="1" x14ac:dyDescent="0.2">
      <c r="A6" s="99" t="s">
        <v>194</v>
      </c>
      <c r="B6" s="519">
        <v>30.207530000000013</v>
      </c>
      <c r="C6" s="527">
        <v>-5.1061823304006815</v>
      </c>
      <c r="D6" s="511">
        <v>209.13796999999997</v>
      </c>
      <c r="E6" s="512">
        <v>-0.42961273199293976</v>
      </c>
      <c r="F6" s="511">
        <v>313.24320999999998</v>
      </c>
      <c r="G6" s="512">
        <v>-1.2929221630947205</v>
      </c>
      <c r="H6" s="517">
        <v>6.7869571646099569</v>
      </c>
    </row>
    <row r="7" spans="1:14" s="102" customFormat="1" x14ac:dyDescent="0.2">
      <c r="A7" s="99" t="s">
        <v>154</v>
      </c>
      <c r="B7" s="542">
        <v>0</v>
      </c>
      <c r="C7" s="529">
        <v>-100</v>
      </c>
      <c r="D7" s="528">
        <v>0.14643999999999999</v>
      </c>
      <c r="E7" s="529">
        <v>-10.984134703057562</v>
      </c>
      <c r="F7" s="528">
        <v>0.22322</v>
      </c>
      <c r="G7" s="529">
        <v>-41.462775024257205</v>
      </c>
      <c r="H7" s="542">
        <v>4.8364482610308923E-3</v>
      </c>
    </row>
    <row r="8" spans="1:14" s="102" customFormat="1" x14ac:dyDescent="0.2">
      <c r="A8" s="540" t="s">
        <v>155</v>
      </c>
      <c r="B8" s="520">
        <v>429.4565300000001</v>
      </c>
      <c r="C8" s="521">
        <v>-4.7416319363567823</v>
      </c>
      <c r="D8" s="520">
        <v>3082.681329999999</v>
      </c>
      <c r="E8" s="521">
        <v>-1.2488924189109996</v>
      </c>
      <c r="F8" s="520">
        <v>4611.8188899999986</v>
      </c>
      <c r="G8" s="521">
        <v>-1.4979206957920617</v>
      </c>
      <c r="H8" s="521">
        <v>99.923051029163673</v>
      </c>
    </row>
    <row r="9" spans="1:14" s="102" customFormat="1" x14ac:dyDescent="0.2">
      <c r="A9" s="99" t="s">
        <v>156</v>
      </c>
      <c r="B9" s="542">
        <v>0.36498000000000008</v>
      </c>
      <c r="C9" s="529">
        <v>-26.127876616673753</v>
      </c>
      <c r="D9" s="528">
        <v>2.26694</v>
      </c>
      <c r="E9" s="528">
        <v>-40.169861914615076</v>
      </c>
      <c r="F9" s="528">
        <v>3.5514799999999997</v>
      </c>
      <c r="G9" s="529">
        <v>-30.721483776075903</v>
      </c>
      <c r="H9" s="517">
        <v>7.6948970836331829E-2</v>
      </c>
    </row>
    <row r="10" spans="1:14" s="102" customFormat="1" x14ac:dyDescent="0.2">
      <c r="A10" s="68" t="s">
        <v>157</v>
      </c>
      <c r="B10" s="522">
        <v>429.82151000000005</v>
      </c>
      <c r="C10" s="523">
        <v>-4.7650435451013671</v>
      </c>
      <c r="D10" s="522">
        <v>3084.948269999999</v>
      </c>
      <c r="E10" s="523">
        <v>-1.2960759243443449</v>
      </c>
      <c r="F10" s="522">
        <v>4615.3703699999987</v>
      </c>
      <c r="G10" s="523">
        <v>-1.5298832779195124</v>
      </c>
      <c r="H10" s="523">
        <v>100</v>
      </c>
    </row>
    <row r="11" spans="1:14" s="102" customFormat="1" x14ac:dyDescent="0.2">
      <c r="A11" s="104" t="s">
        <v>158</v>
      </c>
      <c r="B11" s="530"/>
      <c r="C11" s="530"/>
      <c r="D11" s="530"/>
      <c r="E11" s="530"/>
      <c r="F11" s="530"/>
      <c r="G11" s="530"/>
      <c r="H11" s="530"/>
    </row>
    <row r="12" spans="1:14" s="102" customFormat="1" x14ac:dyDescent="0.2">
      <c r="A12" s="105" t="s">
        <v>200</v>
      </c>
      <c r="B12" s="543">
        <v>24.502490000000009</v>
      </c>
      <c r="C12" s="532">
        <v>15.94102844856396</v>
      </c>
      <c r="D12" s="531">
        <v>177.21895999999995</v>
      </c>
      <c r="E12" s="532">
        <v>0.62446357341243242</v>
      </c>
      <c r="F12" s="531">
        <v>264.9315499999999</v>
      </c>
      <c r="G12" s="532">
        <v>-1.5399634919917549</v>
      </c>
      <c r="H12" s="545">
        <v>5.7402013004646468</v>
      </c>
    </row>
    <row r="13" spans="1:14" s="102" customFormat="1" x14ac:dyDescent="0.2">
      <c r="A13" s="106" t="s">
        <v>159</v>
      </c>
      <c r="B13" s="584">
        <v>5.700619775869292</v>
      </c>
      <c r="C13" s="536"/>
      <c r="D13" s="565">
        <v>5.7446331182726773</v>
      </c>
      <c r="E13" s="536"/>
      <c r="F13" s="565">
        <v>5.7402013004646468</v>
      </c>
      <c r="G13" s="536"/>
      <c r="H13" s="546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246</v>
      </c>
    </row>
    <row r="15" spans="1:14" s="102" customFormat="1" x14ac:dyDescent="0.2">
      <c r="A15" s="94" t="s">
        <v>590</v>
      </c>
      <c r="B15" s="136"/>
      <c r="C15" s="136"/>
      <c r="D15" s="136"/>
      <c r="E15" s="136"/>
      <c r="F15" s="537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525</v>
      </c>
      <c r="B16" s="185"/>
      <c r="C16" s="185"/>
      <c r="D16" s="185"/>
      <c r="E16" s="185"/>
      <c r="F16" s="185"/>
      <c r="G16" s="185"/>
      <c r="H16" s="185"/>
      <c r="I16" s="108"/>
      <c r="J16" s="108"/>
      <c r="K16" s="108"/>
      <c r="L16" s="108"/>
      <c r="M16" s="108"/>
      <c r="N16" s="108"/>
    </row>
    <row r="17" spans="1:8" x14ac:dyDescent="0.2">
      <c r="A17" s="94" t="s">
        <v>247</v>
      </c>
      <c r="B17" s="185"/>
      <c r="C17" s="185"/>
      <c r="D17" s="185"/>
      <c r="E17" s="185"/>
      <c r="F17" s="185"/>
      <c r="G17" s="185"/>
      <c r="H17" s="185"/>
    </row>
  </sheetData>
  <mergeCells count="3">
    <mergeCell ref="B3:C3"/>
    <mergeCell ref="D3:E3"/>
    <mergeCell ref="F3:H3"/>
  </mergeCells>
  <conditionalFormatting sqref="H7">
    <cfRule type="cellIs" dxfId="77" priority="1" operator="between">
      <formula>0</formula>
      <formula>0.5</formula>
    </cfRule>
  </conditionalFormatting>
  <conditionalFormatting sqref="B9:G9">
    <cfRule type="cellIs" dxfId="76" priority="3" operator="between">
      <formula>0</formula>
      <formula>0.5</formula>
    </cfRule>
  </conditionalFormatting>
  <conditionalFormatting sqref="B7:G7">
    <cfRule type="cellIs" dxfId="75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631</v>
      </c>
    </row>
    <row r="2" spans="1:9" ht="15.75" x14ac:dyDescent="0.25">
      <c r="A2" s="2"/>
      <c r="B2" s="109"/>
      <c r="H2" s="110" t="s">
        <v>160</v>
      </c>
    </row>
    <row r="3" spans="1:9" s="114" customFormat="1" ht="13.35" customHeight="1" x14ac:dyDescent="0.2">
      <c r="A3" s="111"/>
      <c r="B3" s="866">
        <f>INDICE!A3</f>
        <v>41852</v>
      </c>
      <c r="C3" s="866"/>
      <c r="D3" s="866"/>
      <c r="E3" s="112"/>
      <c r="F3" s="867" t="s">
        <v>122</v>
      </c>
      <c r="G3" s="867"/>
      <c r="H3" s="867"/>
    </row>
    <row r="4" spans="1:9" s="114" customFormat="1" x14ac:dyDescent="0.2">
      <c r="A4" s="115"/>
      <c r="B4" s="116" t="s">
        <v>152</v>
      </c>
      <c r="C4" s="116" t="s">
        <v>153</v>
      </c>
      <c r="D4" s="116" t="s">
        <v>161</v>
      </c>
      <c r="E4" s="116"/>
      <c r="F4" s="116" t="s">
        <v>152</v>
      </c>
      <c r="G4" s="116" t="s">
        <v>153</v>
      </c>
      <c r="H4" s="116" t="s">
        <v>161</v>
      </c>
    </row>
    <row r="5" spans="1:9" s="114" customFormat="1" x14ac:dyDescent="0.2">
      <c r="A5" s="111" t="s">
        <v>162</v>
      </c>
      <c r="B5" s="117">
        <v>62.222989999999974</v>
      </c>
      <c r="C5" s="117">
        <v>2.6334900000000001</v>
      </c>
      <c r="D5" s="547">
        <v>64.856479999999976</v>
      </c>
      <c r="E5" s="548"/>
      <c r="F5" s="548">
        <v>668.14994999999999</v>
      </c>
      <c r="G5" s="548">
        <v>23.980520000000013</v>
      </c>
      <c r="H5" s="547">
        <v>692.13047000000006</v>
      </c>
      <c r="I5" s="82"/>
    </row>
    <row r="6" spans="1:9" s="114" customFormat="1" x14ac:dyDescent="0.2">
      <c r="A6" s="115" t="s">
        <v>163</v>
      </c>
      <c r="B6" s="118">
        <v>12.447880000000003</v>
      </c>
      <c r="C6" s="119">
        <v>0.69713999999999976</v>
      </c>
      <c r="D6" s="549">
        <v>13.145020000000002</v>
      </c>
      <c r="E6" s="271"/>
      <c r="F6" s="271">
        <v>126.47192000000004</v>
      </c>
      <c r="G6" s="271">
        <v>6.184680000000002</v>
      </c>
      <c r="H6" s="549">
        <v>132.65660000000005</v>
      </c>
      <c r="I6" s="82"/>
    </row>
    <row r="7" spans="1:9" s="114" customFormat="1" x14ac:dyDescent="0.2">
      <c r="A7" s="115" t="s">
        <v>164</v>
      </c>
      <c r="B7" s="118">
        <v>8.5016200000000026</v>
      </c>
      <c r="C7" s="119">
        <v>0.64500999999999997</v>
      </c>
      <c r="D7" s="549">
        <v>9.1466300000000018</v>
      </c>
      <c r="E7" s="271"/>
      <c r="F7" s="271">
        <v>84.787469999999999</v>
      </c>
      <c r="G7" s="271">
        <v>6.1563700000000017</v>
      </c>
      <c r="H7" s="549">
        <v>90.943839999999994</v>
      </c>
      <c r="I7" s="82"/>
    </row>
    <row r="8" spans="1:9" s="114" customFormat="1" x14ac:dyDescent="0.2">
      <c r="A8" s="115" t="s">
        <v>165</v>
      </c>
      <c r="B8" s="118">
        <v>23.259070000000005</v>
      </c>
      <c r="C8" s="118">
        <v>1.2217399999999998</v>
      </c>
      <c r="D8" s="549">
        <v>24.480810000000005</v>
      </c>
      <c r="E8" s="271"/>
      <c r="F8" s="271">
        <v>193.26928999999998</v>
      </c>
      <c r="G8" s="271">
        <v>10.48804</v>
      </c>
      <c r="H8" s="549">
        <v>203.75733</v>
      </c>
      <c r="I8" s="82"/>
    </row>
    <row r="9" spans="1:9" s="114" customFormat="1" x14ac:dyDescent="0.2">
      <c r="A9" s="115" t="s">
        <v>166</v>
      </c>
      <c r="B9" s="118">
        <v>29.890529999999995</v>
      </c>
      <c r="C9" s="118">
        <v>9.4963200000000008</v>
      </c>
      <c r="D9" s="549">
        <v>39.386849999999995</v>
      </c>
      <c r="E9" s="271"/>
      <c r="F9" s="271">
        <v>359.66049999999996</v>
      </c>
      <c r="G9" s="271">
        <v>116.39962000000003</v>
      </c>
      <c r="H9" s="549">
        <v>476.06011999999998</v>
      </c>
      <c r="I9" s="82"/>
    </row>
    <row r="10" spans="1:9" s="114" customFormat="1" x14ac:dyDescent="0.2">
      <c r="A10" s="115" t="s">
        <v>167</v>
      </c>
      <c r="B10" s="118">
        <v>6.3161700000000005</v>
      </c>
      <c r="C10" s="119">
        <v>0.37257000000000007</v>
      </c>
      <c r="D10" s="549">
        <v>6.688740000000001</v>
      </c>
      <c r="E10" s="271"/>
      <c r="F10" s="271">
        <v>56.392929999999986</v>
      </c>
      <c r="G10" s="271">
        <v>3.1513500000000003</v>
      </c>
      <c r="H10" s="549">
        <v>59.544279999999986</v>
      </c>
      <c r="I10" s="82"/>
    </row>
    <row r="11" spans="1:9" s="114" customFormat="1" x14ac:dyDescent="0.2">
      <c r="A11" s="115" t="s">
        <v>168</v>
      </c>
      <c r="B11" s="118">
        <v>27.079580000000011</v>
      </c>
      <c r="C11" s="118">
        <v>1.9994000000000001</v>
      </c>
      <c r="D11" s="549">
        <v>29.078980000000012</v>
      </c>
      <c r="E11" s="271"/>
      <c r="F11" s="271">
        <v>240.02635999999998</v>
      </c>
      <c r="G11" s="271">
        <v>13.609600000000013</v>
      </c>
      <c r="H11" s="549">
        <v>253.63595999999998</v>
      </c>
      <c r="I11" s="82"/>
    </row>
    <row r="12" spans="1:9" s="114" customFormat="1" x14ac:dyDescent="0.2">
      <c r="A12" s="115" t="s">
        <v>650</v>
      </c>
      <c r="B12" s="118">
        <v>16.538989999999995</v>
      </c>
      <c r="C12" s="119">
        <v>0.77807999999999999</v>
      </c>
      <c r="D12" s="549">
        <v>17.317069999999994</v>
      </c>
      <c r="E12" s="271"/>
      <c r="F12" s="271">
        <v>166.84515999999999</v>
      </c>
      <c r="G12" s="271">
        <v>7.2238000000000024</v>
      </c>
      <c r="H12" s="549">
        <v>174.06896</v>
      </c>
      <c r="I12" s="82"/>
    </row>
    <row r="13" spans="1:9" s="114" customFormat="1" x14ac:dyDescent="0.2">
      <c r="A13" s="115" t="s">
        <v>169</v>
      </c>
      <c r="B13" s="118">
        <v>64.625099999999989</v>
      </c>
      <c r="C13" s="118">
        <v>4.47044</v>
      </c>
      <c r="D13" s="549">
        <v>69.095539999999986</v>
      </c>
      <c r="E13" s="271"/>
      <c r="F13" s="271">
        <v>717.19265000000019</v>
      </c>
      <c r="G13" s="271">
        <v>45.469700000000024</v>
      </c>
      <c r="H13" s="549">
        <v>762.66235000000017</v>
      </c>
      <c r="I13" s="82"/>
    </row>
    <row r="14" spans="1:9" s="114" customFormat="1" x14ac:dyDescent="0.2">
      <c r="A14" s="115" t="s">
        <v>170</v>
      </c>
      <c r="B14" s="119">
        <v>0.48875999999999997</v>
      </c>
      <c r="C14" s="119">
        <v>5.0560000000000001E-2</v>
      </c>
      <c r="D14" s="550">
        <v>0.53932000000000002</v>
      </c>
      <c r="E14" s="119"/>
      <c r="F14" s="271">
        <v>6.1697800000000012</v>
      </c>
      <c r="G14" s="119">
        <v>0.69453000000000009</v>
      </c>
      <c r="H14" s="550">
        <v>6.8643100000000015</v>
      </c>
      <c r="I14" s="82"/>
    </row>
    <row r="15" spans="1:9" s="114" customFormat="1" x14ac:dyDescent="0.2">
      <c r="A15" s="115" t="s">
        <v>171</v>
      </c>
      <c r="B15" s="118">
        <v>45.649250000000002</v>
      </c>
      <c r="C15" s="118">
        <v>2.0053000000000005</v>
      </c>
      <c r="D15" s="549">
        <v>47.65455</v>
      </c>
      <c r="E15" s="271"/>
      <c r="F15" s="271">
        <v>467.76583999999991</v>
      </c>
      <c r="G15" s="271">
        <v>18.18655</v>
      </c>
      <c r="H15" s="549">
        <v>485.95238999999992</v>
      </c>
      <c r="I15" s="82"/>
    </row>
    <row r="16" spans="1:9" s="114" customFormat="1" x14ac:dyDescent="0.2">
      <c r="A16" s="115" t="s">
        <v>172</v>
      </c>
      <c r="B16" s="118">
        <v>9.274659999999999</v>
      </c>
      <c r="C16" s="119">
        <v>0.30386000000000002</v>
      </c>
      <c r="D16" s="549">
        <v>9.5785199999999993</v>
      </c>
      <c r="E16" s="271"/>
      <c r="F16" s="271">
        <v>93.755020000000002</v>
      </c>
      <c r="G16" s="271">
        <v>2.7214300000000007</v>
      </c>
      <c r="H16" s="549">
        <v>96.47645</v>
      </c>
      <c r="I16" s="82"/>
    </row>
    <row r="17" spans="1:14" s="114" customFormat="1" x14ac:dyDescent="0.2">
      <c r="A17" s="115" t="s">
        <v>173</v>
      </c>
      <c r="B17" s="118">
        <v>23.428530000000002</v>
      </c>
      <c r="C17" s="118">
        <v>1.4540599999999997</v>
      </c>
      <c r="D17" s="549">
        <v>24.88259</v>
      </c>
      <c r="E17" s="271"/>
      <c r="F17" s="271">
        <v>230.76351000000011</v>
      </c>
      <c r="G17" s="271">
        <v>12.623280000000008</v>
      </c>
      <c r="H17" s="549">
        <v>243.38679000000013</v>
      </c>
      <c r="I17" s="82"/>
    </row>
    <row r="18" spans="1:14" s="114" customFormat="1" x14ac:dyDescent="0.2">
      <c r="A18" s="115" t="s">
        <v>174</v>
      </c>
      <c r="B18" s="118">
        <v>2.5577700000000001</v>
      </c>
      <c r="C18" s="119">
        <v>0.16044</v>
      </c>
      <c r="D18" s="549">
        <v>2.71821</v>
      </c>
      <c r="E18" s="271"/>
      <c r="F18" s="271">
        <v>26.424319999999998</v>
      </c>
      <c r="G18" s="271">
        <v>1.5213699999999994</v>
      </c>
      <c r="H18" s="549">
        <v>27.945689999999999</v>
      </c>
      <c r="I18" s="82"/>
    </row>
    <row r="19" spans="1:14" s="114" customFormat="1" x14ac:dyDescent="0.2">
      <c r="A19" s="115" t="s">
        <v>175</v>
      </c>
      <c r="B19" s="118">
        <v>35.920159999999989</v>
      </c>
      <c r="C19" s="118">
        <v>1.9488699999999997</v>
      </c>
      <c r="D19" s="549">
        <v>37.869029999999988</v>
      </c>
      <c r="E19" s="271"/>
      <c r="F19" s="271">
        <v>512.64659999999992</v>
      </c>
      <c r="G19" s="271">
        <v>26.259040000000009</v>
      </c>
      <c r="H19" s="549">
        <v>538.90563999999995</v>
      </c>
      <c r="I19" s="82"/>
    </row>
    <row r="20" spans="1:14" s="114" customFormat="1" x14ac:dyDescent="0.2">
      <c r="A20" s="115" t="s">
        <v>176</v>
      </c>
      <c r="B20" s="119">
        <v>0.52249999999999996</v>
      </c>
      <c r="C20" s="119">
        <v>0</v>
      </c>
      <c r="D20" s="550">
        <v>0.52249999999999996</v>
      </c>
      <c r="E20" s="119"/>
      <c r="F20" s="271">
        <v>6.1294699999999986</v>
      </c>
      <c r="G20" s="119">
        <v>0</v>
      </c>
      <c r="H20" s="550">
        <v>6.1294699999999986</v>
      </c>
      <c r="I20" s="82"/>
    </row>
    <row r="21" spans="1:14" s="114" customFormat="1" x14ac:dyDescent="0.2">
      <c r="A21" s="115" t="s">
        <v>177</v>
      </c>
      <c r="B21" s="118">
        <v>10.544270000000001</v>
      </c>
      <c r="C21" s="119">
        <v>0.53817999999999999</v>
      </c>
      <c r="D21" s="549">
        <v>11.082450000000001</v>
      </c>
      <c r="E21" s="271"/>
      <c r="F21" s="271">
        <v>111.78139999999996</v>
      </c>
      <c r="G21" s="271">
        <v>5.2637900000000029</v>
      </c>
      <c r="H21" s="549">
        <v>117.04518999999996</v>
      </c>
      <c r="I21" s="82"/>
    </row>
    <row r="22" spans="1:14" s="114" customFormat="1" x14ac:dyDescent="0.2">
      <c r="A22" s="115" t="s">
        <v>178</v>
      </c>
      <c r="B22" s="118">
        <v>5.63645</v>
      </c>
      <c r="C22" s="119">
        <v>0.2732</v>
      </c>
      <c r="D22" s="549">
        <v>5.9096500000000001</v>
      </c>
      <c r="E22" s="271"/>
      <c r="F22" s="271">
        <v>62.053580000000046</v>
      </c>
      <c r="G22" s="271">
        <v>2.3512899999999997</v>
      </c>
      <c r="H22" s="549">
        <v>64.404870000000045</v>
      </c>
      <c r="I22" s="82"/>
    </row>
    <row r="23" spans="1:14" x14ac:dyDescent="0.2">
      <c r="A23" s="120" t="s">
        <v>179</v>
      </c>
      <c r="B23" s="121">
        <v>14.32737</v>
      </c>
      <c r="C23" s="121">
        <v>1.1588699999999998</v>
      </c>
      <c r="D23" s="551">
        <v>15.48624</v>
      </c>
      <c r="E23" s="552"/>
      <c r="F23" s="552">
        <v>167.99328000000006</v>
      </c>
      <c r="G23" s="552">
        <v>10.958250000000007</v>
      </c>
      <c r="H23" s="551">
        <v>178.95153000000005</v>
      </c>
      <c r="I23" s="492"/>
      <c r="N23" s="114"/>
    </row>
    <row r="24" spans="1:14" x14ac:dyDescent="0.2">
      <c r="A24" s="122" t="s">
        <v>530</v>
      </c>
      <c r="B24" s="123">
        <v>399.23164999999989</v>
      </c>
      <c r="C24" s="123">
        <v>30.207530000000002</v>
      </c>
      <c r="D24" s="123">
        <v>429.43917999999991</v>
      </c>
      <c r="E24" s="123"/>
      <c r="F24" s="123">
        <v>4298.2790300000052</v>
      </c>
      <c r="G24" s="123">
        <v>313.24321000000003</v>
      </c>
      <c r="H24" s="123">
        <v>4611.5222400000048</v>
      </c>
      <c r="I24" s="492"/>
    </row>
    <row r="25" spans="1:14" x14ac:dyDescent="0.2">
      <c r="H25" s="93" t="s">
        <v>246</v>
      </c>
    </row>
    <row r="26" spans="1:14" x14ac:dyDescent="0.2">
      <c r="A26" s="553" t="s">
        <v>526</v>
      </c>
      <c r="G26" s="125"/>
      <c r="H26" s="125"/>
    </row>
    <row r="27" spans="1:14" x14ac:dyDescent="0.2">
      <c r="A27" s="154" t="s">
        <v>247</v>
      </c>
      <c r="B27" s="127"/>
      <c r="G27" s="125"/>
      <c r="H27" s="125"/>
    </row>
    <row r="28" spans="1:14" ht="18" x14ac:dyDescent="0.25">
      <c r="A28" s="126"/>
      <c r="B28" s="127"/>
      <c r="E28" s="128"/>
      <c r="G28" s="125"/>
      <c r="H28" s="125"/>
    </row>
    <row r="29" spans="1:14" x14ac:dyDescent="0.2">
      <c r="A29" s="126"/>
      <c r="B29" s="127"/>
      <c r="G29" s="125"/>
      <c r="H29" s="125"/>
    </row>
    <row r="30" spans="1:14" x14ac:dyDescent="0.2">
      <c r="A30" s="126"/>
      <c r="B30" s="127"/>
      <c r="G30" s="125"/>
      <c r="H30" s="125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74" priority="1" operator="between">
      <formula>0</formula>
      <formula>0.5</formula>
    </cfRule>
    <cfRule type="cellIs" dxfId="7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