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4\09. SEPTIEMBRE 2014\"/>
    </mc:Choice>
  </mc:AlternateContent>
  <bookViews>
    <workbookView xWindow="0" yWindow="0" windowWidth="28800" windowHeight="1363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6" l="1"/>
  <c r="D10" i="46"/>
  <c r="B10" i="46"/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<sst xmlns="http://schemas.openxmlformats.org/spreadsheetml/2006/main" count="1769" uniqueCount="671">
  <si>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</si>
  <si>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</si>
  <si>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</si>
  <si>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</si>
  <si>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</si>
  <si>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</si>
  <si>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</si>
  <si>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</si>
  <si>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</si>
  <si>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</si>
  <si>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</si>
  <si>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</si>
  <si>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</si>
  <si>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</si>
  <si>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</si>
  <si>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</si>
  <si>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</si>
  <si>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</si>
  <si>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</si>
  <si>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</si>
  <si>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</si>
  <si>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</si>
  <si>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</si>
  <si>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</si>
  <si>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</si>
  <si>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</si>
  <si>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</si>
  <si>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</si>
  <si>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</si>
  <si>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</si>
  <si>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</si>
  <si>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</si>
  <si>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</si>
  <si>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</si>
  <si>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</si>
  <si>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</si>
  <si>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</si>
  <si>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</si>
  <si>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</si>
  <si>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</si>
  <si>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</si>
  <si>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</si>
  <si>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</si>
  <si>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</si>
  <si>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</si>
  <si>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</si>
  <si>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</si>
  <si>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</si>
  <si>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</si>
  <si>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</si>
  <si>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</si>
  <si>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</si>
  <si>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</si>
  <si>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</si>
  <si>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</si>
  <si>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</si>
  <si>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</si>
  <si>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</si>
  <si>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</si>
  <si>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</si>
  <si>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</si>
  <si>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</si>
  <si>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</si>
  <si>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</si>
  <si>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</si>
  <si>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</si>
  <si>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</si>
  <si>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</si>
  <si>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</si>
  <si>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</si>
  <si>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</si>
  <si>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</si>
  <si>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</si>
  <si>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</si>
  <si>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</si>
  <si>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</si>
  <si>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</si>
  <si>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</si>
  <si>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</si>
  <si>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</si>
  <si>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</si>
  <si>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</si>
  <si>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</si>
  <si>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</si>
  <si>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</si>
  <si>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</si>
  <si>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</si>
  <si>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</si>
  <si>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</si>
  <si>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</si>
  <si>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</si>
  <si>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</si>
  <si>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</si>
  <si>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</si>
  <si>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</si>
  <si>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</si>
  <si>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</si>
  <si>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</si>
  <si>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</si>
  <si>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</si>
  <si>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</si>
  <si>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</si>
  <si>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</si>
  <si>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</si>
  <si>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</si>
  <si>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</si>
  <si>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</si>
  <si>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</si>
  <si>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</si>
  <si>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</si>
  <si>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</si>
  <si>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</si>
  <si>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</si>
  <si>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</si>
  <si>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</si>
  <si>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</si>
  <si>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</si>
  <si>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</si>
  <si>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</si>
  <si>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</si>
  <si>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</si>
  <si>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</si>
  <si>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</si>
  <si>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</si>
  <si>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</si>
  <si>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</si>
  <si>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</si>
  <si>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</si>
  <si>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</si>
  <si>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</si>
  <si>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</si>
  <si>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</si>
  <si>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</si>
  <si>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</si>
  <si>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</si>
  <si>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</si>
  <si>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</si>
  <si>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</si>
  <si>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</si>
  <si>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</si>
  <si>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</si>
  <si>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</si>
  <si>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</si>
  <si>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</si>
  <si>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</si>
  <si>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</si>
  <si>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</si>
  <si>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</si>
  <si>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</si>
  <si>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</si>
  <si>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</si>
  <si>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</si>
  <si>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</si>
  <si>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</si>
  <si>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</si>
  <si>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</si>
  <si>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</si>
  <si>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</si>
  <si>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</si>
  <si>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</si>
  <si>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</si>
  <si>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</si>
  <si>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</si>
  <si>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</si>
  <si>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</si>
  <si>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</si>
  <si>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</si>
  <si>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</si>
  <si>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</si>
  <si>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</si>
  <si>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</si>
  <si>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</si>
  <si>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</si>
  <si>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</si>
  <si>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</si>
  <si>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</si>
  <si>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</si>
  <si>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</si>
  <si>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</si>
  <si>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</si>
  <si>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</si>
  <si>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</si>
  <si>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</si>
  <si>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</si>
  <si>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</si>
  <si>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</si>
  <si>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</si>
  <si>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</si>
  <si>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</si>
  <si>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</si>
  <si>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</si>
  <si>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</si>
  <si>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</si>
  <si>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</si>
  <si>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</si>
  <si>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</si>
  <si>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</si>
  <si>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</si>
  <si>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</si>
  <si>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</si>
  <si>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</si>
  <si>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</si>
  <si>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</si>
  <si>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</si>
  <si>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</si>
  <si>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</si>
  <si>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</si>
  <si>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</si>
  <si>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</si>
  <si>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</si>
  <si>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</si>
  <si>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</si>
  <si>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</si>
  <si>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</si>
  <si>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</si>
  <si>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</si>
  <si>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</si>
  <si>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</si>
  <si>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</si>
  <si>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</si>
  <si>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</si>
  <si>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</si>
  <si>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</si>
  <si>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</si>
  <si>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</si>
  <si>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</si>
  <si>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</si>
  <si>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</si>
  <si>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</si>
  <si>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</si>
  <si>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</si>
  <si>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</si>
  <si>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</si>
  <si>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</si>
  <si>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</si>
  <si>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</si>
  <si>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</si>
  <si>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</si>
  <si>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</si>
  <si>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</si>
  <si>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</si>
  <si>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</si>
  <si>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</si>
  <si>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</si>
  <si>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</si>
  <si>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</si>
  <si>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</si>
  <si>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</si>
  <si>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</si>
  <si>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</si>
  <si>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</si>
  <si>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</si>
  <si>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</si>
  <si>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</si>
  <si>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</si>
  <si>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</si>
  <si>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</si>
  <si>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</si>
  <si>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</si>
  <si>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</si>
  <si>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</si>
  <si>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</si>
  <si>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</si>
  <si>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</si>
  <si>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</si>
  <si>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</si>
  <si>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</si>
  <si>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</si>
  <si>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</si>
  <si>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</si>
  <si>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</si>
  <si>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</si>
  <si>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</si>
  <si>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</si>
  <si>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</si>
  <si>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</si>
  <si>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</si>
  <si>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</si>
  <si>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</si>
  <si>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</si>
  <si>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</si>
  <si>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</si>
  <si>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</si>
  <si>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</si>
  <si>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</si>
  <si>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</si>
  <si>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</si>
  <si>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</si>
  <si>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</si>
  <si>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</si>
  <si>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</si>
  <si>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</si>
  <si>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</si>
  <si>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</si>
  <si>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</si>
  <si>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</si>
  <si>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</si>
  <si>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</si>
  <si>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</si>
  <si>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</si>
  <si>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</si>
  <si>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</si>
  <si>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</si>
  <si>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</si>
  <si>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</si>
  <si>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</si>
  <si>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</si>
  <si>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</si>
  <si>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</si>
  <si>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</si>
  <si>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</si>
  <si>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</si>
  <si>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</si>
  <si>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</si>
  <si>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</si>
  <si>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</si>
  <si>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</si>
  <si>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</si>
  <si>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</si>
  <si>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</si>
  <si>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</si>
  <si>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</si>
  <si>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</si>
  <si>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</si>
  <si>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</si>
  <si>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</si>
  <si>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</si>
  <si>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</si>
  <si>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</si>
  <si>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</si>
  <si>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</si>
  <si>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</si>
  <si>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</si>
  <si>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</si>
  <si>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</si>
  <si>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</si>
  <si>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</si>
  <si>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</si>
  <si>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</si>
  <si>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</si>
  <si>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</si>
  <si>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</si>
  <si>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</si>
  <si>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</si>
  <si>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</si>
  <si>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</si>
  <si>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</si>
  <si>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</si>
  <si>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</si>
  <si>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</si>
  <si>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</si>
  <si>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</si>
  <si>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</si>
  <si>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</si>
  <si>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</si>
  <si>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</si>
  <si>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</si>
  <si>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</si>
  <si>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</si>
  <si>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</si>
  <si>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</si>
  <si>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</si>
  <si>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</si>
  <si>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</si>
  <si>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</si>
  <si>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</si>
  <si>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</si>
  <si>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</si>
  <si>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</si>
  <si>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</si>
  <si>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</si>
  <si>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</si>
  <si>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</si>
  <si>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</si>
  <si>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</si>
  <si>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</si>
  <si>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</si>
  <si>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</si>
  <si>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</si>
  <si>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</si>
  <si>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</si>
  <si>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</si>
  <si>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</si>
  <si>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</si>
  <si>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</si>
  <si>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</si>
  <si>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</si>
  <si>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</si>
  <si>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</si>
  <si>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</si>
  <si>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</si>
  <si>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</si>
  <si>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</si>
  <si>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</si>
  <si>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</si>
  <si>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</si>
  <si>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</si>
  <si>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</si>
  <si>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</si>
  <si>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</si>
  <si>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</si>
  <si>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</si>
  <si>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</si>
  <si>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</si>
  <si>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</si>
  <si>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</si>
  <si>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</si>
  <si>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</si>
  <si>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</si>
  <si>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</si>
  <si>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</si>
  <si>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</si>
  <si>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</si>
  <si>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</si>
  <si>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</si>
  <si>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</si>
  <si>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</si>
  <si>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</si>
  <si>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</si>
  <si>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</si>
  <si>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</si>
  <si>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</si>
  <si>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</si>
  <si>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</si>
  <si>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</si>
  <si>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</si>
  <si>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</si>
  <si>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</si>
  <si>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</si>
  <si>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</si>
  <si>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</si>
  <si>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</si>
  <si>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</si>
  <si>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</si>
  <si>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</si>
  <si>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</si>
  <si>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</si>
  <si>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</si>
  <si>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</si>
  <si>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</si>
  <si>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</si>
  <si>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</si>
  <si>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</si>
  <si>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</si>
  <si>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</si>
  <si>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</si>
  <si>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</si>
  <si>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</si>
  <si>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</si>
  <si>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</si>
  <si>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</si>
  <si>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</si>
  <si>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</si>
  <si>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</si>
  <si>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</si>
  <si>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</si>
  <si>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</si>
  <si>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</si>
  <si>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</si>
  <si>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</si>
  <si>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</si>
  <si>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</si>
  <si>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</si>
  <si>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</si>
  <si>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</si>
  <si>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</si>
  <si>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</si>
  <si>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</si>
  <si>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</si>
  <si>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</si>
  <si>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</si>
  <si>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</si>
  <si>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</si>
  <si>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</si>
  <si>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</si>
  <si>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</si>
  <si>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</si>
  <si>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</si>
  <si>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</si>
  <si>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</si>
  <si>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</si>
  <si>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</si>
  <si>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</si>
  <si>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</si>
  <si>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</si>
  <si>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</si>
  <si>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</si>
  <si>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</si>
  <si>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</si>
  <si>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</si>
  <si>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</si>
  <si>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</si>
  <si>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</si>
  <si>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</si>
  <si>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</si>
  <si>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</si>
  <si>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</si>
  <si>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</si>
  <si>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</si>
  <si>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</si>
  <si>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</si>
  <si>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</si>
  <si>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</si>
  <si>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</si>
  <si>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</si>
  <si>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</si>
  <si>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</si>
  <si>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</si>
  <si>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</si>
  <si>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</si>
  <si>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</si>
  <si>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</si>
  <si>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</si>
  <si>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</si>
  <si>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</si>
  <si>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</si>
  <si>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</si>
  <si>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</si>
  <si>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</si>
  <si>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</si>
  <si>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</si>
  <si>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</si>
  <si>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</si>
  <si>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</si>
  <si>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</si>
  <si>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</si>
  <si>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</si>
  <si>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</si>
  <si>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</si>
  <si>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</si>
  <si>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</si>
  <si>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</si>
  <si>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</si>
  <si>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</si>
  <si>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</si>
  <si>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</si>
  <si>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</si>
  <si>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</si>
  <si>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</si>
  <si>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</si>
  <si>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</si>
  <si>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</si>
  <si>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</si>
  <si>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</si>
  <si>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</si>
  <si>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</si>
  <si>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</si>
  <si>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</si>
  <si>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</si>
  <si>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</si>
  <si>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</si>
  <si>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</si>
  <si>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</si>
  <si>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</si>
  <si>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</si>
  <si>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</si>
  <si>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</si>
  <si>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</si>
  <si>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</si>
  <si>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</si>
  <si>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</si>
  <si>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</si>
  <si>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</si>
  <si>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</si>
  <si>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</si>
  <si>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</si>
  <si>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</si>
  <si>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</si>
  <si>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</si>
  <si>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</si>
  <si>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</si>
  <si>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</si>
  <si>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</si>
  <si>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</si>
  <si>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</si>
  <si>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</si>
  <si>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</si>
  <si>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</si>
  <si>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</si>
  <si>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</si>
  <si>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</si>
  <si>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</si>
  <si>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</si>
  <si>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</si>
  <si>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</si>
  <si>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</si>
  <si>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</si>
  <si>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</si>
  <si>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</si>
  <si>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</si>
  <si>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</si>
  <si>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</si>
  <si>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</si>
  <si>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</si>
  <si>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</si>
  <si>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</si>
  <si>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</si>
  <si>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</si>
  <si>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</si>
  <si>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</si>
  <si>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</si>
  <si>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</si>
  <si>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</si>
  <si>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</si>
  <si>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</si>
  <si>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</si>
  <si>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</si>
  <si>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</si>
  <si>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</si>
  <si>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</si>
  <si>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</si>
  <si>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</si>
  <si>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</si>
  <si>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</si>
  <si>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</si>
  <si>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</si>
  <si>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</si>
  <si>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</si>
  <si>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</si>
  <si>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</si>
  <si>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</si>
  <si>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</si>
  <si>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</si>
  <si>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</si>
  <si>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</si>
  <si>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</si>
  <si>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</si>
  <si>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</si>
  <si>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</si>
  <si>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</si>
  <si>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</si>
  <si>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</si>
  <si>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</si>
  <si>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</si>
  <si>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</si>
  <si>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</si>
  <si>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>Plantas de regasificación (**)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</si>
  <si>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</si>
  <si>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</si>
  <si>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</si>
  <si>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</si>
  <si>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</si>
  <si>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</si>
  <si>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</si>
  <si>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</si>
  <si>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</si>
  <si>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</si>
  <si>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</si>
  <si>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</si>
  <si>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</si>
  <si>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</si>
  <si>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</si>
  <si>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</si>
  <si>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Otros O. M.</t>
  </si>
  <si>
    <t>Turquia</t>
  </si>
  <si>
    <t>China</t>
  </si>
  <si>
    <t>Taiwan</t>
  </si>
  <si>
    <t>Puerto Rico</t>
  </si>
  <si>
    <t>ago-14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</si>
  <si>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</si>
  <si>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</si>
  <si>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</si>
  <si>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</si>
  <si>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</si>
  <si>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sep-14</t>
  </si>
  <si>
    <t>Emiratos Arabes Unidos</t>
  </si>
  <si>
    <t>sep-13</t>
  </si>
  <si>
    <t>3erT 2014</t>
  </si>
  <si>
    <t>BOLETÍN ESTADÍSTICO HIDROCARBUROS SEPTIEMBRE 2014</t>
  </si>
  <si>
    <t xml:space="preserve">Otros Europa </t>
  </si>
  <si>
    <t>Otras salidas del sistema**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</si>
</sst>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5" formatCode="#,##0.000"/>
    <numFmt numFmtId="166" formatCode="0.0000"/>
    <numFmt numFmtId="167" formatCode="#,##0.0"/>
    <numFmt numFmtId="168" formatCode="0.0"/>
    <numFmt numFmtId="169" formatCode="0.000"/>
    <numFmt numFmtId="170" formatCode="#,##0;;&quot;-&quot;"/>
    <numFmt numFmtId="171" formatCode="#,##0;&quot;-&quot;"/>
    <numFmt numFmtId="172" formatCode="#,##0.0;;&quot;-&quot;"/>
    <numFmt numFmtId="173" formatCode="#,##0;\-#,###;&quot;-&quot;"/>
    <numFmt numFmtId="174" formatCode="#,##0;;&quot;&quot;"/>
    <numFmt numFmtId="175" formatCode="#,##0.0000"/>
    <numFmt numFmtId="176" formatCode="#,##0.0;\-#,###.0;&quot;-&quot;"/>
    <numFmt numFmtId="177" formatCode="mmm"/>
    <numFmt numFmtId="179" formatCode="#,##0.0;\-#,###.0;&quot;&quot;"/>
    <numFmt numFmtId="180" formatCode="#,##0.00;\-#,###.00;&quot;n.d.&quot;"/>
  </numFmts>
  <fonts count="55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3"/>
      <color theme="2" tint="-0.499984740745262"/>
      <name val="Mic 32 New Rounded Lt"/>
      <family val="2"/>
    </font>
    <font>
      <sz val="18"/>
      <color theme="2" tint="-0.499984740745262"/>
      <name val="Mic 32 New Rounded Lt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  <xf numFmtId="0" fontId="4" fillId="0" borderId="0"/>
    <xf numFmtId="14" fontId="53" fillId="0" borderId="0">
      <alignment horizontal="left" vertical="top"/>
    </xf>
    <xf numFmtId="0" fontId="54" fillId="0" borderId="0" applyFont="0">
      <alignment horizontal="left" vertical="center"/>
    </xf>
  </cellStyleXfs>
  <cellXfs count="911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5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6" fontId="4" fillId="2" borderId="1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168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8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7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7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7" fontId="4" fillId="2" borderId="3" xfId="1" applyNumberFormat="1" applyFill="1" applyBorder="1"/>
    <xf numFmtId="3" fontId="4" fillId="2" borderId="0" xfId="1" applyNumberFormat="1" applyFill="1" applyBorder="1"/>
    <xf numFmtId="167" fontId="4" fillId="2" borderId="0" xfId="1" applyNumberFormat="1" applyFill="1" applyBorder="1"/>
    <xf numFmtId="167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7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7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7" fontId="4" fillId="2" borderId="0" xfId="4" applyNumberFormat="1" applyFill="1" applyBorder="1"/>
    <xf numFmtId="0" fontId="4" fillId="0" borderId="0" xfId="4" applyNumberFormat="1"/>
    <xf numFmtId="168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9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7" fontId="4" fillId="2" borderId="3" xfId="3" applyNumberFormat="1" applyFont="1" applyFill="1" applyBorder="1"/>
    <xf numFmtId="3" fontId="4" fillId="2" borderId="0" xfId="3" applyNumberFormat="1" applyFont="1" applyFill="1" applyBorder="1"/>
    <xf numFmtId="167" fontId="4" fillId="2" borderId="0" xfId="3" applyNumberFormat="1" applyFont="1" applyFill="1" applyBorder="1" applyAlignment="1">
      <alignment horizontal="right"/>
    </xf>
    <xf numFmtId="167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7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7" fontId="25" fillId="4" borderId="0" xfId="3" applyNumberFormat="1" applyFont="1" applyFill="1" applyBorder="1"/>
    <xf numFmtId="167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7" fontId="4" fillId="2" borderId="1" xfId="3" applyNumberFormat="1" applyFont="1" applyFill="1" applyBorder="1"/>
    <xf numFmtId="167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7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8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7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70" fontId="13" fillId="2" borderId="0" xfId="0" quotePrefix="1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/>
    </xf>
    <xf numFmtId="170" fontId="30" fillId="2" borderId="0" xfId="7" applyNumberFormat="1" applyFont="1" applyFill="1" applyBorder="1" applyAlignment="1" applyProtection="1">
      <alignment horizontal="right" vertical="center"/>
      <protection locked="0"/>
    </xf>
    <xf numFmtId="170" fontId="13" fillId="2" borderId="0" xfId="0" applyNumberFormat="1" applyFont="1" applyFill="1" applyBorder="1" applyAlignment="1">
      <alignment horizontal="right"/>
    </xf>
    <xf numFmtId="167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70" fontId="18" fillId="2" borderId="2" xfId="0" applyNumberFormat="1" applyFont="1" applyFill="1" applyBorder="1" applyAlignment="1">
      <alignment horizontal="right"/>
    </xf>
    <xf numFmtId="167" fontId="18" fillId="2" borderId="2" xfId="0" applyNumberFormat="1" applyFont="1" applyFill="1" applyBorder="1" applyAlignment="1">
      <alignment horizontal="right"/>
    </xf>
    <xf numFmtId="167" fontId="29" fillId="2" borderId="2" xfId="7" applyNumberFormat="1" applyFont="1" applyFill="1" applyBorder="1" applyAlignment="1" applyProtection="1">
      <alignment vertical="center"/>
      <protection locked="0"/>
    </xf>
    <xf numFmtId="171" fontId="18" fillId="2" borderId="2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167" fontId="30" fillId="2" borderId="0" xfId="7" applyNumberFormat="1" applyFont="1" applyFill="1" applyBorder="1" applyAlignment="1" applyProtection="1">
      <alignment vertical="center"/>
    </xf>
    <xf numFmtId="167" fontId="30" fillId="2" borderId="0" xfId="7" applyNumberFormat="1" applyFont="1" applyFill="1" applyBorder="1" applyAlignment="1" applyProtection="1">
      <alignment horizontal="right" vertical="center"/>
      <protection locked="0"/>
    </xf>
    <xf numFmtId="167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7" fontId="13" fillId="2" borderId="0" xfId="0" quotePrefix="1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0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7" fontId="25" fillId="8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/>
    <xf numFmtId="168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7" fontId="18" fillId="6" borderId="12" xfId="0" applyNumberFormat="1" applyFont="1" applyFill="1" applyBorder="1"/>
    <xf numFmtId="168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7" fontId="18" fillId="9" borderId="12" xfId="0" applyNumberFormat="1" applyFont="1" applyFill="1" applyBorder="1"/>
    <xf numFmtId="168" fontId="18" fillId="9" borderId="12" xfId="0" applyNumberFormat="1" applyFont="1" applyFill="1" applyBorder="1"/>
    <xf numFmtId="170" fontId="18" fillId="6" borderId="12" xfId="0" applyNumberFormat="1" applyFont="1" applyFill="1" applyBorder="1"/>
    <xf numFmtId="167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7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7" fontId="25" fillId="4" borderId="3" xfId="0" applyNumberFormat="1" applyFont="1" applyFill="1" applyBorder="1"/>
    <xf numFmtId="3" fontId="8" fillId="2" borderId="2" xfId="0" applyNumberFormat="1" applyFont="1" applyFill="1" applyBorder="1"/>
    <xf numFmtId="167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7" fontId="25" fillId="4" borderId="2" xfId="0" applyNumberFormat="1" applyFont="1" applyFill="1" applyBorder="1"/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70" fontId="13" fillId="10" borderId="0" xfId="0" quotePrefix="1" applyNumberFormat="1" applyFont="1" applyFill="1" applyBorder="1" applyAlignment="1">
      <alignment horizontal="right"/>
    </xf>
    <xf numFmtId="173" fontId="13" fillId="10" borderId="0" xfId="0" quotePrefix="1" applyNumberFormat="1" applyFont="1" applyFill="1" applyBorder="1" applyAlignment="1">
      <alignment horizontal="right"/>
    </xf>
    <xf numFmtId="170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3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70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7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8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7" fontId="4" fillId="2" borderId="1" xfId="1" applyNumberFormat="1" applyFont="1" applyFill="1" applyBorder="1"/>
    <xf numFmtId="167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6" fontId="0" fillId="2" borderId="10" xfId="0" applyNumberFormat="1" applyFont="1" applyFill="1" applyBorder="1"/>
    <xf numFmtId="166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7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7" fontId="0" fillId="2" borderId="3" xfId="0" applyNumberFormat="1" applyFont="1" applyFill="1" applyBorder="1"/>
    <xf numFmtId="167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/>
    <xf numFmtId="167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7" fontId="13" fillId="2" borderId="0" xfId="0" applyNumberFormat="1" applyFont="1" applyFill="1" applyBorder="1"/>
    <xf numFmtId="3" fontId="13" fillId="2" borderId="0" xfId="0" applyNumberFormat="1" applyFont="1" applyFill="1" applyBorder="1"/>
    <xf numFmtId="168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7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8" fontId="8" fillId="2" borderId="2" xfId="1" applyNumberFormat="1" applyFont="1" applyFill="1" applyBorder="1" applyAlignment="1">
      <alignment horizontal="right"/>
    </xf>
    <xf numFmtId="170" fontId="13" fillId="2" borderId="0" xfId="0" applyNumberFormat="1" applyFont="1" applyFill="1" applyBorder="1"/>
    <xf numFmtId="167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2" fontId="29" fillId="2" borderId="2" xfId="7" applyNumberFormat="1" applyFont="1" applyFill="1" applyBorder="1" applyAlignment="1" applyProtection="1">
      <alignment horizontal="right" vertical="center"/>
      <protection locked="0"/>
    </xf>
    <xf numFmtId="170" fontId="18" fillId="2" borderId="2" xfId="0" applyNumberFormat="1" applyFont="1" applyFill="1" applyBorder="1"/>
    <xf numFmtId="0" fontId="8" fillId="2" borderId="0" xfId="0" applyNumberFormat="1" applyFont="1" applyFill="1" applyBorder="1"/>
    <xf numFmtId="174" fontId="25" fillId="8" borderId="0" xfId="0" applyNumberFormat="1" applyFont="1" applyFill="1" applyBorder="1"/>
    <xf numFmtId="172" fontId="25" fillId="8" borderId="0" xfId="0" applyNumberFormat="1" applyFont="1" applyFill="1" applyBorder="1"/>
    <xf numFmtId="174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5" fontId="4" fillId="2" borderId="0" xfId="1" applyNumberFormat="1" applyFont="1" applyFill="1" applyBorder="1" applyAlignment="1">
      <alignment horizontal="right"/>
    </xf>
    <xf numFmtId="175" fontId="4" fillId="2" borderId="1" xfId="1" applyNumberFormat="1" applyFont="1" applyFill="1" applyBorder="1" applyAlignment="1">
      <alignment horizontal="right"/>
    </xf>
    <xf numFmtId="175" fontId="4" fillId="2" borderId="3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8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8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3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8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6" fontId="4" fillId="11" borderId="1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8" fontId="4" fillId="11" borderId="0" xfId="1" applyNumberFormat="1" applyFont="1" applyFill="1" applyBorder="1" applyAlignment="1">
      <alignment horizontal="right" indent="1"/>
    </xf>
    <xf numFmtId="168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7" fontId="4" fillId="11" borderId="3" xfId="1" applyNumberFormat="1" applyFill="1" applyBorder="1"/>
    <xf numFmtId="167" fontId="4" fillId="11" borderId="0" xfId="1" applyNumberFormat="1" applyFill="1" applyBorder="1"/>
    <xf numFmtId="167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8" fontId="0" fillId="2" borderId="0" xfId="0" applyNumberFormat="1" applyFill="1" applyBorder="1"/>
    <xf numFmtId="0" fontId="0" fillId="2" borderId="1" xfId="0" applyFill="1" applyBorder="1"/>
    <xf numFmtId="168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7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7" fontId="15" fillId="2" borderId="1" xfId="13" quotePrefix="1" applyNumberFormat="1" applyFont="1" applyFill="1" applyBorder="1" applyAlignment="1">
      <alignment horizontal="right"/>
    </xf>
    <xf numFmtId="167" fontId="15" fillId="2" borderId="1" xfId="13" applyNumberFormat="1" applyFont="1" applyFill="1" applyBorder="1" applyAlignment="1">
      <alignment horizontal="right"/>
    </xf>
    <xf numFmtId="167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7" fontId="38" fillId="2" borderId="2" xfId="13" applyNumberFormat="1" applyFont="1" applyFill="1" applyBorder="1"/>
    <xf numFmtId="3" fontId="39" fillId="4" borderId="2" xfId="1" applyNumberFormat="1" applyFont="1" applyFill="1" applyBorder="1"/>
    <xf numFmtId="168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8" fontId="40" fillId="2" borderId="2" xfId="13" applyNumberFormat="1" applyFont="1" applyFill="1" applyBorder="1"/>
    <xf numFmtId="167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7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8" fontId="40" fillId="2" borderId="0" xfId="13" applyNumberFormat="1" applyFont="1" applyFill="1" applyBorder="1"/>
    <xf numFmtId="3" fontId="15" fillId="2" borderId="3" xfId="13" applyNumberFormat="1" applyFont="1" applyFill="1" applyBorder="1"/>
    <xf numFmtId="167" fontId="15" fillId="2" borderId="3" xfId="13" applyNumberFormat="1" applyFont="1" applyFill="1" applyBorder="1" applyAlignment="1">
      <alignment horizontal="right"/>
    </xf>
    <xf numFmtId="167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7" fontId="15" fillId="11" borderId="3" xfId="13" applyNumberFormat="1" applyFont="1" applyFill="1" applyBorder="1"/>
    <xf numFmtId="168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7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8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8" fontId="40" fillId="11" borderId="2" xfId="13" applyNumberFormat="1" applyFont="1" applyFill="1" applyBorder="1"/>
    <xf numFmtId="168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7" fontId="8" fillId="2" borderId="2" xfId="3" applyNumberFormat="1" applyFont="1" applyFill="1" applyBorder="1" applyAlignment="1">
      <alignment horizontal="right"/>
    </xf>
    <xf numFmtId="167" fontId="8" fillId="2" borderId="2" xfId="3" applyNumberFormat="1" applyFont="1" applyFill="1" applyBorder="1"/>
    <xf numFmtId="167" fontId="4" fillId="11" borderId="3" xfId="3" applyNumberFormat="1" applyFont="1" applyFill="1" applyBorder="1"/>
    <xf numFmtId="167" fontId="4" fillId="11" borderId="0" xfId="3" applyNumberFormat="1" applyFont="1" applyFill="1" applyBorder="1"/>
    <xf numFmtId="167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7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7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32" fillId="2" borderId="18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8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8" xfId="0" applyFont="1" applyFill="1" applyBorder="1"/>
    <xf numFmtId="0" fontId="8" fillId="2" borderId="19" xfId="0" applyNumberFormat="1" applyFont="1" applyFill="1" applyBorder="1"/>
    <xf numFmtId="0" fontId="31" fillId="7" borderId="18" xfId="0" applyFont="1" applyFill="1" applyBorder="1"/>
    <xf numFmtId="0" fontId="13" fillId="2" borderId="18" xfId="0" applyNumberFormat="1" applyFont="1" applyFill="1" applyBorder="1"/>
    <xf numFmtId="0" fontId="25" fillId="8" borderId="18" xfId="0" applyNumberFormat="1" applyFont="1" applyFill="1" applyBorder="1"/>
    <xf numFmtId="171" fontId="13" fillId="2" borderId="0" xfId="0" applyNumberFormat="1" applyFont="1" applyFill="1" applyBorder="1"/>
    <xf numFmtId="172" fontId="13" fillId="2" borderId="0" xfId="0" applyNumberFormat="1" applyFont="1" applyFill="1" applyBorder="1"/>
    <xf numFmtId="170" fontId="13" fillId="11" borderId="0" xfId="0" quotePrefix="1" applyNumberFormat="1" applyFont="1" applyFill="1" applyBorder="1" applyAlignment="1">
      <alignment horizontal="right"/>
    </xf>
    <xf numFmtId="170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7" fontId="13" fillId="11" borderId="0" xfId="0" applyNumberFormat="1" applyFont="1" applyFill="1" applyBorder="1" applyAlignment="1">
      <alignment horizontal="right" vertical="center"/>
    </xf>
    <xf numFmtId="167" fontId="13" fillId="11" borderId="0" xfId="0" applyNumberFormat="1" applyFont="1" applyFill="1" applyBorder="1" applyAlignment="1">
      <alignment horizontal="right"/>
    </xf>
    <xf numFmtId="168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7" fontId="25" fillId="4" borderId="2" xfId="0" applyNumberFormat="1" applyFont="1" applyFill="1" applyBorder="1" applyAlignment="1">
      <alignment horizontal="right"/>
    </xf>
    <xf numFmtId="167" fontId="16" fillId="2" borderId="0" xfId="0" applyNumberFormat="1" applyFont="1" applyFill="1" applyBorder="1"/>
    <xf numFmtId="3" fontId="16" fillId="2" borderId="2" xfId="0" applyNumberFormat="1" applyFont="1" applyFill="1" applyBorder="1"/>
    <xf numFmtId="167" fontId="16" fillId="2" borderId="2" xfId="0" applyNumberFormat="1" applyFont="1" applyFill="1" applyBorder="1"/>
    <xf numFmtId="167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7" fontId="13" fillId="6" borderId="0" xfId="0" quotePrefix="1" applyNumberFormat="1" applyFont="1" applyFill="1" applyBorder="1" applyAlignment="1">
      <alignment horizontal="right" vertical="center"/>
    </xf>
    <xf numFmtId="0" fontId="8" fillId="2" borderId="20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8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7" fontId="18" fillId="9" borderId="0" xfId="0" applyNumberFormat="1" applyFont="1" applyFill="1" applyBorder="1"/>
    <xf numFmtId="167" fontId="8" fillId="9" borderId="0" xfId="0" applyNumberFormat="1" applyFont="1" applyFill="1" applyBorder="1"/>
    <xf numFmtId="167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8" fontId="13" fillId="6" borderId="0" xfId="0" applyNumberFormat="1" applyFont="1" applyFill="1" applyBorder="1" applyAlignment="1">
      <alignment horizontal="right"/>
    </xf>
    <xf numFmtId="168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7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7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20" xfId="1" applyNumberFormat="1" applyFont="1" applyFill="1" applyBorder="1"/>
    <xf numFmtId="0" fontId="25" fillId="4" borderId="20" xfId="1" applyNumberFormat="1" applyFont="1" applyFill="1" applyBorder="1"/>
    <xf numFmtId="173" fontId="8" fillId="2" borderId="2" xfId="1" applyNumberFormat="1" applyFont="1" applyFill="1" applyBorder="1" applyAlignment="1">
      <alignment horizontal="right"/>
    </xf>
    <xf numFmtId="173" fontId="8" fillId="2" borderId="2" xfId="1" quotePrefix="1" applyNumberFormat="1" applyFont="1" applyFill="1" applyBorder="1" applyAlignment="1">
      <alignment horizontal="right"/>
    </xf>
    <xf numFmtId="172" fontId="13" fillId="6" borderId="0" xfId="0" applyNumberFormat="1" applyFont="1" applyFill="1" applyBorder="1"/>
    <xf numFmtId="172" fontId="13" fillId="6" borderId="0" xfId="0" quotePrefix="1" applyNumberFormat="1" applyFont="1" applyFill="1" applyBorder="1" applyAlignment="1">
      <alignment horizontal="right" vertical="center"/>
    </xf>
    <xf numFmtId="172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7" fontId="13" fillId="2" borderId="0" xfId="0" applyNumberFormat="1" applyFont="1" applyFill="1" applyBorder="1" applyAlignment="1">
      <alignment horizontal="left"/>
    </xf>
    <xf numFmtId="167" fontId="29" fillId="2" borderId="2" xfId="7" applyNumberFormat="1" applyFont="1" applyFill="1" applyBorder="1" applyAlignment="1" applyProtection="1">
      <alignment horizontal="left" vertical="center"/>
      <protection locked="0"/>
    </xf>
    <xf numFmtId="167" fontId="30" fillId="2" borderId="0" xfId="7" applyNumberFormat="1" applyFont="1" applyFill="1" applyBorder="1" applyAlignment="1" applyProtection="1">
      <alignment horizontal="left" vertical="center"/>
      <protection locked="0"/>
    </xf>
    <xf numFmtId="170" fontId="33" fillId="5" borderId="0" xfId="0" applyNumberFormat="1" applyFont="1" applyFill="1" applyBorder="1" applyAlignment="1">
      <alignment horizontal="right"/>
    </xf>
    <xf numFmtId="167" fontId="33" fillId="2" borderId="0" xfId="0" applyNumberFormat="1" applyFont="1" applyFill="1" applyBorder="1" applyAlignment="1">
      <alignment horizontal="right"/>
    </xf>
    <xf numFmtId="170" fontId="33" fillId="2" borderId="0" xfId="0" applyNumberFormat="1" applyFont="1" applyFill="1" applyBorder="1"/>
    <xf numFmtId="172" fontId="33" fillId="6" borderId="0" xfId="0" applyNumberFormat="1" applyFont="1" applyFill="1" applyBorder="1"/>
    <xf numFmtId="167" fontId="33" fillId="2" borderId="0" xfId="0" applyNumberFormat="1" applyFont="1" applyFill="1" applyBorder="1" applyAlignment="1">
      <alignment horizontal="left" indent="1"/>
    </xf>
    <xf numFmtId="174" fontId="18" fillId="6" borderId="12" xfId="0" applyNumberFormat="1" applyFont="1" applyFill="1" applyBorder="1" applyAlignment="1">
      <alignment horizontal="right"/>
    </xf>
    <xf numFmtId="172" fontId="18" fillId="6" borderId="12" xfId="0" applyNumberFormat="1" applyFont="1" applyFill="1" applyBorder="1" applyAlignment="1">
      <alignment horizontal="right"/>
    </xf>
    <xf numFmtId="0" fontId="8" fillId="2" borderId="21" xfId="1" applyNumberFormat="1" applyFont="1" applyFill="1" applyBorder="1" applyAlignment="1">
      <alignment wrapText="1"/>
    </xf>
    <xf numFmtId="0" fontId="4" fillId="2" borderId="22" xfId="1" applyNumberFormat="1" applyFont="1" applyFill="1" applyBorder="1"/>
    <xf numFmtId="0" fontId="8" fillId="2" borderId="21" xfId="1" applyNumberFormat="1" applyFont="1" applyFill="1" applyBorder="1"/>
    <xf numFmtId="0" fontId="25" fillId="4" borderId="23" xfId="1" applyNumberFormat="1" applyFont="1" applyFill="1" applyBorder="1"/>
    <xf numFmtId="3" fontId="25" fillId="4" borderId="3" xfId="1" applyNumberFormat="1" applyFont="1" applyFill="1" applyBorder="1"/>
    <xf numFmtId="167" fontId="25" fillId="4" borderId="3" xfId="1" applyNumberFormat="1" applyFont="1" applyFill="1" applyBorder="1"/>
    <xf numFmtId="176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7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7" fontId="4" fillId="11" borderId="3" xfId="1" applyNumberFormat="1" applyFont="1" applyFill="1" applyBorder="1"/>
    <xf numFmtId="167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7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/>
    <xf numFmtId="0" fontId="46" fillId="2" borderId="0" xfId="1" applyNumberFormat="1" applyFont="1" applyFill="1" applyBorder="1"/>
    <xf numFmtId="167" fontId="11" fillId="2" borderId="3" xfId="1" applyNumberFormat="1" applyFont="1" applyFill="1" applyBorder="1"/>
    <xf numFmtId="167" fontId="11" fillId="2" borderId="0" xfId="1" applyNumberFormat="1" applyFont="1" applyFill="1" applyBorder="1"/>
    <xf numFmtId="167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168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3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73" fontId="16" fillId="2" borderId="0" xfId="0" quotePrefix="1" applyNumberFormat="1" applyFont="1" applyFill="1" applyBorder="1" applyAlignment="1">
      <alignment horizontal="right"/>
    </xf>
    <xf numFmtId="168" fontId="16" fillId="2" borderId="0" xfId="0" quotePrefix="1" applyNumberFormat="1" applyFont="1" applyFill="1" applyBorder="1" applyAlignment="1">
      <alignment horizontal="right"/>
    </xf>
    <xf numFmtId="0" fontId="4" fillId="2" borderId="20" xfId="1" applyNumberFormat="1" applyFont="1" applyFill="1" applyBorder="1"/>
    <xf numFmtId="165" fontId="4" fillId="11" borderId="2" xfId="1" applyNumberFormat="1" applyFont="1" applyFill="1" applyBorder="1"/>
    <xf numFmtId="165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6" fontId="16" fillId="2" borderId="0" xfId="0" applyNumberFormat="1" applyFont="1" applyFill="1" applyBorder="1" applyAlignment="1">
      <alignment horizontal="right"/>
    </xf>
    <xf numFmtId="176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7" fontId="4" fillId="11" borderId="0" xfId="1" applyNumberFormat="1" applyFont="1" applyFill="1" applyBorder="1" applyAlignment="1">
      <alignment horizontal="right"/>
    </xf>
    <xf numFmtId="167" fontId="4" fillId="11" borderId="1" xfId="1" applyNumberFormat="1" applyFont="1" applyFill="1" applyBorder="1" applyAlignment="1">
      <alignment horizontal="right"/>
    </xf>
    <xf numFmtId="167" fontId="4" fillId="11" borderId="3" xfId="1" applyNumberFormat="1" applyFont="1" applyFill="1" applyBorder="1" applyAlignment="1">
      <alignment horizontal="right"/>
    </xf>
    <xf numFmtId="175" fontId="4" fillId="11" borderId="3" xfId="1" applyNumberFormat="1" applyFont="1" applyFill="1" applyBorder="1" applyAlignment="1">
      <alignment horizontal="right"/>
    </xf>
    <xf numFmtId="167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5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8" fontId="4" fillId="11" borderId="0" xfId="0" applyNumberFormat="1" applyFont="1" applyFill="1" applyBorder="1"/>
    <xf numFmtId="168" fontId="16" fillId="2" borderId="1" xfId="0" applyNumberFormat="1" applyFont="1" applyFill="1" applyBorder="1"/>
    <xf numFmtId="167" fontId="16" fillId="2" borderId="1" xfId="0" applyNumberFormat="1" applyFont="1" applyFill="1" applyBorder="1"/>
    <xf numFmtId="167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" fontId="0" fillId="0" borderId="0" xfId="0" applyNumberFormat="1"/>
    <xf numFmtId="173" fontId="13" fillId="5" borderId="0" xfId="0" applyNumberFormat="1" applyFont="1" applyFill="1" applyBorder="1" applyAlignment="1">
      <alignment horizontal="right"/>
    </xf>
    <xf numFmtId="173" fontId="18" fillId="2" borderId="2" xfId="0" applyNumberFormat="1" applyFont="1" applyFill="1" applyBorder="1" applyAlignment="1">
      <alignment horizontal="right"/>
    </xf>
    <xf numFmtId="173" fontId="33" fillId="5" borderId="0" xfId="0" applyNumberFormat="1" applyFont="1" applyFill="1" applyBorder="1" applyAlignment="1">
      <alignment horizontal="right"/>
    </xf>
    <xf numFmtId="173" fontId="13" fillId="2" borderId="0" xfId="0" applyNumberFormat="1" applyFont="1" applyFill="1" applyBorder="1" applyAlignment="1">
      <alignment horizontal="right"/>
    </xf>
    <xf numFmtId="173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9" fontId="0" fillId="2" borderId="0" xfId="0" applyNumberFormat="1" applyFill="1" applyBorder="1"/>
    <xf numFmtId="179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2" fontId="0" fillId="2" borderId="4" xfId="0" applyNumberFormat="1" applyFont="1" applyFill="1" applyBorder="1"/>
    <xf numFmtId="172" fontId="0" fillId="2" borderId="3" xfId="0" applyNumberFormat="1" applyFont="1" applyFill="1" applyBorder="1"/>
    <xf numFmtId="172" fontId="0" fillId="2" borderId="10" xfId="0" applyNumberFormat="1" applyFont="1" applyFill="1" applyBorder="1"/>
    <xf numFmtId="172" fontId="0" fillId="2" borderId="1" xfId="0" applyNumberFormat="1" applyFont="1" applyFill="1" applyBorder="1"/>
    <xf numFmtId="172" fontId="0" fillId="2" borderId="4" xfId="0" applyNumberFormat="1" applyFont="1" applyFill="1" applyBorder="1" applyAlignment="1">
      <alignment horizontal="right"/>
    </xf>
    <xf numFmtId="172" fontId="0" fillId="2" borderId="3" xfId="0" applyNumberFormat="1" applyFont="1" applyFill="1" applyBorder="1" applyAlignment="1">
      <alignment horizontal="right"/>
    </xf>
    <xf numFmtId="173" fontId="16" fillId="2" borderId="0" xfId="0" applyNumberFormat="1" applyFont="1" applyFill="1" applyBorder="1"/>
    <xf numFmtId="173" fontId="25" fillId="4" borderId="3" xfId="0" applyNumberFormat="1" applyFont="1" applyFill="1" applyBorder="1"/>
    <xf numFmtId="173" fontId="8" fillId="2" borderId="2" xfId="0" applyNumberFormat="1" applyFont="1" applyFill="1" applyBorder="1"/>
    <xf numFmtId="173" fontId="25" fillId="4" borderId="2" xfId="0" applyNumberFormat="1" applyFont="1" applyFill="1" applyBorder="1"/>
    <xf numFmtId="173" fontId="16" fillId="2" borderId="2" xfId="0" applyNumberFormat="1" applyFont="1" applyFill="1" applyBorder="1"/>
    <xf numFmtId="170" fontId="18" fillId="2" borderId="0" xfId="0" applyNumberFormat="1" applyFont="1" applyFill="1" applyBorder="1" applyAlignment="1">
      <alignment horizontal="right"/>
    </xf>
    <xf numFmtId="180" fontId="8" fillId="12" borderId="2" xfId="1" applyNumberFormat="1" applyFont="1" applyFill="1" applyBorder="1"/>
    <xf numFmtId="180" fontId="8" fillId="2" borderId="2" xfId="1" applyNumberFormat="1" applyFont="1" applyFill="1" applyBorder="1"/>
    <xf numFmtId="180" fontId="4" fillId="3" borderId="0" xfId="1" applyNumberFormat="1" applyFont="1" applyFill="1" applyBorder="1"/>
    <xf numFmtId="180" fontId="4" fillId="2" borderId="0" xfId="1" applyNumberFormat="1" applyFont="1" applyFill="1" applyBorder="1"/>
    <xf numFmtId="180" fontId="32" fillId="3" borderId="0" xfId="1" applyNumberFormat="1" applyFont="1" applyFill="1" applyBorder="1" applyAlignment="1">
      <alignment horizontal="right"/>
    </xf>
    <xf numFmtId="180" fontId="32" fillId="2" borderId="0" xfId="1" applyNumberFormat="1" applyFont="1" applyFill="1" applyBorder="1" applyAlignment="1">
      <alignment horizontal="right"/>
    </xf>
    <xf numFmtId="180" fontId="25" fillId="4" borderId="3" xfId="1" applyNumberFormat="1" applyFont="1" applyFill="1" applyBorder="1"/>
    <xf numFmtId="180" fontId="8" fillId="3" borderId="3" xfId="1" applyNumberFormat="1" applyFont="1" applyFill="1" applyBorder="1"/>
    <xf numFmtId="180" fontId="8" fillId="3" borderId="2" xfId="1" applyNumberFormat="1" applyFont="1" applyFill="1" applyBorder="1"/>
    <xf numFmtId="176" fontId="4" fillId="2" borderId="0" xfId="1" applyNumberFormat="1" applyFont="1" applyFill="1" applyBorder="1"/>
    <xf numFmtId="167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7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167" fontId="33" fillId="2" borderId="0" xfId="0" quotePrefix="1" applyNumberFormat="1" applyFont="1" applyFill="1" applyBorder="1" applyAlignment="1">
      <alignment horizontal="right"/>
    </xf>
    <xf numFmtId="172" fontId="13" fillId="2" borderId="0" xfId="0" quotePrefix="1" applyNumberFormat="1" applyFont="1" applyFill="1" applyBorder="1" applyAlignment="1">
      <alignment horizontal="right" vertical="center"/>
    </xf>
    <xf numFmtId="172" fontId="13" fillId="2" borderId="3" xfId="0" quotePrefix="1" applyNumberFormat="1" applyFont="1" applyFill="1" applyBorder="1" applyAlignment="1">
      <alignment horizontal="right" vertical="center"/>
    </xf>
    <xf numFmtId="167" fontId="13" fillId="2" borderId="3" xfId="0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4" xfId="0" applyNumberFormat="1" applyFont="1" applyFill="1" applyBorder="1" applyAlignment="1">
      <alignment horizontal="left"/>
    </xf>
    <xf numFmtId="0" fontId="8" fillId="6" borderId="24" xfId="0" applyNumberFormat="1" applyFont="1" applyFill="1" applyBorder="1" applyAlignment="1">
      <alignment horizontal="left" indent="3"/>
    </xf>
    <xf numFmtId="3" fontId="18" fillId="6" borderId="24" xfId="0" applyNumberFormat="1" applyFont="1" applyFill="1" applyBorder="1" applyAlignment="1">
      <alignment horizontal="right"/>
    </xf>
    <xf numFmtId="167" fontId="18" fillId="6" borderId="24" xfId="0" applyNumberFormat="1" applyFont="1" applyFill="1" applyBorder="1" applyAlignment="1">
      <alignment horizontal="right"/>
    </xf>
    <xf numFmtId="174" fontId="18" fillId="6" borderId="24" xfId="0" applyNumberFormat="1" applyFont="1" applyFill="1" applyBorder="1"/>
    <xf numFmtId="174" fontId="18" fillId="6" borderId="24" xfId="0" applyNumberFormat="1" applyFont="1" applyFill="1" applyBorder="1" applyAlignment="1">
      <alignment horizontal="right"/>
    </xf>
    <xf numFmtId="172" fontId="18" fillId="6" borderId="24" xfId="0" applyNumberFormat="1" applyFont="1" applyFill="1" applyBorder="1" applyAlignment="1">
      <alignment horizontal="right"/>
    </xf>
    <xf numFmtId="177" fontId="4" fillId="2" borderId="2" xfId="0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170" fontId="4" fillId="5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70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2" fontId="4" fillId="6" borderId="0" xfId="0" quotePrefix="1" applyNumberFormat="1" applyFont="1" applyFill="1" applyBorder="1" applyAlignment="1">
      <alignment horizontal="right" vertical="center"/>
    </xf>
    <xf numFmtId="167" fontId="18" fillId="2" borderId="0" xfId="0" applyNumberFormat="1" applyFont="1" applyFill="1" applyBorder="1" applyAlignment="1">
      <alignment horizontal="right"/>
    </xf>
    <xf numFmtId="0" fontId="8" fillId="2" borderId="16" xfId="0" applyNumberFormat="1" applyFont="1" applyFill="1" applyBorder="1"/>
    <xf numFmtId="167" fontId="30" fillId="2" borderId="3" xfId="7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33" fillId="0" borderId="0" xfId="0" applyNumberFormat="1" applyFont="1" applyFill="1" applyBorder="1"/>
    <xf numFmtId="0" fontId="0" fillId="0" borderId="0" xfId="0" applyNumberFormat="1" applyFill="1"/>
    <xf numFmtId="167" fontId="33" fillId="6" borderId="0" xfId="0" applyNumberFormat="1" applyFont="1" applyFill="1" applyBorder="1" applyAlignment="1">
      <alignment horizontal="right"/>
    </xf>
    <xf numFmtId="170" fontId="33" fillId="5" borderId="0" xfId="0" applyNumberFormat="1" applyFont="1" applyFill="1" applyBorder="1"/>
    <xf numFmtId="172" fontId="33" fillId="0" borderId="0" xfId="0" quotePrefix="1" applyNumberFormat="1" applyFont="1" applyFill="1" applyBorder="1" applyAlignment="1">
      <alignment horizontal="right" vertical="center"/>
    </xf>
    <xf numFmtId="167" fontId="33" fillId="0" borderId="0" xfId="0" applyNumberFormat="1" applyFont="1" applyFill="1" applyBorder="1" applyAlignment="1">
      <alignment horizontal="right"/>
    </xf>
    <xf numFmtId="173" fontId="4" fillId="2" borderId="0" xfId="1" applyNumberFormat="1" applyFont="1" applyFill="1" applyBorder="1"/>
    <xf numFmtId="167" fontId="0" fillId="2" borderId="0" xfId="0" quotePrefix="1" applyNumberFormat="1" applyFont="1" applyFill="1" applyBorder="1" applyAlignment="1">
      <alignment horizontal="right"/>
    </xf>
    <xf numFmtId="167" fontId="16" fillId="2" borderId="1" xfId="0" quotePrefix="1" applyNumberFormat="1" applyFont="1" applyFill="1" applyBorder="1" applyAlignment="1">
      <alignment horizontal="right"/>
    </xf>
    <xf numFmtId="167" fontId="25" fillId="4" borderId="1" xfId="1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0" fontId="0" fillId="0" borderId="0" xfId="0" applyBorder="1"/>
  </cellXfs>
  <cellStyles count="17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3 2 2" xfId="14"/>
    <cellStyle name="Normal 4" xfId="11"/>
    <cellStyle name="Normal 5" xfId="10"/>
    <cellStyle name="Normal 7" xfId="6"/>
    <cellStyle name="Normal 8" xfId="5"/>
    <cellStyle name="Normal 8 2" xfId="8"/>
    <cellStyle name="Porcentual 2" xfId="7"/>
    <cellStyle name="Titular Publicación" xfId="16"/>
    <cellStyle name="Titular_gráfico" xfId="15"/>
  </cellStyles>
  <dxfs count="82">
    <dxf>
      <numFmt numFmtId="182" formatCode="\^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abSelected="1" zoomScaleNormal="100" zoomScaleSheetLayoutView="140" workbookViewId="0">
      <selection activeCell="L12" sqref="L12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668</v>
      </c>
    </row>
    <row r="3" spans="1:9" ht="15" customHeight="1" x14ac:dyDescent="0.2">
      <c r="A3" s="772">
        <v>41883</v>
      </c>
    </row>
    <row r="4" spans="1:9" ht="15" customHeight="1" x14ac:dyDescent="0.25">
      <c r="A4" s="849" t="s">
        <v>19</v>
      </c>
      <c r="B4" s="849"/>
      <c r="C4" s="849"/>
      <c r="D4" s="849"/>
      <c r="E4" s="849"/>
      <c r="F4" s="849"/>
      <c r="G4" s="849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40" t="s">
        <v>616</v>
      </c>
      <c r="D17" s="340"/>
      <c r="E17" s="340"/>
      <c r="F17" s="340"/>
      <c r="G17" s="340"/>
      <c r="H17" s="340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624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40" t="s">
        <v>632</v>
      </c>
      <c r="D25" s="340"/>
      <c r="E25" s="340"/>
      <c r="F25" s="340"/>
      <c r="G25" s="9"/>
      <c r="H25" s="9"/>
    </row>
    <row r="26" spans="2:9" ht="15" customHeight="1" x14ac:dyDescent="0.2">
      <c r="C26" s="340" t="s">
        <v>33</v>
      </c>
      <c r="D26" s="340"/>
      <c r="E26" s="340"/>
      <c r="F26" s="340"/>
      <c r="G26" s="9"/>
      <c r="H26" s="9"/>
    </row>
    <row r="27" spans="2:9" ht="15" customHeight="1" x14ac:dyDescent="0.2">
      <c r="C27" s="340" t="s">
        <v>538</v>
      </c>
      <c r="D27" s="340"/>
      <c r="E27" s="340"/>
      <c r="F27" s="340"/>
      <c r="G27" s="340"/>
      <c r="H27" s="340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542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276</v>
      </c>
      <c r="D35" s="9"/>
      <c r="E35" s="9"/>
      <c r="F35" s="9"/>
      <c r="G35" s="9"/>
    </row>
    <row r="36" spans="1:9" ht="15" customHeight="1" x14ac:dyDescent="0.2">
      <c r="C36" s="9" t="s">
        <v>248</v>
      </c>
      <c r="D36" s="9"/>
      <c r="E36" s="9"/>
      <c r="F36" s="9"/>
      <c r="G36" s="12"/>
    </row>
    <row r="37" spans="1:9" ht="15" customHeight="1" x14ac:dyDescent="0.2">
      <c r="A37" s="6"/>
      <c r="C37" s="340" t="s">
        <v>34</v>
      </c>
      <c r="D37" s="340"/>
      <c r="E37" s="340"/>
      <c r="F37" s="340"/>
      <c r="G37" s="340"/>
      <c r="H37" s="9"/>
      <c r="I37" s="9"/>
    </row>
    <row r="38" spans="1:9" ht="15" customHeight="1" x14ac:dyDescent="0.2">
      <c r="A38" s="6"/>
      <c r="C38" s="340" t="s">
        <v>619</v>
      </c>
      <c r="D38" s="340"/>
      <c r="E38" s="340"/>
      <c r="F38" s="340"/>
      <c r="G38" s="340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284</v>
      </c>
      <c r="D43" s="9"/>
      <c r="E43" s="9"/>
      <c r="F43" s="9"/>
      <c r="H43" s="12"/>
      <c r="I43" s="12"/>
    </row>
    <row r="44" spans="1:9" ht="15" customHeight="1" x14ac:dyDescent="0.2">
      <c r="C44" s="9" t="s">
        <v>618</v>
      </c>
      <c r="D44" s="9"/>
      <c r="E44" s="9"/>
      <c r="F44" s="9"/>
      <c r="G44" s="12"/>
    </row>
    <row r="45" spans="1:9" ht="15" customHeight="1" x14ac:dyDescent="0.2">
      <c r="C45" s="9" t="s">
        <v>286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8"/>
      <c r="D48" s="338"/>
      <c r="E48" s="338"/>
      <c r="F48" s="338"/>
    </row>
    <row r="49" spans="1:8" ht="15" customHeight="1" x14ac:dyDescent="0.2">
      <c r="B49" s="6"/>
      <c r="C49" s="339" t="s">
        <v>617</v>
      </c>
      <c r="D49" s="339"/>
      <c r="E49" s="339"/>
      <c r="F49" s="339"/>
      <c r="G49" s="9"/>
    </row>
    <row r="50" spans="1:8" ht="15" customHeight="1" x14ac:dyDescent="0.2">
      <c r="B50" s="6"/>
      <c r="C50" s="9" t="s">
        <v>595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40" t="s">
        <v>22</v>
      </c>
      <c r="D56" s="340"/>
      <c r="E56" s="340"/>
      <c r="F56" s="340"/>
      <c r="G56" s="340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370</v>
      </c>
      <c r="D63" s="9"/>
      <c r="E63" s="9"/>
      <c r="F63" s="9"/>
      <c r="G63" s="9"/>
    </row>
    <row r="64" spans="1:8" ht="15" customHeight="1" x14ac:dyDescent="0.2">
      <c r="B64" s="6"/>
      <c r="C64" s="9" t="s">
        <v>439</v>
      </c>
      <c r="D64" s="9"/>
      <c r="E64" s="9"/>
      <c r="F64" s="9"/>
      <c r="G64" s="9"/>
    </row>
    <row r="65" spans="2:9" ht="15" customHeight="1" x14ac:dyDescent="0.2">
      <c r="B65" s="6"/>
      <c r="C65" s="9" t="s">
        <v>607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608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40" t="s">
        <v>621</v>
      </c>
      <c r="D71" s="340"/>
      <c r="E71" s="340"/>
      <c r="F71" s="9"/>
      <c r="G71" s="9"/>
    </row>
    <row r="72" spans="2:9" ht="15" customHeight="1" x14ac:dyDescent="0.2">
      <c r="C72" s="9" t="s">
        <v>620</v>
      </c>
      <c r="D72" s="9"/>
      <c r="E72" s="9"/>
      <c r="F72" s="9"/>
      <c r="G72" s="9"/>
      <c r="H72" s="9"/>
    </row>
    <row r="73" spans="2:9" ht="15" customHeight="1" x14ac:dyDescent="0.2">
      <c r="C73" s="9" t="s">
        <v>406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40" t="s">
        <v>416</v>
      </c>
      <c r="D78" s="340"/>
      <c r="E78" s="340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40" t="s">
        <v>436</v>
      </c>
      <c r="D83" s="340"/>
      <c r="E83" s="340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622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40" t="s">
        <v>623</v>
      </c>
      <c r="D90" s="340"/>
      <c r="E90" s="340"/>
      <c r="F90" s="340"/>
      <c r="G90" s="11"/>
      <c r="H90" s="11"/>
      <c r="I90" s="11"/>
    </row>
    <row r="91" spans="1:10" ht="15" customHeight="1" x14ac:dyDescent="0.2">
      <c r="C91" s="340" t="s">
        <v>40</v>
      </c>
      <c r="D91" s="340"/>
      <c r="E91" s="340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50" t="s">
        <v>634</v>
      </c>
      <c r="B97" s="851"/>
      <c r="C97" s="851"/>
      <c r="D97" s="851"/>
      <c r="E97" s="851"/>
      <c r="F97" s="851"/>
      <c r="G97" s="851"/>
      <c r="H97" s="851"/>
      <c r="I97" s="851"/>
      <c r="J97" s="851"/>
      <c r="K97" s="851"/>
    </row>
    <row r="98" spans="1:11" ht="15" customHeight="1" x14ac:dyDescent="0.2">
      <c r="A98" s="851"/>
      <c r="B98" s="851"/>
      <c r="C98" s="851"/>
      <c r="D98" s="851"/>
      <c r="E98" s="851"/>
      <c r="F98" s="851"/>
      <c r="G98" s="851"/>
      <c r="H98" s="851"/>
      <c r="I98" s="851"/>
      <c r="J98" s="851"/>
      <c r="K98" s="851"/>
    </row>
    <row r="99" spans="1:11" ht="15" customHeight="1" x14ac:dyDescent="0.2">
      <c r="A99" s="851"/>
      <c r="B99" s="851"/>
      <c r="C99" s="851"/>
      <c r="D99" s="851"/>
      <c r="E99" s="851"/>
      <c r="F99" s="851"/>
      <c r="G99" s="851"/>
      <c r="H99" s="851"/>
      <c r="I99" s="851"/>
      <c r="J99" s="851"/>
      <c r="K99" s="851"/>
    </row>
    <row r="100" spans="1:11" ht="15" customHeight="1" x14ac:dyDescent="0.2">
      <c r="A100" s="851"/>
      <c r="B100" s="851"/>
      <c r="C100" s="851"/>
      <c r="D100" s="851"/>
      <c r="E100" s="851"/>
      <c r="F100" s="851"/>
      <c r="G100" s="851"/>
      <c r="H100" s="851"/>
      <c r="I100" s="851"/>
      <c r="J100" s="851"/>
      <c r="K100" s="851"/>
    </row>
    <row r="101" spans="1:11" ht="15" customHeight="1" x14ac:dyDescent="0.2">
      <c r="A101" s="851"/>
      <c r="B101" s="851"/>
      <c r="C101" s="851"/>
      <c r="D101" s="851"/>
      <c r="E101" s="851"/>
      <c r="F101" s="851"/>
      <c r="G101" s="851"/>
      <c r="H101" s="851"/>
      <c r="I101" s="851"/>
      <c r="J101" s="851"/>
      <c r="K101" s="851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  <hyperlink ref="C54:G54" location="'Cotizaciones de los crudos'!A1" display="Cotizaciones de los crudos de referencia y tipo de cambio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25" sqref="H25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9" t="s">
        <v>27</v>
      </c>
      <c r="B1" s="570"/>
      <c r="C1" s="570"/>
      <c r="D1" s="570"/>
      <c r="E1" s="570"/>
      <c r="F1" s="570"/>
      <c r="G1" s="570"/>
      <c r="H1" s="570"/>
      <c r="I1" s="577"/>
    </row>
    <row r="2" spans="1:11" ht="15.75" x14ac:dyDescent="0.25">
      <c r="A2" s="571"/>
      <c r="B2" s="572"/>
      <c r="C2" s="573"/>
      <c r="D2" s="573"/>
      <c r="E2" s="573"/>
      <c r="F2" s="573"/>
      <c r="G2" s="555"/>
      <c r="H2" s="555" t="s">
        <v>160</v>
      </c>
      <c r="I2" s="577"/>
    </row>
    <row r="3" spans="1:11" s="102" customFormat="1" x14ac:dyDescent="0.2">
      <c r="A3" s="556"/>
      <c r="B3" s="868">
        <f>INDICE!A3</f>
        <v>41883</v>
      </c>
      <c r="C3" s="869"/>
      <c r="D3" s="869" t="s">
        <v>121</v>
      </c>
      <c r="E3" s="869"/>
      <c r="F3" s="869" t="s">
        <v>122</v>
      </c>
      <c r="G3" s="870"/>
      <c r="H3" s="869"/>
      <c r="I3" s="539"/>
    </row>
    <row r="4" spans="1:11" s="102" customFormat="1" x14ac:dyDescent="0.2">
      <c r="A4" s="557"/>
      <c r="B4" s="558" t="s">
        <v>48</v>
      </c>
      <c r="C4" s="558" t="s">
        <v>518</v>
      </c>
      <c r="D4" s="558" t="s">
        <v>48</v>
      </c>
      <c r="E4" s="558" t="s">
        <v>518</v>
      </c>
      <c r="F4" s="558" t="s">
        <v>48</v>
      </c>
      <c r="G4" s="559" t="s">
        <v>518</v>
      </c>
      <c r="H4" s="559" t="s">
        <v>111</v>
      </c>
      <c r="I4" s="539"/>
    </row>
    <row r="5" spans="1:11" s="102" customFormat="1" x14ac:dyDescent="0.2">
      <c r="A5" s="560" t="s">
        <v>180</v>
      </c>
      <c r="B5" s="519">
        <v>1763.4534199999996</v>
      </c>
      <c r="C5" s="512">
        <v>6.6124692231869844</v>
      </c>
      <c r="D5" s="511">
        <v>15633.618799999991</v>
      </c>
      <c r="E5" s="512">
        <v>1.9467077877658272</v>
      </c>
      <c r="F5" s="511">
        <v>20798.334439999995</v>
      </c>
      <c r="G5" s="512">
        <v>1.6037193057952641</v>
      </c>
      <c r="H5" s="517">
        <v>73.490135064346646</v>
      </c>
      <c r="I5" s="539"/>
      <c r="K5" s="96"/>
    </row>
    <row r="6" spans="1:11" s="102" customFormat="1" x14ac:dyDescent="0.2">
      <c r="A6" s="560" t="s">
        <v>181</v>
      </c>
      <c r="B6" s="582">
        <v>0.67431999999999992</v>
      </c>
      <c r="C6" s="529">
        <v>53.954337899543361</v>
      </c>
      <c r="D6" s="561">
        <v>5.2908999999999997</v>
      </c>
      <c r="E6" s="512">
        <v>19.758080031869696</v>
      </c>
      <c r="F6" s="511">
        <v>6.2370999999999999</v>
      </c>
      <c r="G6" s="512">
        <v>-55.026081137792346</v>
      </c>
      <c r="H6" s="517">
        <v>2.2038559036164657E-2</v>
      </c>
      <c r="I6" s="539"/>
      <c r="K6" s="96"/>
    </row>
    <row r="7" spans="1:11" s="102" customFormat="1" x14ac:dyDescent="0.2">
      <c r="A7" s="560" t="s">
        <v>182</v>
      </c>
      <c r="B7" s="519">
        <v>1.6872099999999999</v>
      </c>
      <c r="C7" s="512">
        <v>-24.347822187945599</v>
      </c>
      <c r="D7" s="561">
        <v>11.260809999999999</v>
      </c>
      <c r="E7" s="512">
        <v>-45.891146198718019</v>
      </c>
      <c r="F7" s="511">
        <v>16.965019999999999</v>
      </c>
      <c r="G7" s="512">
        <v>-66.522601213512345</v>
      </c>
      <c r="H7" s="517">
        <v>5.9945262192319208E-2</v>
      </c>
      <c r="I7" s="539"/>
      <c r="K7" s="96"/>
    </row>
    <row r="8" spans="1:11" s="102" customFormat="1" x14ac:dyDescent="0.2">
      <c r="A8" s="581" t="s">
        <v>183</v>
      </c>
      <c r="B8" s="520">
        <v>1765.8149499999997</v>
      </c>
      <c r="C8" s="521">
        <v>6.5833081353485206</v>
      </c>
      <c r="D8" s="520">
        <v>15650.170509999993</v>
      </c>
      <c r="E8" s="521">
        <v>1.8870161718993232</v>
      </c>
      <c r="F8" s="520">
        <v>20821.536559999993</v>
      </c>
      <c r="G8" s="521">
        <v>1.3973490989296558</v>
      </c>
      <c r="H8" s="521">
        <v>73.572118885575122</v>
      </c>
      <c r="I8" s="539"/>
    </row>
    <row r="9" spans="1:11" s="102" customFormat="1" x14ac:dyDescent="0.2">
      <c r="A9" s="560" t="s">
        <v>184</v>
      </c>
      <c r="B9" s="519">
        <v>273.69994000000003</v>
      </c>
      <c r="C9" s="512">
        <v>4.599353432923226</v>
      </c>
      <c r="D9" s="511">
        <v>2577.4087300000001</v>
      </c>
      <c r="E9" s="512">
        <v>-0.31105714726066658</v>
      </c>
      <c r="F9" s="511">
        <v>3697.9717099999998</v>
      </c>
      <c r="G9" s="512">
        <v>3.0715843036462998</v>
      </c>
      <c r="H9" s="517">
        <v>13.066644409244962</v>
      </c>
      <c r="I9" s="539"/>
    </row>
    <row r="10" spans="1:11" s="102" customFormat="1" x14ac:dyDescent="0.2">
      <c r="A10" s="560" t="s">
        <v>185</v>
      </c>
      <c r="B10" s="519">
        <v>116.63816999999996</v>
      </c>
      <c r="C10" s="512">
        <v>-6.8438429189014299E-2</v>
      </c>
      <c r="D10" s="511">
        <v>1351.4177200000001</v>
      </c>
      <c r="E10" s="512">
        <v>-16.867719600229627</v>
      </c>
      <c r="F10" s="511">
        <v>2077.52468</v>
      </c>
      <c r="G10" s="512">
        <v>-14.694233396219165</v>
      </c>
      <c r="H10" s="517">
        <v>7.3408555753906608</v>
      </c>
      <c r="I10" s="539"/>
    </row>
    <row r="11" spans="1:11" s="102" customFormat="1" x14ac:dyDescent="0.2">
      <c r="A11" s="560" t="s">
        <v>186</v>
      </c>
      <c r="B11" s="519">
        <v>150.65380999999999</v>
      </c>
      <c r="C11" s="512">
        <v>9.1533551001765474</v>
      </c>
      <c r="D11" s="511">
        <v>1276.9773799999998</v>
      </c>
      <c r="E11" s="512">
        <v>5.2674012054328418</v>
      </c>
      <c r="F11" s="511">
        <v>1703.8191599999998</v>
      </c>
      <c r="G11" s="512">
        <v>7.6077814367675067</v>
      </c>
      <c r="H11" s="517">
        <v>6.0203811297892402</v>
      </c>
      <c r="I11" s="539"/>
    </row>
    <row r="12" spans="1:11" s="3" customFormat="1" x14ac:dyDescent="0.2">
      <c r="A12" s="562" t="s">
        <v>187</v>
      </c>
      <c r="B12" s="522">
        <v>2306.806869999999</v>
      </c>
      <c r="C12" s="523">
        <v>6.1503918977692251</v>
      </c>
      <c r="D12" s="522">
        <v>20855.974339999993</v>
      </c>
      <c r="E12" s="523">
        <v>0.34401478979447797</v>
      </c>
      <c r="F12" s="522">
        <v>28300.852109999996</v>
      </c>
      <c r="G12" s="523">
        <v>0.56763461229376788</v>
      </c>
      <c r="H12" s="523">
        <v>100</v>
      </c>
      <c r="I12" s="492"/>
    </row>
    <row r="13" spans="1:11" s="102" customFormat="1" x14ac:dyDescent="0.2">
      <c r="A13" s="586" t="s">
        <v>158</v>
      </c>
      <c r="B13" s="524"/>
      <c r="C13" s="524"/>
      <c r="D13" s="524"/>
      <c r="E13" s="524"/>
      <c r="F13" s="524"/>
      <c r="G13" s="524"/>
      <c r="H13" s="524"/>
      <c r="I13" s="539"/>
    </row>
    <row r="14" spans="1:11" s="130" customFormat="1" x14ac:dyDescent="0.2">
      <c r="A14" s="563" t="s">
        <v>188</v>
      </c>
      <c r="B14" s="543">
        <v>95.359050000000039</v>
      </c>
      <c r="C14" s="532">
        <v>127.12939501901424</v>
      </c>
      <c r="D14" s="531">
        <v>654.36437000000024</v>
      </c>
      <c r="E14" s="532">
        <v>-7.2070707410898089</v>
      </c>
      <c r="F14" s="531">
        <v>774.20236000000023</v>
      </c>
      <c r="G14" s="532">
        <v>-39.09193016085802</v>
      </c>
      <c r="H14" s="545">
        <v>2.7356150160808719</v>
      </c>
      <c r="I14" s="578"/>
    </row>
    <row r="15" spans="1:11" s="130" customFormat="1" x14ac:dyDescent="0.2">
      <c r="A15" s="564" t="s">
        <v>625</v>
      </c>
      <c r="B15" s="584">
        <v>5.4002855735251334</v>
      </c>
      <c r="C15" s="536"/>
      <c r="D15" s="565">
        <v>4.1811964258273155</v>
      </c>
      <c r="E15" s="536"/>
      <c r="F15" s="565">
        <v>3.7182767840837987</v>
      </c>
      <c r="G15" s="536"/>
      <c r="H15" s="546"/>
      <c r="I15" s="578"/>
    </row>
    <row r="16" spans="1:11" s="130" customFormat="1" x14ac:dyDescent="0.2">
      <c r="A16" s="566" t="s">
        <v>527</v>
      </c>
      <c r="B16" s="585">
        <v>106.59238999999999</v>
      </c>
      <c r="C16" s="526">
        <v>5.9846211897871529</v>
      </c>
      <c r="D16" s="525">
        <v>917.10082000000011</v>
      </c>
      <c r="E16" s="526">
        <v>1.5407631713232599</v>
      </c>
      <c r="F16" s="567">
        <v>1229.9849199999999</v>
      </c>
      <c r="G16" s="526">
        <v>3.2191987176628016</v>
      </c>
      <c r="H16" s="583">
        <v>4.3461056056520269</v>
      </c>
      <c r="I16" s="578"/>
    </row>
    <row r="17" spans="1:14" s="102" customFormat="1" x14ac:dyDescent="0.2">
      <c r="A17" s="574"/>
      <c r="B17" s="575"/>
      <c r="C17" s="575"/>
      <c r="D17" s="575"/>
      <c r="E17" s="575"/>
      <c r="F17" s="575"/>
      <c r="G17" s="575"/>
      <c r="H17" s="576" t="s">
        <v>246</v>
      </c>
      <c r="I17" s="539"/>
    </row>
    <row r="18" spans="1:14" s="102" customFormat="1" x14ac:dyDescent="0.2">
      <c r="A18" s="568" t="s">
        <v>590</v>
      </c>
      <c r="B18" s="530"/>
      <c r="C18" s="530"/>
      <c r="D18" s="530"/>
      <c r="E18" s="530"/>
      <c r="F18" s="511"/>
      <c r="G18" s="530"/>
      <c r="H18" s="530"/>
      <c r="I18" s="107"/>
      <c r="J18" s="107"/>
      <c r="K18" s="107"/>
      <c r="L18" s="107"/>
      <c r="M18" s="107"/>
      <c r="N18" s="107"/>
    </row>
    <row r="19" spans="1:14" x14ac:dyDescent="0.2">
      <c r="A19" s="871" t="s">
        <v>528</v>
      </c>
      <c r="B19" s="872"/>
      <c r="C19" s="872"/>
      <c r="D19" s="872"/>
      <c r="E19" s="872"/>
      <c r="F19" s="872"/>
      <c r="G19" s="872"/>
      <c r="H19" s="573"/>
      <c r="I19" s="108"/>
      <c r="J19" s="108"/>
      <c r="K19" s="108"/>
      <c r="L19" s="108"/>
      <c r="M19" s="108"/>
      <c r="N19" s="108"/>
    </row>
    <row r="20" spans="1:14" ht="14.25" x14ac:dyDescent="0.2">
      <c r="A20" s="579" t="s">
        <v>247</v>
      </c>
      <c r="B20" s="580"/>
      <c r="C20" s="580"/>
      <c r="D20" s="580"/>
      <c r="E20" s="580"/>
      <c r="F20" s="580"/>
      <c r="G20" s="580"/>
      <c r="H20" s="580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444</v>
      </c>
    </row>
  </sheetData>
  <mergeCells count="4">
    <mergeCell ref="B3:C3"/>
    <mergeCell ref="D3:E3"/>
    <mergeCell ref="F3:H3"/>
    <mergeCell ref="A19:G19"/>
  </mergeCells>
  <conditionalFormatting sqref="B6">
    <cfRule type="cellIs" dxfId="72" priority="7" operator="between">
      <formula>0</formula>
      <formula>0.5</formula>
    </cfRule>
    <cfRule type="cellIs" dxfId="71" priority="8" operator="between">
      <formula>0</formula>
      <formula>0.49</formula>
    </cfRule>
  </conditionalFormatting>
  <conditionalFormatting sqref="D6">
    <cfRule type="cellIs" dxfId="70" priority="5" operator="between">
      <formula>0</formula>
      <formula>0.5</formula>
    </cfRule>
    <cfRule type="cellIs" dxfId="69" priority="6" operator="between">
      <formula>0</formula>
      <formula>0.49</formula>
    </cfRule>
  </conditionalFormatting>
  <conditionalFormatting sqref="D7">
    <cfRule type="cellIs" dxfId="68" priority="3" operator="between">
      <formula>0</formula>
      <formula>0.5</formula>
    </cfRule>
    <cfRule type="cellIs" dxfId="67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L7" sqref="L7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529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66">
        <f>INDICE!A3</f>
        <v>41883</v>
      </c>
      <c r="C3" s="866"/>
      <c r="D3" s="866">
        <f>INDICE!C3</f>
        <v>0</v>
      </c>
      <c r="E3" s="866"/>
      <c r="F3" s="112"/>
      <c r="G3" s="867" t="s">
        <v>122</v>
      </c>
      <c r="H3" s="867"/>
      <c r="I3" s="867"/>
      <c r="J3" s="867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7" t="s">
        <v>162</v>
      </c>
      <c r="B5" s="117">
        <v>268.01130000000001</v>
      </c>
      <c r="C5" s="117">
        <v>44.110549999999996</v>
      </c>
      <c r="D5" s="117">
        <v>14.825610000000001</v>
      </c>
      <c r="E5" s="547">
        <v>326.94745999999998</v>
      </c>
      <c r="F5" s="117"/>
      <c r="G5" s="117">
        <v>3179.7312000000024</v>
      </c>
      <c r="H5" s="117">
        <v>563.68390000000011</v>
      </c>
      <c r="I5" s="117">
        <v>182.06372999999999</v>
      </c>
      <c r="J5" s="547">
        <v>3925.4788300000023</v>
      </c>
      <c r="K5" s="82"/>
    </row>
    <row r="6" spans="1:11" s="114" customFormat="1" x14ac:dyDescent="0.2">
      <c r="A6" s="588" t="s">
        <v>163</v>
      </c>
      <c r="B6" s="119">
        <v>76.437119999999993</v>
      </c>
      <c r="C6" s="119">
        <v>18.062149999999995</v>
      </c>
      <c r="D6" s="119">
        <v>3.3577499999999993</v>
      </c>
      <c r="E6" s="550">
        <v>97.857019999999991</v>
      </c>
      <c r="F6" s="119"/>
      <c r="G6" s="119">
        <v>892.76588999999979</v>
      </c>
      <c r="H6" s="119">
        <v>264.76268000000005</v>
      </c>
      <c r="I6" s="119">
        <v>106.48823000000003</v>
      </c>
      <c r="J6" s="550">
        <v>1264.0167999999999</v>
      </c>
      <c r="K6" s="82"/>
    </row>
    <row r="7" spans="1:11" s="114" customFormat="1" x14ac:dyDescent="0.2">
      <c r="A7" s="588" t="s">
        <v>164</v>
      </c>
      <c r="B7" s="119">
        <v>36.866030000000002</v>
      </c>
      <c r="C7" s="119">
        <v>5.4503499999999994</v>
      </c>
      <c r="D7" s="119">
        <v>2.5886900000000006</v>
      </c>
      <c r="E7" s="550">
        <v>44.905070000000002</v>
      </c>
      <c r="F7" s="119"/>
      <c r="G7" s="119">
        <v>438.95461000000012</v>
      </c>
      <c r="H7" s="119">
        <v>76.941750000000013</v>
      </c>
      <c r="I7" s="119">
        <v>53.807559999999988</v>
      </c>
      <c r="J7" s="550">
        <v>569.70392000000015</v>
      </c>
      <c r="K7" s="82"/>
    </row>
    <row r="8" spans="1:11" s="114" customFormat="1" x14ac:dyDescent="0.2">
      <c r="A8" s="588" t="s">
        <v>165</v>
      </c>
      <c r="B8" s="119">
        <v>36.70232</v>
      </c>
      <c r="C8" s="119">
        <v>3.7231300000000003</v>
      </c>
      <c r="D8" s="119">
        <v>6.19339</v>
      </c>
      <c r="E8" s="550">
        <v>46.618839999999999</v>
      </c>
      <c r="F8" s="119"/>
      <c r="G8" s="119">
        <v>372.3644799999999</v>
      </c>
      <c r="H8" s="119">
        <v>41.485859999999995</v>
      </c>
      <c r="I8" s="119">
        <v>107.22323000000002</v>
      </c>
      <c r="J8" s="550">
        <v>521.0735699999999</v>
      </c>
      <c r="K8" s="82"/>
    </row>
    <row r="9" spans="1:11" s="114" customFormat="1" x14ac:dyDescent="0.2">
      <c r="A9" s="588" t="s">
        <v>166</v>
      </c>
      <c r="B9" s="119">
        <v>50.727050000000006</v>
      </c>
      <c r="C9" s="119">
        <v>0</v>
      </c>
      <c r="D9" s="119">
        <v>19.597519999999999</v>
      </c>
      <c r="E9" s="550">
        <v>70.324570000000008</v>
      </c>
      <c r="F9" s="119"/>
      <c r="G9" s="119">
        <v>612.20985999999994</v>
      </c>
      <c r="H9" s="119">
        <v>0</v>
      </c>
      <c r="I9" s="119">
        <v>135.31339000000003</v>
      </c>
      <c r="J9" s="550">
        <v>747.52324999999996</v>
      </c>
      <c r="K9" s="82"/>
    </row>
    <row r="10" spans="1:11" s="114" customFormat="1" x14ac:dyDescent="0.2">
      <c r="A10" s="588" t="s">
        <v>167</v>
      </c>
      <c r="B10" s="119">
        <v>25.271900000000002</v>
      </c>
      <c r="C10" s="119">
        <v>4.1531799999999999</v>
      </c>
      <c r="D10" s="119">
        <v>0.65390999999999999</v>
      </c>
      <c r="E10" s="550">
        <v>30.078990000000001</v>
      </c>
      <c r="F10" s="119"/>
      <c r="G10" s="119">
        <v>293.00977999999992</v>
      </c>
      <c r="H10" s="119">
        <v>51.893089999999994</v>
      </c>
      <c r="I10" s="119">
        <v>14.749489999999998</v>
      </c>
      <c r="J10" s="550">
        <v>359.65235999999987</v>
      </c>
      <c r="K10" s="82"/>
    </row>
    <row r="11" spans="1:11" s="114" customFormat="1" x14ac:dyDescent="0.2">
      <c r="A11" s="588" t="s">
        <v>168</v>
      </c>
      <c r="B11" s="119">
        <v>127.28145000000001</v>
      </c>
      <c r="C11" s="119">
        <v>44.187499999999993</v>
      </c>
      <c r="D11" s="119">
        <v>10.404860000000001</v>
      </c>
      <c r="E11" s="550">
        <v>181.87381000000002</v>
      </c>
      <c r="F11" s="119"/>
      <c r="G11" s="119">
        <v>1465.1103999999996</v>
      </c>
      <c r="H11" s="119">
        <v>614.46341000000086</v>
      </c>
      <c r="I11" s="119">
        <v>245.55657000000008</v>
      </c>
      <c r="J11" s="550">
        <v>2325.1303800000005</v>
      </c>
      <c r="K11" s="82"/>
    </row>
    <row r="12" spans="1:11" s="114" customFormat="1" x14ac:dyDescent="0.2">
      <c r="A12" s="588" t="s">
        <v>649</v>
      </c>
      <c r="B12" s="119">
        <v>98.531009999999981</v>
      </c>
      <c r="C12" s="119">
        <v>32.296279999999996</v>
      </c>
      <c r="D12" s="119">
        <v>6.5283700000000007</v>
      </c>
      <c r="E12" s="550">
        <v>137.35565999999997</v>
      </c>
      <c r="F12" s="119"/>
      <c r="G12" s="119">
        <v>1159.0490400000001</v>
      </c>
      <c r="H12" s="119">
        <v>493.8108500000003</v>
      </c>
      <c r="I12" s="119">
        <v>164.60292000000001</v>
      </c>
      <c r="J12" s="550">
        <v>1817.4628100000004</v>
      </c>
      <c r="K12" s="82"/>
    </row>
    <row r="13" spans="1:11" s="114" customFormat="1" x14ac:dyDescent="0.2">
      <c r="A13" s="588" t="s">
        <v>169</v>
      </c>
      <c r="B13" s="119">
        <v>266.32230999999996</v>
      </c>
      <c r="C13" s="119">
        <v>32.417819999999999</v>
      </c>
      <c r="D13" s="119">
        <v>13.57616</v>
      </c>
      <c r="E13" s="550">
        <v>312.31628999999998</v>
      </c>
      <c r="F13" s="119"/>
      <c r="G13" s="119">
        <v>3211.5164799999984</v>
      </c>
      <c r="H13" s="119">
        <v>440.41117999999994</v>
      </c>
      <c r="I13" s="119">
        <v>219.70211000000026</v>
      </c>
      <c r="J13" s="550">
        <v>3871.6297699999986</v>
      </c>
      <c r="K13" s="82"/>
    </row>
    <row r="14" spans="1:11" s="114" customFormat="1" x14ac:dyDescent="0.2">
      <c r="A14" s="588" t="s">
        <v>170</v>
      </c>
      <c r="B14" s="119">
        <v>0.98533000000000004</v>
      </c>
      <c r="C14" s="119">
        <v>0</v>
      </c>
      <c r="D14" s="119">
        <v>0</v>
      </c>
      <c r="E14" s="550">
        <v>0.98533000000000004</v>
      </c>
      <c r="F14" s="119"/>
      <c r="G14" s="119">
        <v>10.836440000000003</v>
      </c>
      <c r="H14" s="119">
        <v>0</v>
      </c>
      <c r="I14" s="119">
        <v>5.9699999999999996E-3</v>
      </c>
      <c r="J14" s="550">
        <v>10.842410000000003</v>
      </c>
      <c r="K14" s="82"/>
    </row>
    <row r="15" spans="1:11" s="114" customFormat="1" x14ac:dyDescent="0.2">
      <c r="A15" s="588" t="s">
        <v>171</v>
      </c>
      <c r="B15" s="119">
        <v>170.99519000000001</v>
      </c>
      <c r="C15" s="119">
        <v>17.154730000000001</v>
      </c>
      <c r="D15" s="119">
        <v>6.70824</v>
      </c>
      <c r="E15" s="550">
        <v>194.85816</v>
      </c>
      <c r="F15" s="119"/>
      <c r="G15" s="119">
        <v>2011.1023700000005</v>
      </c>
      <c r="H15" s="119">
        <v>215.20969999999997</v>
      </c>
      <c r="I15" s="119">
        <v>105.83831000000002</v>
      </c>
      <c r="J15" s="550">
        <v>2332.1503800000005</v>
      </c>
      <c r="K15" s="82"/>
    </row>
    <row r="16" spans="1:11" s="114" customFormat="1" x14ac:dyDescent="0.2">
      <c r="A16" s="588" t="s">
        <v>172</v>
      </c>
      <c r="B16" s="119">
        <v>47.829239999999999</v>
      </c>
      <c r="C16" s="119">
        <v>10.43871</v>
      </c>
      <c r="D16" s="119">
        <v>1.38723</v>
      </c>
      <c r="E16" s="550">
        <v>59.655180000000001</v>
      </c>
      <c r="F16" s="119"/>
      <c r="G16" s="119">
        <v>565.31880000000012</v>
      </c>
      <c r="H16" s="119">
        <v>140.19562000000002</v>
      </c>
      <c r="I16" s="119">
        <v>25.85294</v>
      </c>
      <c r="J16" s="550">
        <v>731.36736000000019</v>
      </c>
      <c r="K16" s="82"/>
    </row>
    <row r="17" spans="1:16" s="114" customFormat="1" x14ac:dyDescent="0.2">
      <c r="A17" s="588" t="s">
        <v>173</v>
      </c>
      <c r="B17" s="119">
        <v>115.74245999999999</v>
      </c>
      <c r="C17" s="119">
        <v>22.044270000000001</v>
      </c>
      <c r="D17" s="119">
        <v>12.905520000000005</v>
      </c>
      <c r="E17" s="550">
        <v>150.69225</v>
      </c>
      <c r="F17" s="119"/>
      <c r="G17" s="119">
        <v>1353.4663899999989</v>
      </c>
      <c r="H17" s="119">
        <v>265.43208000000004</v>
      </c>
      <c r="I17" s="119">
        <v>245.83285000000001</v>
      </c>
      <c r="J17" s="550">
        <v>1864.731319999999</v>
      </c>
      <c r="K17" s="82"/>
    </row>
    <row r="18" spans="1:16" s="114" customFormat="1" x14ac:dyDescent="0.2">
      <c r="A18" s="588" t="s">
        <v>174</v>
      </c>
      <c r="B18" s="119">
        <v>14.53764</v>
      </c>
      <c r="C18" s="119">
        <v>3.2412799999999997</v>
      </c>
      <c r="D18" s="119">
        <v>0.89288999999999996</v>
      </c>
      <c r="E18" s="550">
        <v>18.671810000000001</v>
      </c>
      <c r="F18" s="119"/>
      <c r="G18" s="119">
        <v>163.97035000000002</v>
      </c>
      <c r="H18" s="119">
        <v>46.937440000000002</v>
      </c>
      <c r="I18" s="119">
        <v>26.569950000000002</v>
      </c>
      <c r="J18" s="550">
        <v>237.47774000000004</v>
      </c>
      <c r="K18" s="82"/>
    </row>
    <row r="19" spans="1:16" s="114" customFormat="1" x14ac:dyDescent="0.2">
      <c r="A19" s="588" t="s">
        <v>175</v>
      </c>
      <c r="B19" s="119">
        <v>182.54575000000003</v>
      </c>
      <c r="C19" s="119">
        <v>8.0278100000000006</v>
      </c>
      <c r="D19" s="119">
        <v>10.884699999999999</v>
      </c>
      <c r="E19" s="550">
        <v>201.45826000000002</v>
      </c>
      <c r="F19" s="119"/>
      <c r="G19" s="119">
        <v>2129.1000400000003</v>
      </c>
      <c r="H19" s="119">
        <v>110.11448999999999</v>
      </c>
      <c r="I19" s="119">
        <v>303.89886999999999</v>
      </c>
      <c r="J19" s="550">
        <v>2543.1134000000002</v>
      </c>
      <c r="K19" s="82"/>
    </row>
    <row r="20" spans="1:16" s="114" customFormat="1" x14ac:dyDescent="0.2">
      <c r="A20" s="588" t="s">
        <v>176</v>
      </c>
      <c r="B20" s="119">
        <v>1.2224499999999998</v>
      </c>
      <c r="C20" s="119">
        <v>0</v>
      </c>
      <c r="D20" s="119">
        <v>0</v>
      </c>
      <c r="E20" s="550">
        <v>1.2224499999999998</v>
      </c>
      <c r="F20" s="119"/>
      <c r="G20" s="119">
        <v>12.89776</v>
      </c>
      <c r="H20" s="119">
        <v>5.4280000000000002E-2</v>
      </c>
      <c r="I20" s="119">
        <v>3.5000000000000001E-3</v>
      </c>
      <c r="J20" s="550">
        <v>12.955540000000001</v>
      </c>
      <c r="K20" s="82"/>
    </row>
    <row r="21" spans="1:16" s="114" customFormat="1" x14ac:dyDescent="0.2">
      <c r="A21" s="588" t="s">
        <v>177</v>
      </c>
      <c r="B21" s="119">
        <v>67.042209999999997</v>
      </c>
      <c r="C21" s="119">
        <v>10.36992</v>
      </c>
      <c r="D21" s="119">
        <v>1.7249300000000003</v>
      </c>
      <c r="E21" s="550">
        <v>79.137059999999991</v>
      </c>
      <c r="F21" s="119"/>
      <c r="G21" s="119">
        <v>813.68270999999993</v>
      </c>
      <c r="H21" s="119">
        <v>139.43769</v>
      </c>
      <c r="I21" s="119">
        <v>19.424129999999998</v>
      </c>
      <c r="J21" s="550">
        <v>972.5445299999999</v>
      </c>
      <c r="K21" s="82"/>
    </row>
    <row r="22" spans="1:16" s="114" customFormat="1" x14ac:dyDescent="0.2">
      <c r="A22" s="588" t="s">
        <v>178</v>
      </c>
      <c r="B22" s="119">
        <v>48.814320000000002</v>
      </c>
      <c r="C22" s="119">
        <v>6.5492600000000003</v>
      </c>
      <c r="D22" s="119">
        <v>1.33684</v>
      </c>
      <c r="E22" s="550">
        <v>56.700420000000001</v>
      </c>
      <c r="F22" s="119"/>
      <c r="G22" s="119">
        <v>581.60630999999978</v>
      </c>
      <c r="H22" s="119">
        <v>90.149600000000007</v>
      </c>
      <c r="I22" s="119">
        <v>36.200110000000009</v>
      </c>
      <c r="J22" s="550">
        <v>707.95601999999974</v>
      </c>
      <c r="K22" s="82"/>
    </row>
    <row r="23" spans="1:16" x14ac:dyDescent="0.2">
      <c r="A23" s="589" t="s">
        <v>179</v>
      </c>
      <c r="B23" s="119">
        <v>127.58834000000003</v>
      </c>
      <c r="C23" s="119">
        <v>11.473000000000001</v>
      </c>
      <c r="D23" s="119">
        <v>3.0715599999999998</v>
      </c>
      <c r="E23" s="550">
        <v>142.13290000000003</v>
      </c>
      <c r="F23" s="119"/>
      <c r="G23" s="119">
        <v>1531.6415300000012</v>
      </c>
      <c r="H23" s="119">
        <v>142.98808999999997</v>
      </c>
      <c r="I23" s="119">
        <v>84.390820000000005</v>
      </c>
      <c r="J23" s="550">
        <v>1759.0204400000014</v>
      </c>
      <c r="K23" s="492"/>
      <c r="P23" s="114"/>
    </row>
    <row r="24" spans="1:16" x14ac:dyDescent="0.2">
      <c r="A24" s="590" t="s">
        <v>530</v>
      </c>
      <c r="B24" s="123">
        <v>1763.4534200000007</v>
      </c>
      <c r="C24" s="123">
        <v>273.69994000000008</v>
      </c>
      <c r="D24" s="123">
        <v>116.63817000000003</v>
      </c>
      <c r="E24" s="123">
        <v>2153.7915300000009</v>
      </c>
      <c r="F24" s="123"/>
      <c r="G24" s="123">
        <v>20798.334439999959</v>
      </c>
      <c r="H24" s="123">
        <v>3697.9717099999912</v>
      </c>
      <c r="I24" s="123">
        <v>2077.52468</v>
      </c>
      <c r="J24" s="123">
        <v>26573.830829999948</v>
      </c>
      <c r="K24" s="492"/>
    </row>
    <row r="25" spans="1:16" x14ac:dyDescent="0.2">
      <c r="I25" s="8"/>
      <c r="J25" s="93" t="s">
        <v>246</v>
      </c>
    </row>
    <row r="26" spans="1:16" x14ac:dyDescent="0.2">
      <c r="A26" s="553" t="s">
        <v>531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73"/>
      <c r="F28" s="87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66" priority="1" operator="between">
      <formula>0</formula>
      <formula>0.5</formula>
    </cfRule>
    <cfRule type="cellIs" dxfId="6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32" sqref="H32"/>
    </sheetView>
  </sheetViews>
  <sheetFormatPr baseColWidth="10" defaultRowHeight="13.5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5" customHeight="1" x14ac:dyDescent="0.2">
      <c r="A1" s="874" t="s">
        <v>28</v>
      </c>
      <c r="B1" s="874"/>
      <c r="C1" s="874"/>
      <c r="D1" s="131"/>
      <c r="E1" s="131"/>
      <c r="F1" s="131"/>
      <c r="G1" s="131"/>
      <c r="H1" s="132"/>
    </row>
    <row r="2" spans="1:65" ht="13.5" customHeight="1" x14ac:dyDescent="0.2">
      <c r="A2" s="875"/>
      <c r="B2" s="875"/>
      <c r="C2" s="875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7" t="s">
        <v>518</v>
      </c>
      <c r="H4" s="456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5" customHeight="1" x14ac:dyDescent="0.2">
      <c r="A5" s="137" t="s">
        <v>193</v>
      </c>
      <c r="B5" s="599">
        <v>368.48457000000002</v>
      </c>
      <c r="C5" s="139">
        <v>3.4282787618020012</v>
      </c>
      <c r="D5" s="138">
        <v>3241.9049799999989</v>
      </c>
      <c r="E5" s="139">
        <v>-0.78794582646403222</v>
      </c>
      <c r="F5" s="138">
        <v>4310.5409999999993</v>
      </c>
      <c r="G5" s="139">
        <v>-1.1539869313215754</v>
      </c>
      <c r="H5" s="596">
        <v>16.939402708170888</v>
      </c>
    </row>
    <row r="6" spans="1:65" ht="13.5" customHeight="1" x14ac:dyDescent="0.2">
      <c r="A6" s="137" t="s">
        <v>194</v>
      </c>
      <c r="B6" s="600">
        <v>26.840749999999996</v>
      </c>
      <c r="C6" s="141">
        <v>4.5770261914492618</v>
      </c>
      <c r="D6" s="140">
        <v>235.98241999999996</v>
      </c>
      <c r="E6" s="141">
        <v>0.11712879679007741</v>
      </c>
      <c r="F6" s="140">
        <v>314.42164999999994</v>
      </c>
      <c r="G6" s="142">
        <v>-0.20189949302944518</v>
      </c>
      <c r="H6" s="597">
        <v>1.2356024335501181</v>
      </c>
    </row>
    <row r="7" spans="1:65" ht="13.5" customHeight="1" x14ac:dyDescent="0.2">
      <c r="A7" s="137" t="s">
        <v>154</v>
      </c>
      <c r="B7" s="550">
        <v>1.7000000000000001E-2</v>
      </c>
      <c r="C7" s="141">
        <v>6.25</v>
      </c>
      <c r="D7" s="119">
        <v>0.17127999999999999</v>
      </c>
      <c r="E7" s="141">
        <v>-5.1132901224308851</v>
      </c>
      <c r="F7" s="119">
        <v>0.23205999999999999</v>
      </c>
      <c r="G7" s="141">
        <v>-33.457590181797329</v>
      </c>
      <c r="H7" s="550">
        <v>9.1194070360498534E-4</v>
      </c>
    </row>
    <row r="8" spans="1:65" ht="13.5" customHeight="1" x14ac:dyDescent="0.2">
      <c r="A8" s="592" t="s">
        <v>196</v>
      </c>
      <c r="B8" s="593">
        <v>395.36756000000003</v>
      </c>
      <c r="C8" s="594">
        <v>3.5121973109598157</v>
      </c>
      <c r="D8" s="593">
        <v>3478.1084499999988</v>
      </c>
      <c r="E8" s="594">
        <v>-0.72815483200929765</v>
      </c>
      <c r="F8" s="593">
        <v>4625.2933799999992</v>
      </c>
      <c r="G8" s="595">
        <v>-1.0919020150694307</v>
      </c>
      <c r="H8" s="595">
        <v>18.176304832098079</v>
      </c>
    </row>
    <row r="9" spans="1:65" ht="13.5" customHeight="1" x14ac:dyDescent="0.2">
      <c r="A9" s="137" t="s">
        <v>180</v>
      </c>
      <c r="B9" s="600">
        <v>1763.4534199999996</v>
      </c>
      <c r="C9" s="141">
        <v>6.6124692231869844</v>
      </c>
      <c r="D9" s="140">
        <v>15633.618799999991</v>
      </c>
      <c r="E9" s="141">
        <v>1.9467077877658272</v>
      </c>
      <c r="F9" s="140">
        <v>20798.334439999995</v>
      </c>
      <c r="G9" s="142">
        <v>1.6037193057952641</v>
      </c>
      <c r="H9" s="597">
        <v>81.73251634502023</v>
      </c>
    </row>
    <row r="10" spans="1:65" ht="13.5" customHeight="1" x14ac:dyDescent="0.2">
      <c r="A10" s="137" t="s">
        <v>197</v>
      </c>
      <c r="B10" s="600">
        <v>2.3615299999999997</v>
      </c>
      <c r="C10" s="141">
        <v>-11.494179640359508</v>
      </c>
      <c r="D10" s="140">
        <v>16.55171</v>
      </c>
      <c r="E10" s="141">
        <v>-34.39512409931433</v>
      </c>
      <c r="F10" s="140">
        <v>23.202120000000001</v>
      </c>
      <c r="G10" s="142">
        <v>-64.052410514948662</v>
      </c>
      <c r="H10" s="597">
        <v>9.1178822881699997E-2</v>
      </c>
    </row>
    <row r="11" spans="1:65" ht="13.5" customHeight="1" x14ac:dyDescent="0.2">
      <c r="A11" s="592" t="s">
        <v>555</v>
      </c>
      <c r="B11" s="593">
        <v>1765.8149499999997</v>
      </c>
      <c r="C11" s="594">
        <v>6.5833081353485206</v>
      </c>
      <c r="D11" s="593">
        <v>15650.170509999993</v>
      </c>
      <c r="E11" s="594">
        <v>1.8870161718993232</v>
      </c>
      <c r="F11" s="593">
        <v>20821.536559999993</v>
      </c>
      <c r="G11" s="595">
        <v>1.3973490989296558</v>
      </c>
      <c r="H11" s="595">
        <v>81.823695167901917</v>
      </c>
    </row>
    <row r="12" spans="1:65" ht="13.5" customHeight="1" x14ac:dyDescent="0.2">
      <c r="A12" s="144" t="s">
        <v>532</v>
      </c>
      <c r="B12" s="145">
        <v>2161.1825099999996</v>
      </c>
      <c r="C12" s="146">
        <v>6.0079319119846835</v>
      </c>
      <c r="D12" s="145">
        <v>19128.278959999989</v>
      </c>
      <c r="E12" s="146">
        <v>1.4012975733195046</v>
      </c>
      <c r="F12" s="145">
        <v>25446.829939999992</v>
      </c>
      <c r="G12" s="146">
        <v>0.93562035242767583</v>
      </c>
      <c r="H12" s="146">
        <v>100</v>
      </c>
    </row>
    <row r="13" spans="1:65" ht="13.5" customHeight="1" x14ac:dyDescent="0.2">
      <c r="A13" s="147" t="s">
        <v>198</v>
      </c>
      <c r="B13" s="148">
        <v>4572.4939799999984</v>
      </c>
      <c r="C13" s="148"/>
      <c r="D13" s="148">
        <v>40482.955626816394</v>
      </c>
      <c r="E13" s="148"/>
      <c r="F13" s="148">
        <v>54416.691356816395</v>
      </c>
      <c r="G13" s="149"/>
      <c r="H13" s="150" t="s">
        <v>151</v>
      </c>
    </row>
    <row r="14" spans="1:65" ht="13.5" customHeight="1" x14ac:dyDescent="0.2">
      <c r="A14" s="151" t="s">
        <v>199</v>
      </c>
      <c r="B14" s="601">
        <v>47.26485194847649</v>
      </c>
      <c r="C14" s="152"/>
      <c r="D14" s="152">
        <v>47.250203607488551</v>
      </c>
      <c r="E14" s="152"/>
      <c r="F14" s="152">
        <v>46.762912822358587</v>
      </c>
      <c r="G14" s="153" t="s">
        <v>151</v>
      </c>
      <c r="H14" s="598" t="s">
        <v>151</v>
      </c>
    </row>
    <row r="15" spans="1:65" ht="13.5" customHeight="1" x14ac:dyDescent="0.2">
      <c r="A15" s="137"/>
      <c r="B15" s="137"/>
      <c r="C15" s="137"/>
      <c r="D15" s="137"/>
      <c r="E15" s="137"/>
      <c r="F15" s="137"/>
      <c r="H15" s="93" t="s">
        <v>246</v>
      </c>
    </row>
    <row r="16" spans="1:65" ht="13.5" customHeight="1" x14ac:dyDescent="0.2">
      <c r="A16" s="124" t="s">
        <v>590</v>
      </c>
      <c r="B16" s="154"/>
      <c r="C16" s="155"/>
      <c r="D16" s="155"/>
      <c r="E16" s="155"/>
      <c r="F16" s="154"/>
      <c r="G16" s="154"/>
      <c r="H16" s="154"/>
    </row>
    <row r="17" spans="1:1" ht="13.5" customHeight="1" x14ac:dyDescent="0.2">
      <c r="A17" s="124" t="s">
        <v>533</v>
      </c>
    </row>
    <row r="18" spans="1:1" ht="13.5" customHeight="1" x14ac:dyDescent="0.2">
      <c r="A18" s="156" t="s">
        <v>247</v>
      </c>
    </row>
    <row r="19" spans="1:1" ht="13.5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64" priority="7" operator="between">
      <formula>0</formula>
      <formula>0.5</formula>
    </cfRule>
    <cfRule type="cellIs" dxfId="63" priority="8" operator="between">
      <formula>0</formula>
      <formula>0.49</formula>
    </cfRule>
  </conditionalFormatting>
  <conditionalFormatting sqref="D7">
    <cfRule type="cellIs" dxfId="62" priority="5" operator="between">
      <formula>0</formula>
      <formula>0.5</formula>
    </cfRule>
    <cfRule type="cellIs" dxfId="61" priority="6" operator="between">
      <formula>0</formula>
      <formula>0.49</formula>
    </cfRule>
  </conditionalFormatting>
  <conditionalFormatting sqref="F7">
    <cfRule type="cellIs" dxfId="60" priority="3" operator="between">
      <formula>0</formula>
      <formula>0.5</formula>
    </cfRule>
    <cfRule type="cellIs" dxfId="59" priority="4" operator="between">
      <formula>0</formula>
      <formula>0.49</formula>
    </cfRule>
  </conditionalFormatting>
  <conditionalFormatting sqref="H7">
    <cfRule type="cellIs" dxfId="58" priority="1" operator="between">
      <formula>0</formula>
      <formula>0.5</formula>
    </cfRule>
    <cfRule type="cellIs" dxfId="5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7" customWidth="1"/>
    <col min="13" max="13" width="11" customWidth="1"/>
  </cols>
  <sheetData>
    <row r="1" spans="1:14" x14ac:dyDescent="0.2">
      <c r="A1" s="876" t="s">
        <v>26</v>
      </c>
      <c r="B1" s="876"/>
      <c r="C1" s="876"/>
      <c r="D1" s="876"/>
      <c r="E1" s="876"/>
      <c r="F1" s="157"/>
      <c r="G1" s="157"/>
      <c r="H1" s="157"/>
      <c r="I1" s="157"/>
      <c r="J1" s="157"/>
      <c r="K1" s="157"/>
      <c r="L1" s="602"/>
      <c r="M1" s="157"/>
      <c r="N1" s="157"/>
    </row>
    <row r="2" spans="1:14" x14ac:dyDescent="0.2">
      <c r="A2" s="876"/>
      <c r="B2" s="877"/>
      <c r="C2" s="877"/>
      <c r="D2" s="877"/>
      <c r="E2" s="877"/>
      <c r="F2" s="157"/>
      <c r="G2" s="157"/>
      <c r="H2" s="157"/>
      <c r="I2" s="157"/>
      <c r="J2" s="157"/>
      <c r="K2" s="157"/>
      <c r="L2" s="602"/>
      <c r="M2" s="158" t="s">
        <v>160</v>
      </c>
      <c r="N2" s="157"/>
    </row>
    <row r="3" spans="1:14" x14ac:dyDescent="0.2">
      <c r="A3" s="454"/>
      <c r="B3" s="779">
        <v>2013</v>
      </c>
      <c r="C3" s="779" t="s">
        <v>639</v>
      </c>
      <c r="D3" s="779" t="s">
        <v>639</v>
      </c>
      <c r="E3" s="779">
        <v>2014</v>
      </c>
      <c r="F3" s="779" t="s">
        <v>639</v>
      </c>
      <c r="G3" s="779" t="s">
        <v>639</v>
      </c>
      <c r="H3" s="779" t="s">
        <v>639</v>
      </c>
      <c r="I3" s="779" t="s">
        <v>639</v>
      </c>
      <c r="J3" s="779" t="s">
        <v>639</v>
      </c>
      <c r="K3" s="779" t="s">
        <v>639</v>
      </c>
      <c r="L3" s="779" t="s">
        <v>639</v>
      </c>
      <c r="M3" s="779" t="s">
        <v>639</v>
      </c>
      <c r="N3" s="1"/>
    </row>
    <row r="4" spans="1:14" x14ac:dyDescent="0.2">
      <c r="A4" s="159"/>
      <c r="B4" s="828">
        <v>41578</v>
      </c>
      <c r="C4" s="828">
        <v>41608</v>
      </c>
      <c r="D4" s="828">
        <v>41639</v>
      </c>
      <c r="E4" s="828">
        <v>41670</v>
      </c>
      <c r="F4" s="828">
        <v>41698</v>
      </c>
      <c r="G4" s="828">
        <v>41729</v>
      </c>
      <c r="H4" s="828">
        <v>41759</v>
      </c>
      <c r="I4" s="828">
        <v>41790</v>
      </c>
      <c r="J4" s="828">
        <v>41820</v>
      </c>
      <c r="K4" s="828">
        <v>41851</v>
      </c>
      <c r="L4" s="828">
        <v>41882</v>
      </c>
      <c r="M4" s="828">
        <v>41912</v>
      </c>
      <c r="N4" s="1"/>
    </row>
    <row r="5" spans="1:14" x14ac:dyDescent="0.2">
      <c r="A5" s="160" t="s">
        <v>200</v>
      </c>
      <c r="B5" s="161">
        <v>24.119189999999982</v>
      </c>
      <c r="C5" s="161">
        <v>21.930799999999984</v>
      </c>
      <c r="D5" s="161">
        <v>23.003780000000024</v>
      </c>
      <c r="E5" s="161">
        <v>20.434399999999989</v>
      </c>
      <c r="F5" s="161">
        <v>17.587869999999999</v>
      </c>
      <c r="G5" s="161">
        <v>20.408089999999998</v>
      </c>
      <c r="H5" s="161">
        <v>21.477479999999993</v>
      </c>
      <c r="I5" s="161">
        <v>21.807239999999972</v>
      </c>
      <c r="J5" s="161">
        <v>23.82518</v>
      </c>
      <c r="K5" s="161">
        <v>27.176209999999998</v>
      </c>
      <c r="L5" s="161">
        <v>24.64691000000002</v>
      </c>
      <c r="M5" s="161">
        <v>25.313779999999955</v>
      </c>
      <c r="N5" s="1"/>
    </row>
    <row r="6" spans="1:14" x14ac:dyDescent="0.2">
      <c r="A6" s="162" t="s">
        <v>535</v>
      </c>
      <c r="B6" s="163">
        <v>36.167029999999983</v>
      </c>
      <c r="C6" s="163">
        <v>42.075039999999987</v>
      </c>
      <c r="D6" s="163">
        <v>41.59592</v>
      </c>
      <c r="E6" s="163">
        <v>41.519769999999951</v>
      </c>
      <c r="F6" s="163">
        <v>56.682349999999992</v>
      </c>
      <c r="G6" s="163">
        <v>69.067650000000057</v>
      </c>
      <c r="H6" s="163">
        <v>75.087490000000059</v>
      </c>
      <c r="I6" s="163">
        <v>90.466229999999996</v>
      </c>
      <c r="J6" s="163">
        <v>80.862280000000112</v>
      </c>
      <c r="K6" s="163">
        <v>73.877920000000017</v>
      </c>
      <c r="L6" s="163">
        <v>71.441630000000046</v>
      </c>
      <c r="M6" s="163">
        <v>95.359050000000039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246</v>
      </c>
      <c r="N7" s="1"/>
    </row>
    <row r="8" spans="1:14" x14ac:dyDescent="0.2">
      <c r="A8" s="166" t="s">
        <v>534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602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633</v>
      </c>
    </row>
    <row r="2" spans="1:4" x14ac:dyDescent="0.2">
      <c r="A2" s="497"/>
      <c r="B2" s="497"/>
      <c r="C2" s="497"/>
      <c r="D2" s="497"/>
    </row>
    <row r="3" spans="1:4" x14ac:dyDescent="0.2">
      <c r="B3" s="497">
        <v>2012</v>
      </c>
      <c r="C3" s="497">
        <v>2013</v>
      </c>
      <c r="D3" s="497">
        <v>2014</v>
      </c>
    </row>
    <row r="4" spans="1:4" x14ac:dyDescent="0.2">
      <c r="A4" s="392" t="s">
        <v>135</v>
      </c>
      <c r="B4" s="496">
        <v>-5.0121375617253623</v>
      </c>
      <c r="C4" s="496">
        <v>-6.4204096649546329</v>
      </c>
      <c r="D4" s="781">
        <v>-3.1452541548570325</v>
      </c>
    </row>
    <row r="5" spans="1:4" x14ac:dyDescent="0.2">
      <c r="A5" s="603" t="s">
        <v>136</v>
      </c>
      <c r="B5" s="496">
        <v>-5.2248990606840353</v>
      </c>
      <c r="C5" s="496">
        <v>-6.9863170228759381</v>
      </c>
      <c r="D5" s="781">
        <v>-2.195622784633668</v>
      </c>
    </row>
    <row r="6" spans="1:4" x14ac:dyDescent="0.2">
      <c r="A6" s="603" t="s">
        <v>137</v>
      </c>
      <c r="B6" s="496">
        <v>-5.0648357116512281</v>
      </c>
      <c r="C6" s="496">
        <v>-7.2350074466919825</v>
      </c>
      <c r="D6" s="781">
        <v>-1.24187261485401</v>
      </c>
    </row>
    <row r="7" spans="1:4" x14ac:dyDescent="0.2">
      <c r="A7" s="603" t="s">
        <v>138</v>
      </c>
      <c r="B7" s="496">
        <v>-5.5444468745149313</v>
      </c>
      <c r="C7" s="496">
        <v>-6.4058535610467544</v>
      </c>
      <c r="D7" s="781">
        <v>-1.3611138234761824</v>
      </c>
    </row>
    <row r="8" spans="1:4" x14ac:dyDescent="0.2">
      <c r="A8" s="603" t="s">
        <v>139</v>
      </c>
      <c r="B8" s="496">
        <v>-5.4591703699350544</v>
      </c>
      <c r="C8" s="496">
        <v>-6.3801904099224034</v>
      </c>
      <c r="D8" s="496">
        <v>-0.86545229255155298</v>
      </c>
    </row>
    <row r="9" spans="1:4" x14ac:dyDescent="0.2">
      <c r="A9" s="603" t="s">
        <v>140</v>
      </c>
      <c r="B9" s="496">
        <v>-5.2486127712741428</v>
      </c>
      <c r="C9" s="496">
        <v>-7.0187764462360729</v>
      </c>
      <c r="D9" s="781">
        <v>0.45088113389080758</v>
      </c>
    </row>
    <row r="10" spans="1:4" x14ac:dyDescent="0.2">
      <c r="A10" s="603" t="s">
        <v>141</v>
      </c>
      <c r="B10" s="496">
        <v>-5.0947298677220276</v>
      </c>
      <c r="C10" s="496">
        <v>-6.3947793638270465</v>
      </c>
      <c r="D10" s="781">
        <v>0.39449142603646936</v>
      </c>
    </row>
    <row r="11" spans="1:4" x14ac:dyDescent="0.2">
      <c r="A11" s="603" t="s">
        <v>142</v>
      </c>
      <c r="B11" s="496">
        <v>-5.4634873594947519</v>
      </c>
      <c r="C11" s="496">
        <v>-6.3349006436733957</v>
      </c>
      <c r="D11" s="781">
        <v>0.51964963304950551</v>
      </c>
    </row>
    <row r="12" spans="1:4" x14ac:dyDescent="0.2">
      <c r="A12" s="603" t="s">
        <v>143</v>
      </c>
      <c r="B12" s="496">
        <v>-6.2428738617644797</v>
      </c>
      <c r="C12" s="496">
        <v>-5.1546740054190492</v>
      </c>
      <c r="D12" s="781">
        <v>0.93562035242767572</v>
      </c>
    </row>
    <row r="13" spans="1:4" x14ac:dyDescent="0.2">
      <c r="A13" s="603" t="s">
        <v>144</v>
      </c>
      <c r="B13" s="496">
        <v>-6.1335522517716292</v>
      </c>
      <c r="C13" s="496">
        <v>-4.7218856953552217</v>
      </c>
      <c r="D13" s="781" t="s">
        <v>639</v>
      </c>
    </row>
    <row r="14" spans="1:4" x14ac:dyDescent="0.2">
      <c r="A14" s="603" t="s">
        <v>145</v>
      </c>
      <c r="B14" s="496">
        <v>-6.075727681357205</v>
      </c>
      <c r="C14" s="496">
        <v>-4.2407887010281433</v>
      </c>
      <c r="D14" s="781" t="s">
        <v>639</v>
      </c>
    </row>
    <row r="15" spans="1:4" x14ac:dyDescent="0.2">
      <c r="A15" s="604" t="s">
        <v>146</v>
      </c>
      <c r="B15" s="498">
        <v>-6.2282953221615669</v>
      </c>
      <c r="C15" s="498">
        <v>-3.7267283717063608</v>
      </c>
      <c r="D15" s="782" t="s">
        <v>639</v>
      </c>
    </row>
    <row r="16" spans="1:4" x14ac:dyDescent="0.2">
      <c r="D16" s="93" t="s">
        <v>246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I7" sqref="I7"/>
    </sheetView>
  </sheetViews>
  <sheetFormatPr baseColWidth="10" defaultRowHeight="13.5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5" customHeight="1" x14ac:dyDescent="0.2">
      <c r="A1" s="874" t="s">
        <v>33</v>
      </c>
      <c r="B1" s="874"/>
      <c r="C1" s="874"/>
      <c r="D1" s="131"/>
      <c r="E1" s="131"/>
      <c r="F1" s="131"/>
      <c r="G1" s="131"/>
    </row>
    <row r="2" spans="1:13" ht="13.5" customHeight="1" x14ac:dyDescent="0.2">
      <c r="A2" s="875"/>
      <c r="B2" s="875"/>
      <c r="C2" s="875"/>
      <c r="D2" s="135"/>
      <c r="E2" s="135"/>
      <c r="F2" s="135"/>
      <c r="G2" s="110" t="s">
        <v>160</v>
      </c>
    </row>
    <row r="3" spans="1:13" ht="13.5" customHeight="1" x14ac:dyDescent="0.2">
      <c r="A3" s="167"/>
      <c r="B3" s="878">
        <f>INDICE!A3</f>
        <v>41883</v>
      </c>
      <c r="C3" s="879"/>
      <c r="D3" s="879" t="s">
        <v>121</v>
      </c>
      <c r="E3" s="879"/>
      <c r="F3" s="879" t="s">
        <v>122</v>
      </c>
      <c r="G3" s="879"/>
    </row>
    <row r="4" spans="1:13" ht="30" customHeight="1" x14ac:dyDescent="0.2">
      <c r="A4" s="151"/>
      <c r="B4" s="168" t="s">
        <v>201</v>
      </c>
      <c r="C4" s="169" t="s">
        <v>202</v>
      </c>
      <c r="D4" s="168" t="s">
        <v>201</v>
      </c>
      <c r="E4" s="169" t="s">
        <v>202</v>
      </c>
      <c r="F4" s="168" t="s">
        <v>201</v>
      </c>
      <c r="G4" s="169" t="s">
        <v>202</v>
      </c>
    </row>
    <row r="5" spans="1:13" s="133" customFormat="1" ht="13.5" customHeight="1" x14ac:dyDescent="0.2">
      <c r="A5" s="137" t="s">
        <v>203</v>
      </c>
      <c r="B5" s="140">
        <v>384.56370999999933</v>
      </c>
      <c r="C5" s="143">
        <v>10.803849999999999</v>
      </c>
      <c r="D5" s="140">
        <v>3380.9996700000011</v>
      </c>
      <c r="E5" s="140">
        <v>97.108779999999996</v>
      </c>
      <c r="F5" s="140">
        <v>4500.253200000001</v>
      </c>
      <c r="G5" s="140">
        <v>125.04017999999999</v>
      </c>
      <c r="L5" s="170"/>
      <c r="M5" s="170"/>
    </row>
    <row r="6" spans="1:13" s="133" customFormat="1" ht="13.5" customHeight="1" x14ac:dyDescent="0.2">
      <c r="A6" s="137" t="s">
        <v>204</v>
      </c>
      <c r="B6" s="140">
        <v>1361.4070400000007</v>
      </c>
      <c r="C6" s="140">
        <v>404.40790999999984</v>
      </c>
      <c r="D6" s="140">
        <v>11998.476890000002</v>
      </c>
      <c r="E6" s="140">
        <v>3651.6936199999986</v>
      </c>
      <c r="F6" s="140">
        <v>15921.386790000002</v>
      </c>
      <c r="G6" s="140">
        <v>4900.1497699999982</v>
      </c>
      <c r="L6" s="170"/>
      <c r="M6" s="170"/>
    </row>
    <row r="7" spans="1:13" s="133" customFormat="1" ht="13.5" customHeight="1" x14ac:dyDescent="0.2">
      <c r="A7" s="147" t="s">
        <v>198</v>
      </c>
      <c r="B7" s="148">
        <v>1745.97075</v>
      </c>
      <c r="C7" s="148">
        <v>415.21175999999986</v>
      </c>
      <c r="D7" s="148">
        <v>15379.476560000003</v>
      </c>
      <c r="E7" s="148">
        <v>3748.8023999999987</v>
      </c>
      <c r="F7" s="148">
        <v>20421.639990000003</v>
      </c>
      <c r="G7" s="148">
        <v>5025.1899499999981</v>
      </c>
    </row>
    <row r="8" spans="1:13" ht="13.5" customHeight="1" x14ac:dyDescent="0.2">
      <c r="G8" s="93" t="s">
        <v>246</v>
      </c>
    </row>
    <row r="9" spans="1:13" ht="13.5" customHeight="1" x14ac:dyDescent="0.2">
      <c r="A9" s="154" t="s">
        <v>536</v>
      </c>
    </row>
    <row r="10" spans="1:13" ht="13.5" customHeight="1" x14ac:dyDescent="0.2">
      <c r="A10" s="154" t="s">
        <v>247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539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66">
        <f>INDICE!A3</f>
        <v>41883</v>
      </c>
      <c r="C3" s="866"/>
      <c r="D3" s="866">
        <f>INDICE!C3</f>
        <v>0</v>
      </c>
      <c r="E3" s="866"/>
      <c r="F3" s="112"/>
      <c r="G3" s="867" t="s">
        <v>122</v>
      </c>
      <c r="H3" s="867"/>
      <c r="I3" s="867"/>
      <c r="J3" s="867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7" t="s">
        <v>162</v>
      </c>
      <c r="B5" s="117">
        <f>'GNA CCAA'!B5</f>
        <v>55.939540000000022</v>
      </c>
      <c r="C5" s="117">
        <f>'GNA CCAA'!C5</f>
        <v>1.9668000000000003</v>
      </c>
      <c r="D5" s="117">
        <f>'GO CCAA'!B5</f>
        <v>268.01130000000001</v>
      </c>
      <c r="E5" s="547">
        <f>SUM(B5:D5)</f>
        <v>325.91764000000001</v>
      </c>
      <c r="F5" s="117"/>
      <c r="G5" s="117">
        <f>'GNA CCAA'!F5</f>
        <v>668.78335000000015</v>
      </c>
      <c r="H5" s="117">
        <f>'GNA CCAA'!G5</f>
        <v>23.932509999999994</v>
      </c>
      <c r="I5" s="117">
        <f>'GO CCAA'!G5</f>
        <v>3179.7312000000024</v>
      </c>
      <c r="J5" s="547">
        <f>SUM(G5:I5)</f>
        <v>3872.4470600000027</v>
      </c>
      <c r="K5" s="82"/>
    </row>
    <row r="6" spans="1:11" s="114" customFormat="1" x14ac:dyDescent="0.2">
      <c r="A6" s="588" t="s">
        <v>163</v>
      </c>
      <c r="B6" s="119">
        <f>'GNA CCAA'!B6</f>
        <v>10.983720000000002</v>
      </c>
      <c r="C6" s="119">
        <f>'GNA CCAA'!C6</f>
        <v>0.56346000000000018</v>
      </c>
      <c r="D6" s="119">
        <f>'GO CCAA'!B6</f>
        <v>76.437119999999993</v>
      </c>
      <c r="E6" s="550">
        <f>SUM(B6:D6)</f>
        <v>87.98429999999999</v>
      </c>
      <c r="F6" s="119"/>
      <c r="G6" s="119">
        <f>'GNA CCAA'!F6</f>
        <v>126.85489000000007</v>
      </c>
      <c r="H6" s="119">
        <f>'GNA CCAA'!G6</f>
        <v>6.1963499999999989</v>
      </c>
      <c r="I6" s="119">
        <f>'GO CCAA'!G6</f>
        <v>892.76588999999979</v>
      </c>
      <c r="J6" s="550">
        <f t="shared" ref="J6:J24" si="0">SUM(G6:I6)</f>
        <v>1025.8171299999999</v>
      </c>
      <c r="K6" s="82"/>
    </row>
    <row r="7" spans="1:11" s="114" customFormat="1" x14ac:dyDescent="0.2">
      <c r="A7" s="588" t="s">
        <v>164</v>
      </c>
      <c r="B7" s="119">
        <f>'GNA CCAA'!B7</f>
        <v>7.31135</v>
      </c>
      <c r="C7" s="119">
        <f>'GNA CCAA'!C7</f>
        <v>0.53051999999999999</v>
      </c>
      <c r="D7" s="119">
        <f>'GO CCAA'!B7</f>
        <v>36.866030000000002</v>
      </c>
      <c r="E7" s="550">
        <f t="shared" ref="E7:E24" si="1">SUM(B7:D7)</f>
        <v>44.707900000000002</v>
      </c>
      <c r="F7" s="119"/>
      <c r="G7" s="119">
        <f>'GNA CCAA'!F7</f>
        <v>84.900510000000025</v>
      </c>
      <c r="H7" s="119">
        <f>'GNA CCAA'!G7</f>
        <v>6.145450000000003</v>
      </c>
      <c r="I7" s="119">
        <f>'GO CCAA'!G7</f>
        <v>438.95461000000012</v>
      </c>
      <c r="J7" s="550">
        <f t="shared" si="0"/>
        <v>530.00057000000015</v>
      </c>
      <c r="K7" s="82"/>
    </row>
    <row r="8" spans="1:11" s="114" customFormat="1" x14ac:dyDescent="0.2">
      <c r="A8" s="588" t="s">
        <v>165</v>
      </c>
      <c r="B8" s="119">
        <f>'GNA CCAA'!B8</f>
        <v>19.539470000000001</v>
      </c>
      <c r="C8" s="119">
        <f>'GNA CCAA'!C8</f>
        <v>1.0647899999999999</v>
      </c>
      <c r="D8" s="119">
        <f>'GO CCAA'!B8</f>
        <v>36.70232</v>
      </c>
      <c r="E8" s="550">
        <f t="shared" si="1"/>
        <v>57.306579999999997</v>
      </c>
      <c r="F8" s="119"/>
      <c r="G8" s="119">
        <f>'GNA CCAA'!F8</f>
        <v>194.94996</v>
      </c>
      <c r="H8" s="119">
        <f>'GNA CCAA'!G8</f>
        <v>10.637589999999999</v>
      </c>
      <c r="I8" s="119">
        <f>'GO CCAA'!G8</f>
        <v>372.3644799999999</v>
      </c>
      <c r="J8" s="550">
        <f t="shared" si="0"/>
        <v>577.95202999999992</v>
      </c>
      <c r="K8" s="82"/>
    </row>
    <row r="9" spans="1:11" s="114" customFormat="1" x14ac:dyDescent="0.2">
      <c r="A9" s="588" t="s">
        <v>166</v>
      </c>
      <c r="B9" s="119">
        <f>'GNA CCAA'!B9</f>
        <v>29.902120000000004</v>
      </c>
      <c r="C9" s="119">
        <f>'GNA CCAA'!C9</f>
        <v>9.6545100000000001</v>
      </c>
      <c r="D9" s="119">
        <f>'GO CCAA'!B9</f>
        <v>50.727050000000006</v>
      </c>
      <c r="E9" s="550">
        <f t="shared" si="1"/>
        <v>90.283680000000004</v>
      </c>
      <c r="F9" s="119"/>
      <c r="G9" s="119">
        <f>'GNA CCAA'!F9</f>
        <v>360.94475999999997</v>
      </c>
      <c r="H9" s="119">
        <f>'GNA CCAA'!G9</f>
        <v>116.88607</v>
      </c>
      <c r="I9" s="119">
        <f>'GO CCAA'!G9</f>
        <v>612.20985999999994</v>
      </c>
      <c r="J9" s="550">
        <f t="shared" si="0"/>
        <v>1090.0406899999998</v>
      </c>
      <c r="K9" s="82"/>
    </row>
    <row r="10" spans="1:11" s="114" customFormat="1" x14ac:dyDescent="0.2">
      <c r="A10" s="588" t="s">
        <v>167</v>
      </c>
      <c r="B10" s="119">
        <f>'GNA CCAA'!B10</f>
        <v>5.1216499999999989</v>
      </c>
      <c r="C10" s="119">
        <f>'GNA CCAA'!C10</f>
        <v>0.30559000000000003</v>
      </c>
      <c r="D10" s="119">
        <f>'GO CCAA'!B10</f>
        <v>25.271900000000002</v>
      </c>
      <c r="E10" s="550">
        <f t="shared" si="1"/>
        <v>30.69914</v>
      </c>
      <c r="F10" s="119"/>
      <c r="G10" s="119">
        <f>'GNA CCAA'!F10</f>
        <v>56.812399999999961</v>
      </c>
      <c r="H10" s="119">
        <f>'GNA CCAA'!G10</f>
        <v>3.1887199999999991</v>
      </c>
      <c r="I10" s="119">
        <f>'GO CCAA'!G10</f>
        <v>293.00977999999992</v>
      </c>
      <c r="J10" s="550">
        <f t="shared" si="0"/>
        <v>353.01089999999988</v>
      </c>
      <c r="K10" s="82"/>
    </row>
    <row r="11" spans="1:11" s="114" customFormat="1" x14ac:dyDescent="0.2">
      <c r="A11" s="588" t="s">
        <v>168</v>
      </c>
      <c r="B11" s="119">
        <f>'GNA CCAA'!B11</f>
        <v>20.606170000000002</v>
      </c>
      <c r="C11" s="119">
        <f>'GNA CCAA'!C11</f>
        <v>1.2881800000000001</v>
      </c>
      <c r="D11" s="119">
        <f>'GO CCAA'!B11</f>
        <v>127.28145000000001</v>
      </c>
      <c r="E11" s="550">
        <f t="shared" si="1"/>
        <v>149.17580000000001</v>
      </c>
      <c r="F11" s="119"/>
      <c r="G11" s="119">
        <f>'GNA CCAA'!F11</f>
        <v>240.21101000000013</v>
      </c>
      <c r="H11" s="119">
        <f>'GNA CCAA'!G11</f>
        <v>13.507700000000018</v>
      </c>
      <c r="I11" s="119">
        <f>'GO CCAA'!G11</f>
        <v>1465.1103999999996</v>
      </c>
      <c r="J11" s="550">
        <f t="shared" si="0"/>
        <v>1718.8291099999997</v>
      </c>
      <c r="K11" s="82"/>
    </row>
    <row r="12" spans="1:11" s="114" customFormat="1" x14ac:dyDescent="0.2">
      <c r="A12" s="588" t="s">
        <v>649</v>
      </c>
      <c r="B12" s="119">
        <f>'GNA CCAA'!B12</f>
        <v>13.870289999999999</v>
      </c>
      <c r="C12" s="119">
        <f>'GNA CCAA'!C12</f>
        <v>0.60427000000000031</v>
      </c>
      <c r="D12" s="119">
        <f>'GO CCAA'!B12</f>
        <v>98.531009999999981</v>
      </c>
      <c r="E12" s="550">
        <f t="shared" si="1"/>
        <v>113.00556999999998</v>
      </c>
      <c r="F12" s="119"/>
      <c r="G12" s="119">
        <f>'GNA CCAA'!F12</f>
        <v>166.91939000000011</v>
      </c>
      <c r="H12" s="119">
        <f>'GNA CCAA'!G12</f>
        <v>7.2541000000000011</v>
      </c>
      <c r="I12" s="119">
        <f>'GO CCAA'!G12</f>
        <v>1159.0490400000001</v>
      </c>
      <c r="J12" s="550">
        <f t="shared" si="0"/>
        <v>1333.2225300000002</v>
      </c>
      <c r="K12" s="82"/>
    </row>
    <row r="13" spans="1:11" s="114" customFormat="1" x14ac:dyDescent="0.2">
      <c r="A13" s="588" t="s">
        <v>169</v>
      </c>
      <c r="B13" s="119">
        <f>'GNA CCAA'!B13</f>
        <v>60.751460000000016</v>
      </c>
      <c r="C13" s="119">
        <f>'GNA CCAA'!C13</f>
        <v>3.8228799999999996</v>
      </c>
      <c r="D13" s="119">
        <f>'GO CCAA'!B13</f>
        <v>266.32230999999996</v>
      </c>
      <c r="E13" s="550">
        <f t="shared" si="1"/>
        <v>330.89664999999997</v>
      </c>
      <c r="F13" s="119"/>
      <c r="G13" s="119">
        <f>'GNA CCAA'!F13</f>
        <v>719.54160000000036</v>
      </c>
      <c r="H13" s="119">
        <f>'GNA CCAA'!G13</f>
        <v>45.606280000000083</v>
      </c>
      <c r="I13" s="119">
        <f>'GO CCAA'!G13</f>
        <v>3211.5164799999984</v>
      </c>
      <c r="J13" s="550">
        <f t="shared" si="0"/>
        <v>3976.6643599999989</v>
      </c>
      <c r="K13" s="82"/>
    </row>
    <row r="14" spans="1:11" s="114" customFormat="1" x14ac:dyDescent="0.2">
      <c r="A14" s="588" t="s">
        <v>170</v>
      </c>
      <c r="B14" s="119">
        <f>'GNA CCAA'!B14</f>
        <v>0.50752000000000008</v>
      </c>
      <c r="C14" s="119">
        <f>'GNA CCAA'!C14</f>
        <v>3.7649999999999996E-2</v>
      </c>
      <c r="D14" s="119">
        <f>'GO CCAA'!B14</f>
        <v>0.98533000000000004</v>
      </c>
      <c r="E14" s="550">
        <f t="shared" si="1"/>
        <v>1.5305</v>
      </c>
      <c r="F14" s="119"/>
      <c r="G14" s="119">
        <f>'GNA CCAA'!F14</f>
        <v>6.2346800000000009</v>
      </c>
      <c r="H14" s="119">
        <f>'GNA CCAA'!G14</f>
        <v>0.6933100000000002</v>
      </c>
      <c r="I14" s="119">
        <f>'GO CCAA'!G14</f>
        <v>10.836440000000003</v>
      </c>
      <c r="J14" s="550">
        <f t="shared" si="0"/>
        <v>17.764430000000004</v>
      </c>
      <c r="K14" s="82"/>
    </row>
    <row r="15" spans="1:11" s="114" customFormat="1" x14ac:dyDescent="0.2">
      <c r="A15" s="588" t="s">
        <v>171</v>
      </c>
      <c r="B15" s="119">
        <f>'GNA CCAA'!B15</f>
        <v>41.162139999999994</v>
      </c>
      <c r="C15" s="119">
        <f>'GNA CCAA'!C15</f>
        <v>1.6813999999999996</v>
      </c>
      <c r="D15" s="119">
        <f>'GO CCAA'!B15</f>
        <v>170.99519000000001</v>
      </c>
      <c r="E15" s="550">
        <f t="shared" si="1"/>
        <v>213.83873</v>
      </c>
      <c r="F15" s="119"/>
      <c r="G15" s="119">
        <f>'GNA CCAA'!F15</f>
        <v>470.36368999999996</v>
      </c>
      <c r="H15" s="119">
        <f>'GNA CCAA'!G15</f>
        <v>18.432189999999999</v>
      </c>
      <c r="I15" s="119">
        <f>'GO CCAA'!G15</f>
        <v>2011.1023700000005</v>
      </c>
      <c r="J15" s="550">
        <f t="shared" si="0"/>
        <v>2499.8982500000006</v>
      </c>
      <c r="K15" s="82"/>
    </row>
    <row r="16" spans="1:11" s="114" customFormat="1" x14ac:dyDescent="0.2">
      <c r="A16" s="588" t="s">
        <v>172</v>
      </c>
      <c r="B16" s="119">
        <f>'GNA CCAA'!B16</f>
        <v>7.7561900000000001</v>
      </c>
      <c r="C16" s="119">
        <f>'GNA CCAA'!C16</f>
        <v>0.26849999999999996</v>
      </c>
      <c r="D16" s="119">
        <f>'GO CCAA'!B16</f>
        <v>47.829239999999999</v>
      </c>
      <c r="E16" s="550">
        <f t="shared" si="1"/>
        <v>55.853929999999998</v>
      </c>
      <c r="F16" s="119"/>
      <c r="G16" s="119">
        <f>'GNA CCAA'!F16</f>
        <v>93.81936999999995</v>
      </c>
      <c r="H16" s="119">
        <f>'GNA CCAA'!G16</f>
        <v>2.7535900000000009</v>
      </c>
      <c r="I16" s="119">
        <f>'GO CCAA'!G16</f>
        <v>565.31880000000012</v>
      </c>
      <c r="J16" s="550">
        <f t="shared" si="0"/>
        <v>661.89176000000009</v>
      </c>
      <c r="K16" s="82"/>
    </row>
    <row r="17" spans="1:16" s="114" customFormat="1" x14ac:dyDescent="0.2">
      <c r="A17" s="588" t="s">
        <v>173</v>
      </c>
      <c r="B17" s="119">
        <f>'GNA CCAA'!B17</f>
        <v>19.7302</v>
      </c>
      <c r="C17" s="119">
        <f>'GNA CCAA'!C17</f>
        <v>1.1409500000000001</v>
      </c>
      <c r="D17" s="119">
        <f>'GO CCAA'!B17</f>
        <v>115.74245999999999</v>
      </c>
      <c r="E17" s="550">
        <f t="shared" si="1"/>
        <v>136.61360999999999</v>
      </c>
      <c r="F17" s="119"/>
      <c r="G17" s="119">
        <f>'GNA CCAA'!F17</f>
        <v>230.66116</v>
      </c>
      <c r="H17" s="119">
        <f>'GNA CCAA'!G17</f>
        <v>12.67179000000001</v>
      </c>
      <c r="I17" s="119">
        <f>'GO CCAA'!G17</f>
        <v>1353.4663899999989</v>
      </c>
      <c r="J17" s="550">
        <f t="shared" si="0"/>
        <v>1596.7993399999989</v>
      </c>
      <c r="K17" s="82"/>
    </row>
    <row r="18" spans="1:16" s="114" customFormat="1" x14ac:dyDescent="0.2">
      <c r="A18" s="588" t="s">
        <v>174</v>
      </c>
      <c r="B18" s="119">
        <f>'GNA CCAA'!B18</f>
        <v>2.3040899999999995</v>
      </c>
      <c r="C18" s="119">
        <f>'GNA CCAA'!C18</f>
        <v>0.14168999999999998</v>
      </c>
      <c r="D18" s="119">
        <f>'GO CCAA'!B18</f>
        <v>14.53764</v>
      </c>
      <c r="E18" s="550">
        <f t="shared" si="1"/>
        <v>16.983419999999999</v>
      </c>
      <c r="F18" s="119"/>
      <c r="G18" s="119">
        <f>'GNA CCAA'!F18</f>
        <v>26.557839999999995</v>
      </c>
      <c r="H18" s="119">
        <f>'GNA CCAA'!G18</f>
        <v>1.5248899999999996</v>
      </c>
      <c r="I18" s="119">
        <f>'GO CCAA'!G18</f>
        <v>163.97035000000002</v>
      </c>
      <c r="J18" s="550">
        <f t="shared" si="0"/>
        <v>192.05308000000002</v>
      </c>
      <c r="K18" s="82"/>
    </row>
    <row r="19" spans="1:16" s="114" customFormat="1" x14ac:dyDescent="0.2">
      <c r="A19" s="588" t="s">
        <v>175</v>
      </c>
      <c r="B19" s="119">
        <f>'GNA CCAA'!B19</f>
        <v>42.830029999999994</v>
      </c>
      <c r="C19" s="119">
        <f>'GNA CCAA'!C19</f>
        <v>2.2236400000000001</v>
      </c>
      <c r="D19" s="119">
        <f>'GO CCAA'!B19</f>
        <v>182.54575000000003</v>
      </c>
      <c r="E19" s="550">
        <f t="shared" si="1"/>
        <v>227.59942000000001</v>
      </c>
      <c r="F19" s="119"/>
      <c r="G19" s="119">
        <f>'GNA CCAA'!F19</f>
        <v>513.7281200000001</v>
      </c>
      <c r="H19" s="119">
        <f>'GNA CCAA'!G19</f>
        <v>26.37613</v>
      </c>
      <c r="I19" s="119">
        <f>'GO CCAA'!G19</f>
        <v>2129.1000400000003</v>
      </c>
      <c r="J19" s="550">
        <f t="shared" si="0"/>
        <v>2669.2042900000006</v>
      </c>
      <c r="K19" s="82"/>
    </row>
    <row r="20" spans="1:16" s="114" customFormat="1" x14ac:dyDescent="0.2">
      <c r="A20" s="588" t="s">
        <v>176</v>
      </c>
      <c r="B20" s="119">
        <f>'GNA CCAA'!B20</f>
        <v>0.54890000000000005</v>
      </c>
      <c r="C20" s="119">
        <f>'GNA CCAA'!C20</f>
        <v>0</v>
      </c>
      <c r="D20" s="119">
        <f>'GO CCAA'!B20</f>
        <v>1.2224499999999998</v>
      </c>
      <c r="E20" s="550">
        <f t="shared" si="1"/>
        <v>1.77135</v>
      </c>
      <c r="F20" s="119"/>
      <c r="G20" s="119">
        <f>'GNA CCAA'!F20</f>
        <v>6.1733499999999983</v>
      </c>
      <c r="H20" s="119">
        <f>'GNA CCAA'!G20</f>
        <v>0</v>
      </c>
      <c r="I20" s="119">
        <f>'GO CCAA'!G20</f>
        <v>12.89776</v>
      </c>
      <c r="J20" s="550">
        <f t="shared" si="0"/>
        <v>19.071109999999997</v>
      </c>
      <c r="K20" s="82"/>
    </row>
    <row r="21" spans="1:16" s="114" customFormat="1" x14ac:dyDescent="0.2">
      <c r="A21" s="588" t="s">
        <v>177</v>
      </c>
      <c r="B21" s="119">
        <f>'GNA CCAA'!B21</f>
        <v>9.5974400000000006</v>
      </c>
      <c r="C21" s="119">
        <f>'GNA CCAA'!C21</f>
        <v>0.45277000000000006</v>
      </c>
      <c r="D21" s="119">
        <f>'GO CCAA'!B21</f>
        <v>67.042209999999997</v>
      </c>
      <c r="E21" s="550">
        <f t="shared" si="1"/>
        <v>77.092420000000004</v>
      </c>
      <c r="F21" s="119"/>
      <c r="G21" s="119">
        <f>'GNA CCAA'!F21</f>
        <v>112.35001999999993</v>
      </c>
      <c r="H21" s="119">
        <f>'GNA CCAA'!G21</f>
        <v>5.3104300000000011</v>
      </c>
      <c r="I21" s="119">
        <f>'GO CCAA'!G21</f>
        <v>813.68270999999993</v>
      </c>
      <c r="J21" s="550">
        <f t="shared" si="0"/>
        <v>931.3431599999999</v>
      </c>
      <c r="K21" s="82"/>
    </row>
    <row r="22" spans="1:16" s="114" customFormat="1" x14ac:dyDescent="0.2">
      <c r="A22" s="588" t="s">
        <v>178</v>
      </c>
      <c r="B22" s="119">
        <f>'GNA CCAA'!B22</f>
        <v>5.3852700000000002</v>
      </c>
      <c r="C22" s="119">
        <f>'GNA CCAA'!C22</f>
        <v>0.21007000000000001</v>
      </c>
      <c r="D22" s="119">
        <f>'GO CCAA'!B22</f>
        <v>48.814320000000002</v>
      </c>
      <c r="E22" s="550">
        <f t="shared" si="1"/>
        <v>54.409660000000002</v>
      </c>
      <c r="F22" s="119"/>
      <c r="G22" s="119">
        <f>'GNA CCAA'!F22</f>
        <v>62.240280000000006</v>
      </c>
      <c r="H22" s="119">
        <f>'GNA CCAA'!G22</f>
        <v>2.3449399999999998</v>
      </c>
      <c r="I22" s="119">
        <f>'GO CCAA'!G22</f>
        <v>581.60630999999978</v>
      </c>
      <c r="J22" s="550">
        <f t="shared" si="0"/>
        <v>646.19152999999983</v>
      </c>
      <c r="K22" s="82"/>
    </row>
    <row r="23" spans="1:16" x14ac:dyDescent="0.2">
      <c r="A23" s="589" t="s">
        <v>179</v>
      </c>
      <c r="B23" s="119">
        <f>'GNA CCAA'!B23</f>
        <v>14.63702</v>
      </c>
      <c r="C23" s="119">
        <f>'GNA CCAA'!C23</f>
        <v>0.8830800000000002</v>
      </c>
      <c r="D23" s="119">
        <f>'GO CCAA'!B23</f>
        <v>127.58834000000003</v>
      </c>
      <c r="E23" s="550">
        <f t="shared" si="1"/>
        <v>143.10844000000003</v>
      </c>
      <c r="F23" s="119"/>
      <c r="G23" s="119">
        <f>'GNA CCAA'!F23</f>
        <v>168.49461999999997</v>
      </c>
      <c r="H23" s="119">
        <f>'GNA CCAA'!G23</f>
        <v>10.959610000000005</v>
      </c>
      <c r="I23" s="119">
        <f>'GO CCAA'!G23</f>
        <v>1531.6415300000012</v>
      </c>
      <c r="J23" s="550">
        <f t="shared" si="0"/>
        <v>1711.0957600000013</v>
      </c>
      <c r="K23" s="492"/>
      <c r="P23" s="114"/>
    </row>
    <row r="24" spans="1:16" x14ac:dyDescent="0.2">
      <c r="A24" s="590" t="s">
        <v>530</v>
      </c>
      <c r="B24" s="123">
        <f>'GNA CCAA'!B24</f>
        <v>368.48457000000008</v>
      </c>
      <c r="C24" s="123">
        <f>'GNA CCAA'!C24</f>
        <v>26.840750000000025</v>
      </c>
      <c r="D24" s="123">
        <f>'GO CCAA'!B24</f>
        <v>1763.4534200000007</v>
      </c>
      <c r="E24" s="123">
        <f t="shared" si="1"/>
        <v>2158.7787400000007</v>
      </c>
      <c r="F24" s="123"/>
      <c r="G24" s="123">
        <f>'GNA CCAA'!F24</f>
        <v>4310.5410000000065</v>
      </c>
      <c r="H24" s="591">
        <f>'GNA CCAA'!G24</f>
        <v>314.42164999999994</v>
      </c>
      <c r="I24" s="123">
        <f>'GO CCAA'!G24</f>
        <v>20798.334439999959</v>
      </c>
      <c r="J24" s="123">
        <f t="shared" si="0"/>
        <v>25423.297089999964</v>
      </c>
      <c r="K24" s="492"/>
    </row>
    <row r="25" spans="1:16" x14ac:dyDescent="0.2">
      <c r="I25" s="8"/>
      <c r="J25" s="93" t="s">
        <v>246</v>
      </c>
    </row>
    <row r="26" spans="1:16" x14ac:dyDescent="0.2">
      <c r="A26" s="553" t="s">
        <v>537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73"/>
      <c r="F28" s="87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56" priority="5" operator="between">
      <formula>0</formula>
      <formula>0.5</formula>
    </cfRule>
    <cfRule type="cellIs" dxfId="55" priority="6" operator="between">
      <formula>0</formula>
      <formula>0.49</formula>
    </cfRule>
  </conditionalFormatting>
  <conditionalFormatting sqref="E6:E23">
    <cfRule type="cellIs" dxfId="54" priority="3" operator="between">
      <formula>0</formula>
      <formula>0.5</formula>
    </cfRule>
    <cfRule type="cellIs" dxfId="53" priority="4" operator="between">
      <formula>0</formula>
      <formula>0.49</formula>
    </cfRule>
  </conditionalFormatting>
  <conditionalFormatting sqref="J6:J23">
    <cfRule type="cellIs" dxfId="52" priority="1" operator="between">
      <formula>0</formula>
      <formula>0.5</formula>
    </cfRule>
    <cfRule type="cellIs" dxfId="5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160</v>
      </c>
    </row>
    <row r="3" spans="1:65" s="102" customFormat="1" x14ac:dyDescent="0.2">
      <c r="A3" s="79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7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472.58917999999994</v>
      </c>
      <c r="C5" s="101">
        <v>0.71994028104274388</v>
      </c>
      <c r="D5" s="100">
        <v>3984.3491700000004</v>
      </c>
      <c r="E5" s="101">
        <v>2.9171425661528727</v>
      </c>
      <c r="F5" s="100">
        <v>5242.6518000000005</v>
      </c>
      <c r="G5" s="101">
        <v>3.1946771063548214</v>
      </c>
      <c r="H5" s="101">
        <v>99.99460645568459</v>
      </c>
    </row>
    <row r="6" spans="1:65" s="99" customFormat="1" x14ac:dyDescent="0.2">
      <c r="A6" s="99" t="s">
        <v>150</v>
      </c>
      <c r="B6" s="119">
        <v>3.7190000000000001E-2</v>
      </c>
      <c r="C6" s="554">
        <v>27.712912087912077</v>
      </c>
      <c r="D6" s="119">
        <v>0.19881000000000001</v>
      </c>
      <c r="E6" s="554">
        <v>11.27217775787766</v>
      </c>
      <c r="F6" s="119">
        <v>0.28277999999999998</v>
      </c>
      <c r="G6" s="554">
        <v>0.22328548644337962</v>
      </c>
      <c r="H6" s="273">
        <v>5.3935443154051318E-3</v>
      </c>
    </row>
    <row r="7" spans="1:65" s="99" customFormat="1" x14ac:dyDescent="0.2">
      <c r="A7" s="68" t="s">
        <v>120</v>
      </c>
      <c r="B7" s="69">
        <v>472.62636999999995</v>
      </c>
      <c r="C7" s="103">
        <v>0.72161540444118522</v>
      </c>
      <c r="D7" s="69">
        <v>3984.5479800000003</v>
      </c>
      <c r="E7" s="103">
        <v>2.9175281423423192</v>
      </c>
      <c r="F7" s="69">
        <v>5242.934580000001</v>
      </c>
      <c r="G7" s="103">
        <v>3.1945120918531895</v>
      </c>
      <c r="H7" s="103">
        <v>100</v>
      </c>
    </row>
    <row r="8" spans="1:65" s="99" customFormat="1" x14ac:dyDescent="0.2">
      <c r="H8" s="93" t="s">
        <v>246</v>
      </c>
    </row>
    <row r="9" spans="1:65" s="99" customFormat="1" x14ac:dyDescent="0.2">
      <c r="A9" s="94" t="s">
        <v>590</v>
      </c>
    </row>
    <row r="10" spans="1:65" x14ac:dyDescent="0.2">
      <c r="A10" s="94" t="s">
        <v>247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50" priority="7" operator="between">
      <formula>0</formula>
      <formula>0.5</formula>
    </cfRule>
    <cfRule type="cellIs" dxfId="49" priority="8" operator="between">
      <formula>0</formula>
      <formula>0.49</formula>
    </cfRule>
  </conditionalFormatting>
  <conditionalFormatting sqref="D6">
    <cfRule type="cellIs" dxfId="48" priority="5" operator="between">
      <formula>0</formula>
      <formula>0.5</formula>
    </cfRule>
    <cfRule type="cellIs" dxfId="47" priority="6" operator="between">
      <formula>0</formula>
      <formula>0.49</formula>
    </cfRule>
  </conditionalFormatting>
  <conditionalFormatting sqref="F6">
    <cfRule type="cellIs" dxfId="46" priority="3" operator="between">
      <formula>0</formula>
      <formula>0.5</formula>
    </cfRule>
    <cfRule type="cellIs" dxfId="45" priority="4" operator="between">
      <formula>0</formula>
      <formula>0.49</formula>
    </cfRule>
  </conditionalFormatting>
  <conditionalFormatting sqref="H6">
    <cfRule type="cellIs" dxfId="44" priority="1" operator="between">
      <formula>0</formula>
      <formula>0.5</formula>
    </cfRule>
    <cfRule type="cellIs" dxfId="43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J23" sqref="J23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5" t="s">
        <v>160</v>
      </c>
    </row>
    <row r="3" spans="1:65" s="102" customFormat="1" x14ac:dyDescent="0.2">
      <c r="A3" s="79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8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206</v>
      </c>
      <c r="B5" s="129">
        <v>200.33808999999994</v>
      </c>
      <c r="C5" s="180">
        <v>-2.3581316020622727</v>
      </c>
      <c r="D5" s="129">
        <v>1567.6526399999998</v>
      </c>
      <c r="E5" s="180">
        <v>-8.8266808328357804</v>
      </c>
      <c r="F5" s="129">
        <v>2119.8243000000002</v>
      </c>
      <c r="G5" s="180">
        <v>-8.7319072918314316</v>
      </c>
      <c r="H5" s="180">
        <v>23.405343821271561</v>
      </c>
    </row>
    <row r="6" spans="1:65" s="179" customFormat="1" x14ac:dyDescent="0.2">
      <c r="A6" s="179" t="s">
        <v>207</v>
      </c>
      <c r="B6" s="129">
        <v>589.47017999999991</v>
      </c>
      <c r="C6" s="180">
        <v>7.9894469462501689</v>
      </c>
      <c r="D6" s="129">
        <v>5198.4012999999986</v>
      </c>
      <c r="E6" s="180">
        <v>12.58020693451366</v>
      </c>
      <c r="F6" s="129">
        <v>6937.1855700000006</v>
      </c>
      <c r="G6" s="180">
        <v>7.644979007734559</v>
      </c>
      <c r="H6" s="180">
        <v>76.594656178728442</v>
      </c>
    </row>
    <row r="7" spans="1:65" s="99" customFormat="1" x14ac:dyDescent="0.2">
      <c r="A7" s="68" t="s">
        <v>540</v>
      </c>
      <c r="B7" s="69">
        <v>789.80826999999988</v>
      </c>
      <c r="C7" s="103">
        <v>5.1625776720961198</v>
      </c>
      <c r="D7" s="69">
        <v>6766.0539399999989</v>
      </c>
      <c r="E7" s="103">
        <v>6.771804083936531</v>
      </c>
      <c r="F7" s="69">
        <v>9057.0098699999999</v>
      </c>
      <c r="G7" s="103">
        <v>3.3063319178639796</v>
      </c>
      <c r="H7" s="103">
        <v>100</v>
      </c>
    </row>
    <row r="8" spans="1:65" s="99" customFormat="1" x14ac:dyDescent="0.2">
      <c r="A8" s="181" t="s">
        <v>527</v>
      </c>
      <c r="B8" s="182">
        <v>580.87563999999986</v>
      </c>
      <c r="C8" s="183">
        <v>9.4796173537276367</v>
      </c>
      <c r="D8" s="182">
        <v>5124.9995599999993</v>
      </c>
      <c r="E8" s="183">
        <v>14.316657887778561</v>
      </c>
      <c r="F8" s="182">
        <v>6825.3052499999994</v>
      </c>
      <c r="G8" s="183">
        <v>8.736488787138299</v>
      </c>
      <c r="H8" s="184">
        <v>75.359366368891898</v>
      </c>
    </row>
    <row r="9" spans="1:65" s="179" customFormat="1" x14ac:dyDescent="0.2">
      <c r="H9" s="93" t="s">
        <v>246</v>
      </c>
    </row>
    <row r="10" spans="1:65" s="179" customFormat="1" x14ac:dyDescent="0.2">
      <c r="A10" s="94" t="s">
        <v>590</v>
      </c>
    </row>
    <row r="11" spans="1:65" x14ac:dyDescent="0.2">
      <c r="A11" s="94" t="s">
        <v>541</v>
      </c>
    </row>
    <row r="12" spans="1:65" x14ac:dyDescent="0.2">
      <c r="A12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H21" sqref="H21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542</v>
      </c>
    </row>
    <row r="2" spans="1:3" ht="15.75" x14ac:dyDescent="0.25">
      <c r="A2" s="2"/>
      <c r="C2" s="606" t="s">
        <v>160</v>
      </c>
    </row>
    <row r="3" spans="1:3" s="114" customFormat="1" ht="13.35" customHeight="1" x14ac:dyDescent="0.2">
      <c r="A3" s="111"/>
      <c r="B3" s="455">
        <f>INDICE!A3</f>
        <v>41883</v>
      </c>
      <c r="C3" s="113"/>
    </row>
    <row r="4" spans="1:3" s="114" customFormat="1" x14ac:dyDescent="0.2">
      <c r="A4" s="587" t="s">
        <v>162</v>
      </c>
      <c r="B4" s="117">
        <v>16.056799999999999</v>
      </c>
      <c r="C4" s="117">
        <v>132.55410999999998</v>
      </c>
    </row>
    <row r="5" spans="1:3" s="114" customFormat="1" x14ac:dyDescent="0.2">
      <c r="A5" s="588" t="s">
        <v>163</v>
      </c>
      <c r="B5" s="119">
        <v>0.37239999999999995</v>
      </c>
      <c r="C5" s="119">
        <v>4.8868699999999983</v>
      </c>
    </row>
    <row r="6" spans="1:3" s="114" customFormat="1" x14ac:dyDescent="0.2">
      <c r="A6" s="588" t="s">
        <v>164</v>
      </c>
      <c r="B6" s="119">
        <v>4.83432</v>
      </c>
      <c r="C6" s="119">
        <v>59.454300000000003</v>
      </c>
    </row>
    <row r="7" spans="1:3" s="114" customFormat="1" x14ac:dyDescent="0.2">
      <c r="A7" s="588" t="s">
        <v>165</v>
      </c>
      <c r="B7" s="119">
        <v>7.3016900000000007</v>
      </c>
      <c r="C7" s="119">
        <v>128.86499000000001</v>
      </c>
    </row>
    <row r="8" spans="1:3" s="114" customFormat="1" x14ac:dyDescent="0.2">
      <c r="A8" s="588" t="s">
        <v>166</v>
      </c>
      <c r="B8" s="119">
        <v>100.49166</v>
      </c>
      <c r="C8" s="119">
        <v>1059.7278000000003</v>
      </c>
    </row>
    <row r="9" spans="1:3" s="114" customFormat="1" x14ac:dyDescent="0.2">
      <c r="A9" s="588" t="s">
        <v>167</v>
      </c>
      <c r="B9" s="119">
        <v>0.43797000000000003</v>
      </c>
      <c r="C9" s="119">
        <v>3.5956099999999998</v>
      </c>
    </row>
    <row r="10" spans="1:3" s="114" customFormat="1" x14ac:dyDescent="0.2">
      <c r="A10" s="588" t="s">
        <v>168</v>
      </c>
      <c r="B10" s="119">
        <v>2.1318000000000001</v>
      </c>
      <c r="C10" s="119">
        <v>23.742890000000006</v>
      </c>
    </row>
    <row r="11" spans="1:3" s="114" customFormat="1" x14ac:dyDescent="0.2">
      <c r="A11" s="588" t="s">
        <v>649</v>
      </c>
      <c r="B11" s="119">
        <v>10.785230000000002</v>
      </c>
      <c r="C11" s="119">
        <v>79.850069999999988</v>
      </c>
    </row>
    <row r="12" spans="1:3" s="114" customFormat="1" x14ac:dyDescent="0.2">
      <c r="A12" s="588" t="s">
        <v>169</v>
      </c>
      <c r="B12" s="119">
        <v>2.7491399999999997</v>
      </c>
      <c r="C12" s="119">
        <v>24.163870000000003</v>
      </c>
    </row>
    <row r="13" spans="1:3" s="114" customFormat="1" x14ac:dyDescent="0.2">
      <c r="A13" s="588" t="s">
        <v>170</v>
      </c>
      <c r="B13" s="119">
        <v>2.5006399999999998</v>
      </c>
      <c r="C13" s="119">
        <v>42.799529999999997</v>
      </c>
    </row>
    <row r="14" spans="1:3" s="114" customFormat="1" x14ac:dyDescent="0.2">
      <c r="A14" s="588" t="s">
        <v>171</v>
      </c>
      <c r="B14" s="119">
        <v>0.93813000000000013</v>
      </c>
      <c r="C14" s="119">
        <v>11.906459999999999</v>
      </c>
    </row>
    <row r="15" spans="1:3" s="114" customFormat="1" x14ac:dyDescent="0.2">
      <c r="A15" s="588" t="s">
        <v>172</v>
      </c>
      <c r="B15" s="119">
        <v>0.73426999999999998</v>
      </c>
      <c r="C15" s="119">
        <v>6.4932799999999986</v>
      </c>
    </row>
    <row r="16" spans="1:3" s="114" customFormat="1" x14ac:dyDescent="0.2">
      <c r="A16" s="588" t="s">
        <v>173</v>
      </c>
      <c r="B16" s="119">
        <v>43.841750000000005</v>
      </c>
      <c r="C16" s="119">
        <v>472.14281999999997</v>
      </c>
    </row>
    <row r="17" spans="1:9" s="114" customFormat="1" x14ac:dyDescent="0.2">
      <c r="A17" s="588" t="s">
        <v>174</v>
      </c>
      <c r="B17" s="119">
        <v>0.30475999999999998</v>
      </c>
      <c r="C17" s="119">
        <v>3.9956099999999992</v>
      </c>
    </row>
    <row r="18" spans="1:9" s="114" customFormat="1" x14ac:dyDescent="0.2">
      <c r="A18" s="588" t="s">
        <v>175</v>
      </c>
      <c r="B18" s="119">
        <v>0.40192999999999995</v>
      </c>
      <c r="C18" s="119">
        <v>5.3257199999999996</v>
      </c>
    </row>
    <row r="19" spans="1:9" s="114" customFormat="1" x14ac:dyDescent="0.2">
      <c r="A19" s="588" t="s">
        <v>176</v>
      </c>
      <c r="B19" s="119">
        <v>5.1542599999999998</v>
      </c>
      <c r="C19" s="119">
        <v>44.501869999999997</v>
      </c>
    </row>
    <row r="20" spans="1:9" s="114" customFormat="1" x14ac:dyDescent="0.2">
      <c r="A20" s="588" t="s">
        <v>177</v>
      </c>
      <c r="B20" s="119">
        <v>0.76525999999999994</v>
      </c>
      <c r="C20" s="119">
        <v>8.3008799999999976</v>
      </c>
    </row>
    <row r="21" spans="1:9" s="114" customFormat="1" x14ac:dyDescent="0.2">
      <c r="A21" s="588" t="s">
        <v>178</v>
      </c>
      <c r="B21" s="119">
        <v>0.20078000000000001</v>
      </c>
      <c r="C21" s="119">
        <v>1.71946</v>
      </c>
    </row>
    <row r="22" spans="1:9" x14ac:dyDescent="0.2">
      <c r="A22" s="589" t="s">
        <v>179</v>
      </c>
      <c r="B22" s="119">
        <v>0.33529999999999999</v>
      </c>
      <c r="C22" s="119">
        <v>5.7981600000000002</v>
      </c>
      <c r="I22" s="114"/>
    </row>
    <row r="23" spans="1:9" x14ac:dyDescent="0.2">
      <c r="A23" s="590" t="s">
        <v>530</v>
      </c>
      <c r="B23" s="123">
        <v>200.33809000000008</v>
      </c>
      <c r="C23" s="123">
        <v>2119.8242999999989</v>
      </c>
    </row>
    <row r="24" spans="1:9" x14ac:dyDescent="0.2">
      <c r="A24" s="154" t="s">
        <v>247</v>
      </c>
      <c r="C24" s="93" t="s">
        <v>246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71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42" priority="3" operator="between">
      <formula>0</formula>
      <formula>0.5</formula>
    </cfRule>
    <cfRule type="cellIs" dxfId="41" priority="4" operator="between">
      <formula>0</formula>
      <formula>0.49</formula>
    </cfRule>
  </conditionalFormatting>
  <conditionalFormatting sqref="C5:C22">
    <cfRule type="cellIs" dxfId="40" priority="1" operator="between">
      <formula>0</formula>
      <formula>0.5</formula>
    </cfRule>
    <cfRule type="cellIs" dxfId="3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4" workbookViewId="0">
      <selection activeCell="H20" sqref="H20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2" width="10" style="21"/>
    <col min="243" max="243" width="33.625" style="21" customWidth="1"/>
    <col min="244" max="244" width="8.75" style="21" customWidth="1"/>
    <col min="245" max="245" width="11.875" style="21" customWidth="1"/>
    <col min="246" max="246" width="10.875" style="21" customWidth="1"/>
    <col min="247" max="250" width="15.25" style="21" customWidth="1"/>
    <col min="251" max="498" width="10" style="21"/>
    <col min="499" max="499" width="33.625" style="21" customWidth="1"/>
    <col min="500" max="500" width="8.75" style="21" customWidth="1"/>
    <col min="501" max="501" width="11.875" style="21" customWidth="1"/>
    <col min="502" max="502" width="10.875" style="21" customWidth="1"/>
    <col min="503" max="506" width="15.25" style="21" customWidth="1"/>
    <col min="507" max="754" width="10" style="21"/>
    <col min="755" max="755" width="33.625" style="21" customWidth="1"/>
    <col min="756" max="756" width="8.75" style="21" customWidth="1"/>
    <col min="757" max="757" width="11.875" style="21" customWidth="1"/>
    <col min="758" max="758" width="10.875" style="21" customWidth="1"/>
    <col min="759" max="762" width="15.25" style="21" customWidth="1"/>
    <col min="763" max="1010" width="10" style="21"/>
    <col min="1011" max="1011" width="33.625" style="21" customWidth="1"/>
    <col min="1012" max="1012" width="8.75" style="21" customWidth="1"/>
    <col min="1013" max="1013" width="11.875" style="21" customWidth="1"/>
    <col min="1014" max="1014" width="10.875" style="21" customWidth="1"/>
    <col min="1015" max="1018" width="15.25" style="21" customWidth="1"/>
    <col min="1019" max="1266" width="10" style="21"/>
    <col min="1267" max="1267" width="33.625" style="21" customWidth="1"/>
    <col min="1268" max="1268" width="8.75" style="21" customWidth="1"/>
    <col min="1269" max="1269" width="11.875" style="21" customWidth="1"/>
    <col min="1270" max="1270" width="10.875" style="21" customWidth="1"/>
    <col min="1271" max="1274" width="15.25" style="21" customWidth="1"/>
    <col min="1275" max="1522" width="10" style="21"/>
    <col min="1523" max="1523" width="33.625" style="21" customWidth="1"/>
    <col min="1524" max="1524" width="8.75" style="21" customWidth="1"/>
    <col min="1525" max="1525" width="11.875" style="21" customWidth="1"/>
    <col min="1526" max="1526" width="10.875" style="21" customWidth="1"/>
    <col min="1527" max="1530" width="15.25" style="21" customWidth="1"/>
    <col min="1531" max="1778" width="10" style="21"/>
    <col min="1779" max="1779" width="33.625" style="21" customWidth="1"/>
    <col min="1780" max="1780" width="8.75" style="21" customWidth="1"/>
    <col min="1781" max="1781" width="11.875" style="21" customWidth="1"/>
    <col min="1782" max="1782" width="10.875" style="21" customWidth="1"/>
    <col min="1783" max="1786" width="15.25" style="21" customWidth="1"/>
    <col min="1787" max="2034" width="10" style="21"/>
    <col min="2035" max="2035" width="33.625" style="21" customWidth="1"/>
    <col min="2036" max="2036" width="8.75" style="21" customWidth="1"/>
    <col min="2037" max="2037" width="11.875" style="21" customWidth="1"/>
    <col min="2038" max="2038" width="10.875" style="21" customWidth="1"/>
    <col min="2039" max="2042" width="15.25" style="21" customWidth="1"/>
    <col min="2043" max="2290" width="10" style="21"/>
    <col min="2291" max="2291" width="33.625" style="21" customWidth="1"/>
    <col min="2292" max="2292" width="8.75" style="21" customWidth="1"/>
    <col min="2293" max="2293" width="11.875" style="21" customWidth="1"/>
    <col min="2294" max="2294" width="10.875" style="21" customWidth="1"/>
    <col min="2295" max="2298" width="15.25" style="21" customWidth="1"/>
    <col min="2299" max="2546" width="10" style="21"/>
    <col min="2547" max="2547" width="33.625" style="21" customWidth="1"/>
    <col min="2548" max="2548" width="8.75" style="21" customWidth="1"/>
    <col min="2549" max="2549" width="11.875" style="21" customWidth="1"/>
    <col min="2550" max="2550" width="10.875" style="21" customWidth="1"/>
    <col min="2551" max="2554" width="15.25" style="21" customWidth="1"/>
    <col min="2555" max="2802" width="10" style="21"/>
    <col min="2803" max="2803" width="33.625" style="21" customWidth="1"/>
    <col min="2804" max="2804" width="8.75" style="21" customWidth="1"/>
    <col min="2805" max="2805" width="11.875" style="21" customWidth="1"/>
    <col min="2806" max="2806" width="10.875" style="21" customWidth="1"/>
    <col min="2807" max="2810" width="15.25" style="21" customWidth="1"/>
    <col min="2811" max="3058" width="10" style="21"/>
    <col min="3059" max="3059" width="33.625" style="21" customWidth="1"/>
    <col min="3060" max="3060" width="8.75" style="21" customWidth="1"/>
    <col min="3061" max="3061" width="11.875" style="21" customWidth="1"/>
    <col min="3062" max="3062" width="10.875" style="21" customWidth="1"/>
    <col min="3063" max="3066" width="15.25" style="21" customWidth="1"/>
    <col min="3067" max="3314" width="10" style="21"/>
    <col min="3315" max="3315" width="33.625" style="21" customWidth="1"/>
    <col min="3316" max="3316" width="8.75" style="21" customWidth="1"/>
    <col min="3317" max="3317" width="11.875" style="21" customWidth="1"/>
    <col min="3318" max="3318" width="10.875" style="21" customWidth="1"/>
    <col min="3319" max="3322" width="15.25" style="21" customWidth="1"/>
    <col min="3323" max="3570" width="10" style="21"/>
    <col min="3571" max="3571" width="33.625" style="21" customWidth="1"/>
    <col min="3572" max="3572" width="8.75" style="21" customWidth="1"/>
    <col min="3573" max="3573" width="11.875" style="21" customWidth="1"/>
    <col min="3574" max="3574" width="10.875" style="21" customWidth="1"/>
    <col min="3575" max="3578" width="15.25" style="21" customWidth="1"/>
    <col min="3579" max="3826" width="10" style="21"/>
    <col min="3827" max="3827" width="33.625" style="21" customWidth="1"/>
    <col min="3828" max="3828" width="8.75" style="21" customWidth="1"/>
    <col min="3829" max="3829" width="11.875" style="21" customWidth="1"/>
    <col min="3830" max="3830" width="10.875" style="21" customWidth="1"/>
    <col min="3831" max="3834" width="15.25" style="21" customWidth="1"/>
    <col min="3835" max="4082" width="10" style="21"/>
    <col min="4083" max="4083" width="33.625" style="21" customWidth="1"/>
    <col min="4084" max="4084" width="8.75" style="21" customWidth="1"/>
    <col min="4085" max="4085" width="11.875" style="21" customWidth="1"/>
    <col min="4086" max="4086" width="10.875" style="21" customWidth="1"/>
    <col min="4087" max="4090" width="15.25" style="21" customWidth="1"/>
    <col min="4091" max="4338" width="10" style="21"/>
    <col min="4339" max="4339" width="33.625" style="21" customWidth="1"/>
    <col min="4340" max="4340" width="8.75" style="21" customWidth="1"/>
    <col min="4341" max="4341" width="11.875" style="21" customWidth="1"/>
    <col min="4342" max="4342" width="10.875" style="21" customWidth="1"/>
    <col min="4343" max="4346" width="15.25" style="21" customWidth="1"/>
    <col min="4347" max="4594" width="10" style="21"/>
    <col min="4595" max="4595" width="33.625" style="21" customWidth="1"/>
    <col min="4596" max="4596" width="8.75" style="21" customWidth="1"/>
    <col min="4597" max="4597" width="11.875" style="21" customWidth="1"/>
    <col min="4598" max="4598" width="10.875" style="21" customWidth="1"/>
    <col min="4599" max="4602" width="15.25" style="21" customWidth="1"/>
    <col min="4603" max="4850" width="10" style="21"/>
    <col min="4851" max="4851" width="33.625" style="21" customWidth="1"/>
    <col min="4852" max="4852" width="8.75" style="21" customWidth="1"/>
    <col min="4853" max="4853" width="11.875" style="21" customWidth="1"/>
    <col min="4854" max="4854" width="10.875" style="21" customWidth="1"/>
    <col min="4855" max="4858" width="15.25" style="21" customWidth="1"/>
    <col min="4859" max="5106" width="10" style="21"/>
    <col min="5107" max="5107" width="33.625" style="21" customWidth="1"/>
    <col min="5108" max="5108" width="8.75" style="21" customWidth="1"/>
    <col min="5109" max="5109" width="11.875" style="21" customWidth="1"/>
    <col min="5110" max="5110" width="10.875" style="21" customWidth="1"/>
    <col min="5111" max="5114" width="15.25" style="21" customWidth="1"/>
    <col min="5115" max="5362" width="10" style="21"/>
    <col min="5363" max="5363" width="33.625" style="21" customWidth="1"/>
    <col min="5364" max="5364" width="8.75" style="21" customWidth="1"/>
    <col min="5365" max="5365" width="11.875" style="21" customWidth="1"/>
    <col min="5366" max="5366" width="10.875" style="21" customWidth="1"/>
    <col min="5367" max="5370" width="15.25" style="21" customWidth="1"/>
    <col min="5371" max="5618" width="10" style="21"/>
    <col min="5619" max="5619" width="33.625" style="21" customWidth="1"/>
    <col min="5620" max="5620" width="8.75" style="21" customWidth="1"/>
    <col min="5621" max="5621" width="11.875" style="21" customWidth="1"/>
    <col min="5622" max="5622" width="10.875" style="21" customWidth="1"/>
    <col min="5623" max="5626" width="15.25" style="21" customWidth="1"/>
    <col min="5627" max="5874" width="10" style="21"/>
    <col min="5875" max="5875" width="33.625" style="21" customWidth="1"/>
    <col min="5876" max="5876" width="8.75" style="21" customWidth="1"/>
    <col min="5877" max="5877" width="11.875" style="21" customWidth="1"/>
    <col min="5878" max="5878" width="10.875" style="21" customWidth="1"/>
    <col min="5879" max="5882" width="15.25" style="21" customWidth="1"/>
    <col min="5883" max="6130" width="10" style="21"/>
    <col min="6131" max="6131" width="33.625" style="21" customWidth="1"/>
    <col min="6132" max="6132" width="8.75" style="21" customWidth="1"/>
    <col min="6133" max="6133" width="11.875" style="21" customWidth="1"/>
    <col min="6134" max="6134" width="10.875" style="21" customWidth="1"/>
    <col min="6135" max="6138" width="15.25" style="21" customWidth="1"/>
    <col min="6139" max="6386" width="10" style="21"/>
    <col min="6387" max="6387" width="33.625" style="21" customWidth="1"/>
    <col min="6388" max="6388" width="8.75" style="21" customWidth="1"/>
    <col min="6389" max="6389" width="11.875" style="21" customWidth="1"/>
    <col min="6390" max="6390" width="10.875" style="21" customWidth="1"/>
    <col min="6391" max="6394" width="15.25" style="21" customWidth="1"/>
    <col min="6395" max="6642" width="10" style="21"/>
    <col min="6643" max="6643" width="33.625" style="21" customWidth="1"/>
    <col min="6644" max="6644" width="8.75" style="21" customWidth="1"/>
    <col min="6645" max="6645" width="11.875" style="21" customWidth="1"/>
    <col min="6646" max="6646" width="10.875" style="21" customWidth="1"/>
    <col min="6647" max="6650" width="15.25" style="21" customWidth="1"/>
    <col min="6651" max="6898" width="10" style="21"/>
    <col min="6899" max="6899" width="33.625" style="21" customWidth="1"/>
    <col min="6900" max="6900" width="8.75" style="21" customWidth="1"/>
    <col min="6901" max="6901" width="11.875" style="21" customWidth="1"/>
    <col min="6902" max="6902" width="10.875" style="21" customWidth="1"/>
    <col min="6903" max="6906" width="15.25" style="21" customWidth="1"/>
    <col min="6907" max="7154" width="10" style="21"/>
    <col min="7155" max="7155" width="33.625" style="21" customWidth="1"/>
    <col min="7156" max="7156" width="8.75" style="21" customWidth="1"/>
    <col min="7157" max="7157" width="11.875" style="21" customWidth="1"/>
    <col min="7158" max="7158" width="10.875" style="21" customWidth="1"/>
    <col min="7159" max="7162" width="15.25" style="21" customWidth="1"/>
    <col min="7163" max="7410" width="10" style="21"/>
    <col min="7411" max="7411" width="33.625" style="21" customWidth="1"/>
    <col min="7412" max="7412" width="8.75" style="21" customWidth="1"/>
    <col min="7413" max="7413" width="11.875" style="21" customWidth="1"/>
    <col min="7414" max="7414" width="10.875" style="21" customWidth="1"/>
    <col min="7415" max="7418" width="15.25" style="21" customWidth="1"/>
    <col min="7419" max="7666" width="10" style="21"/>
    <col min="7667" max="7667" width="33.625" style="21" customWidth="1"/>
    <col min="7668" max="7668" width="8.75" style="21" customWidth="1"/>
    <col min="7669" max="7669" width="11.875" style="21" customWidth="1"/>
    <col min="7670" max="7670" width="10.875" style="21" customWidth="1"/>
    <col min="7671" max="7674" width="15.25" style="21" customWidth="1"/>
    <col min="7675" max="7922" width="10" style="21"/>
    <col min="7923" max="7923" width="33.625" style="21" customWidth="1"/>
    <col min="7924" max="7924" width="8.75" style="21" customWidth="1"/>
    <col min="7925" max="7925" width="11.875" style="21" customWidth="1"/>
    <col min="7926" max="7926" width="10.875" style="21" customWidth="1"/>
    <col min="7927" max="7930" width="15.25" style="21" customWidth="1"/>
    <col min="7931" max="8178" width="10" style="21"/>
    <col min="8179" max="8179" width="33.625" style="21" customWidth="1"/>
    <col min="8180" max="8180" width="8.75" style="21" customWidth="1"/>
    <col min="8181" max="8181" width="11.875" style="21" customWidth="1"/>
    <col min="8182" max="8182" width="10.875" style="21" customWidth="1"/>
    <col min="8183" max="8186" width="15.25" style="21" customWidth="1"/>
    <col min="8187" max="8434" width="10" style="21"/>
    <col min="8435" max="8435" width="33.625" style="21" customWidth="1"/>
    <col min="8436" max="8436" width="8.75" style="21" customWidth="1"/>
    <col min="8437" max="8437" width="11.875" style="21" customWidth="1"/>
    <col min="8438" max="8438" width="10.875" style="21" customWidth="1"/>
    <col min="8439" max="8442" width="15.25" style="21" customWidth="1"/>
    <col min="8443" max="8690" width="10" style="21"/>
    <col min="8691" max="8691" width="33.625" style="21" customWidth="1"/>
    <col min="8692" max="8692" width="8.75" style="21" customWidth="1"/>
    <col min="8693" max="8693" width="11.875" style="21" customWidth="1"/>
    <col min="8694" max="8694" width="10.875" style="21" customWidth="1"/>
    <col min="8695" max="8698" width="15.25" style="21" customWidth="1"/>
    <col min="8699" max="8946" width="10" style="21"/>
    <col min="8947" max="8947" width="33.625" style="21" customWidth="1"/>
    <col min="8948" max="8948" width="8.75" style="21" customWidth="1"/>
    <col min="8949" max="8949" width="11.875" style="21" customWidth="1"/>
    <col min="8950" max="8950" width="10.875" style="21" customWidth="1"/>
    <col min="8951" max="8954" width="15.25" style="21" customWidth="1"/>
    <col min="8955" max="9202" width="10" style="21"/>
    <col min="9203" max="9203" width="33.625" style="21" customWidth="1"/>
    <col min="9204" max="9204" width="8.75" style="21" customWidth="1"/>
    <col min="9205" max="9205" width="11.875" style="21" customWidth="1"/>
    <col min="9206" max="9206" width="10.875" style="21" customWidth="1"/>
    <col min="9207" max="9210" width="15.25" style="21" customWidth="1"/>
    <col min="9211" max="9458" width="10" style="21"/>
    <col min="9459" max="9459" width="33.625" style="21" customWidth="1"/>
    <col min="9460" max="9460" width="8.75" style="21" customWidth="1"/>
    <col min="9461" max="9461" width="11.875" style="21" customWidth="1"/>
    <col min="9462" max="9462" width="10.875" style="21" customWidth="1"/>
    <col min="9463" max="9466" width="15.25" style="21" customWidth="1"/>
    <col min="9467" max="9714" width="10" style="21"/>
    <col min="9715" max="9715" width="33.625" style="21" customWidth="1"/>
    <col min="9716" max="9716" width="8.75" style="21" customWidth="1"/>
    <col min="9717" max="9717" width="11.875" style="21" customWidth="1"/>
    <col min="9718" max="9718" width="10.875" style="21" customWidth="1"/>
    <col min="9719" max="9722" width="15.25" style="21" customWidth="1"/>
    <col min="9723" max="9970" width="10" style="21"/>
    <col min="9971" max="9971" width="33.625" style="21" customWidth="1"/>
    <col min="9972" max="9972" width="8.75" style="21" customWidth="1"/>
    <col min="9973" max="9973" width="11.875" style="21" customWidth="1"/>
    <col min="9974" max="9974" width="10.875" style="21" customWidth="1"/>
    <col min="9975" max="9978" width="15.25" style="21" customWidth="1"/>
    <col min="9979" max="10226" width="10" style="21"/>
    <col min="10227" max="10227" width="33.625" style="21" customWidth="1"/>
    <col min="10228" max="10228" width="8.75" style="21" customWidth="1"/>
    <col min="10229" max="10229" width="11.875" style="21" customWidth="1"/>
    <col min="10230" max="10230" width="10.875" style="21" customWidth="1"/>
    <col min="10231" max="10234" width="15.25" style="21" customWidth="1"/>
    <col min="10235" max="10482" width="10" style="21"/>
    <col min="10483" max="10483" width="33.625" style="21" customWidth="1"/>
    <col min="10484" max="10484" width="8.75" style="21" customWidth="1"/>
    <col min="10485" max="10485" width="11.875" style="21" customWidth="1"/>
    <col min="10486" max="10486" width="10.875" style="21" customWidth="1"/>
    <col min="10487" max="10490" width="15.25" style="21" customWidth="1"/>
    <col min="10491" max="10738" width="10" style="21"/>
    <col min="10739" max="10739" width="33.625" style="21" customWidth="1"/>
    <col min="10740" max="10740" width="8.75" style="21" customWidth="1"/>
    <col min="10741" max="10741" width="11.875" style="21" customWidth="1"/>
    <col min="10742" max="10742" width="10.875" style="21" customWidth="1"/>
    <col min="10743" max="10746" width="15.25" style="21" customWidth="1"/>
    <col min="10747" max="10994" width="10" style="21"/>
    <col min="10995" max="10995" width="33.625" style="21" customWidth="1"/>
    <col min="10996" max="10996" width="8.75" style="21" customWidth="1"/>
    <col min="10997" max="10997" width="11.875" style="21" customWidth="1"/>
    <col min="10998" max="10998" width="10.875" style="21" customWidth="1"/>
    <col min="10999" max="11002" width="15.25" style="21" customWidth="1"/>
    <col min="11003" max="11250" width="10" style="21"/>
    <col min="11251" max="11251" width="33.625" style="21" customWidth="1"/>
    <col min="11252" max="11252" width="8.75" style="21" customWidth="1"/>
    <col min="11253" max="11253" width="11.875" style="21" customWidth="1"/>
    <col min="11254" max="11254" width="10.875" style="21" customWidth="1"/>
    <col min="11255" max="11258" width="15.25" style="21" customWidth="1"/>
    <col min="11259" max="11506" width="10" style="21"/>
    <col min="11507" max="11507" width="33.625" style="21" customWidth="1"/>
    <col min="11508" max="11508" width="8.75" style="21" customWidth="1"/>
    <col min="11509" max="11509" width="11.875" style="21" customWidth="1"/>
    <col min="11510" max="11510" width="10.875" style="21" customWidth="1"/>
    <col min="11511" max="11514" width="15.25" style="21" customWidth="1"/>
    <col min="11515" max="11762" width="10" style="21"/>
    <col min="11763" max="11763" width="33.625" style="21" customWidth="1"/>
    <col min="11764" max="11764" width="8.75" style="21" customWidth="1"/>
    <col min="11765" max="11765" width="11.875" style="21" customWidth="1"/>
    <col min="11766" max="11766" width="10.875" style="21" customWidth="1"/>
    <col min="11767" max="11770" width="15.25" style="21" customWidth="1"/>
    <col min="11771" max="12018" width="10" style="21"/>
    <col min="12019" max="12019" width="33.625" style="21" customWidth="1"/>
    <col min="12020" max="12020" width="8.75" style="21" customWidth="1"/>
    <col min="12021" max="12021" width="11.875" style="21" customWidth="1"/>
    <col min="12022" max="12022" width="10.875" style="21" customWidth="1"/>
    <col min="12023" max="12026" width="15.25" style="21" customWidth="1"/>
    <col min="12027" max="12274" width="10" style="21"/>
    <col min="12275" max="12275" width="33.625" style="21" customWidth="1"/>
    <col min="12276" max="12276" width="8.75" style="21" customWidth="1"/>
    <col min="12277" max="12277" width="11.875" style="21" customWidth="1"/>
    <col min="12278" max="12278" width="10.875" style="21" customWidth="1"/>
    <col min="12279" max="12282" width="15.25" style="21" customWidth="1"/>
    <col min="12283" max="12530" width="10" style="21"/>
    <col min="12531" max="12531" width="33.625" style="21" customWidth="1"/>
    <col min="12532" max="12532" width="8.75" style="21" customWidth="1"/>
    <col min="12533" max="12533" width="11.875" style="21" customWidth="1"/>
    <col min="12534" max="12534" width="10.875" style="21" customWidth="1"/>
    <col min="12535" max="12538" width="15.25" style="21" customWidth="1"/>
    <col min="12539" max="12786" width="10" style="21"/>
    <col min="12787" max="12787" width="33.625" style="21" customWidth="1"/>
    <col min="12788" max="12788" width="8.75" style="21" customWidth="1"/>
    <col min="12789" max="12789" width="11.875" style="21" customWidth="1"/>
    <col min="12790" max="12790" width="10.875" style="21" customWidth="1"/>
    <col min="12791" max="12794" width="15.25" style="21" customWidth="1"/>
    <col min="12795" max="13042" width="10" style="21"/>
    <col min="13043" max="13043" width="33.625" style="21" customWidth="1"/>
    <col min="13044" max="13044" width="8.75" style="21" customWidth="1"/>
    <col min="13045" max="13045" width="11.875" style="21" customWidth="1"/>
    <col min="13046" max="13046" width="10.875" style="21" customWidth="1"/>
    <col min="13047" max="13050" width="15.25" style="21" customWidth="1"/>
    <col min="13051" max="13298" width="10" style="21"/>
    <col min="13299" max="13299" width="33.625" style="21" customWidth="1"/>
    <col min="13300" max="13300" width="8.75" style="21" customWidth="1"/>
    <col min="13301" max="13301" width="11.875" style="21" customWidth="1"/>
    <col min="13302" max="13302" width="10.875" style="21" customWidth="1"/>
    <col min="13303" max="13306" width="15.25" style="21" customWidth="1"/>
    <col min="13307" max="13554" width="10" style="21"/>
    <col min="13555" max="13555" width="33.625" style="21" customWidth="1"/>
    <col min="13556" max="13556" width="8.75" style="21" customWidth="1"/>
    <col min="13557" max="13557" width="11.875" style="21" customWidth="1"/>
    <col min="13558" max="13558" width="10.875" style="21" customWidth="1"/>
    <col min="13559" max="13562" width="15.25" style="21" customWidth="1"/>
    <col min="13563" max="13810" width="10" style="21"/>
    <col min="13811" max="13811" width="33.625" style="21" customWidth="1"/>
    <col min="13812" max="13812" width="8.75" style="21" customWidth="1"/>
    <col min="13813" max="13813" width="11.875" style="21" customWidth="1"/>
    <col min="13814" max="13814" width="10.875" style="21" customWidth="1"/>
    <col min="13815" max="13818" width="15.25" style="21" customWidth="1"/>
    <col min="13819" max="14066" width="10" style="21"/>
    <col min="14067" max="14067" width="33.625" style="21" customWidth="1"/>
    <col min="14068" max="14068" width="8.75" style="21" customWidth="1"/>
    <col min="14069" max="14069" width="11.875" style="21" customWidth="1"/>
    <col min="14070" max="14070" width="10.875" style="21" customWidth="1"/>
    <col min="14071" max="14074" width="15.25" style="21" customWidth="1"/>
    <col min="14075" max="14322" width="10" style="21"/>
    <col min="14323" max="14323" width="33.625" style="21" customWidth="1"/>
    <col min="14324" max="14324" width="8.75" style="21" customWidth="1"/>
    <col min="14325" max="14325" width="11.875" style="21" customWidth="1"/>
    <col min="14326" max="14326" width="10.875" style="21" customWidth="1"/>
    <col min="14327" max="14330" width="15.25" style="21" customWidth="1"/>
    <col min="14331" max="14578" width="10" style="21"/>
    <col min="14579" max="14579" width="33.625" style="21" customWidth="1"/>
    <col min="14580" max="14580" width="8.75" style="21" customWidth="1"/>
    <col min="14581" max="14581" width="11.875" style="21" customWidth="1"/>
    <col min="14582" max="14582" width="10.875" style="21" customWidth="1"/>
    <col min="14583" max="14586" width="15.25" style="21" customWidth="1"/>
    <col min="14587" max="14834" width="10" style="21"/>
    <col min="14835" max="14835" width="33.625" style="21" customWidth="1"/>
    <col min="14836" max="14836" width="8.75" style="21" customWidth="1"/>
    <col min="14837" max="14837" width="11.875" style="21" customWidth="1"/>
    <col min="14838" max="14838" width="10.875" style="21" customWidth="1"/>
    <col min="14839" max="14842" width="15.25" style="21" customWidth="1"/>
    <col min="14843" max="15090" width="10" style="21"/>
    <col min="15091" max="15091" width="33.625" style="21" customWidth="1"/>
    <col min="15092" max="15092" width="8.75" style="21" customWidth="1"/>
    <col min="15093" max="15093" width="11.875" style="21" customWidth="1"/>
    <col min="15094" max="15094" width="10.875" style="21" customWidth="1"/>
    <col min="15095" max="15098" width="15.25" style="21" customWidth="1"/>
    <col min="15099" max="15346" width="10" style="21"/>
    <col min="15347" max="15347" width="33.625" style="21" customWidth="1"/>
    <col min="15348" max="15348" width="8.75" style="21" customWidth="1"/>
    <col min="15349" max="15349" width="11.875" style="21" customWidth="1"/>
    <col min="15350" max="15350" width="10.875" style="21" customWidth="1"/>
    <col min="15351" max="15354" width="15.25" style="21" customWidth="1"/>
    <col min="15355" max="15602" width="10" style="21"/>
    <col min="15603" max="15603" width="33.625" style="21" customWidth="1"/>
    <col min="15604" max="15604" width="8.75" style="21" customWidth="1"/>
    <col min="15605" max="15605" width="11.875" style="21" customWidth="1"/>
    <col min="15606" max="15606" width="10.875" style="21" customWidth="1"/>
    <col min="15607" max="15610" width="15.25" style="21" customWidth="1"/>
    <col min="15611" max="15858" width="10" style="21"/>
    <col min="15859" max="15859" width="33.625" style="21" customWidth="1"/>
    <col min="15860" max="15860" width="8.75" style="21" customWidth="1"/>
    <col min="15861" max="15861" width="11.875" style="21" customWidth="1"/>
    <col min="15862" max="15862" width="10.875" style="21" customWidth="1"/>
    <col min="15863" max="15866" width="15.25" style="21" customWidth="1"/>
    <col min="15867" max="16114" width="10" style="21"/>
    <col min="16115" max="16115" width="33.625" style="21" customWidth="1"/>
    <col min="16116" max="16116" width="8.75" style="21" customWidth="1"/>
    <col min="16117" max="16117" width="11.875" style="21" customWidth="1"/>
    <col min="16118" max="16118" width="10.875" style="21" customWidth="1"/>
    <col min="16119" max="16122" width="15.25" style="21" customWidth="1"/>
    <col min="16123" max="16371" width="10" style="21"/>
    <col min="16372" max="16384" width="10" style="21" customWidth="1"/>
  </cols>
  <sheetData>
    <row r="1" spans="1:6" ht="12.75" x14ac:dyDescent="0.2">
      <c r="A1" s="852" t="s">
        <v>0</v>
      </c>
      <c r="B1" s="852"/>
      <c r="C1" s="852"/>
      <c r="D1" s="852"/>
      <c r="E1" s="852"/>
      <c r="F1" s="852"/>
    </row>
    <row r="2" spans="1:6" ht="12.75" x14ac:dyDescent="0.2">
      <c r="A2" s="853"/>
      <c r="B2" s="853"/>
      <c r="C2" s="853"/>
      <c r="D2" s="853"/>
      <c r="E2" s="853"/>
      <c r="F2" s="853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510</v>
      </c>
      <c r="F3" s="770" t="s">
        <v>511</v>
      </c>
    </row>
    <row r="4" spans="1:6" ht="12.75" x14ac:dyDescent="0.2">
      <c r="A4" s="26" t="s">
        <v>45</v>
      </c>
      <c r="B4" s="453"/>
      <c r="C4" s="453"/>
      <c r="D4" s="453"/>
      <c r="E4" s="453"/>
      <c r="F4" s="770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4420.5434200000018</v>
      </c>
      <c r="E5" s="473">
        <v>4572.4939799999993</v>
      </c>
      <c r="F5" s="766" t="s">
        <v>664</v>
      </c>
    </row>
    <row r="6" spans="1:6" ht="12.75" x14ac:dyDescent="0.2">
      <c r="A6" s="22" t="s">
        <v>487</v>
      </c>
      <c r="B6" s="31" t="s">
        <v>47</v>
      </c>
      <c r="C6" s="32" t="s">
        <v>48</v>
      </c>
      <c r="D6" s="33">
        <v>103.95609</v>
      </c>
      <c r="E6" s="474">
        <v>115.64027999999999</v>
      </c>
      <c r="F6" s="766" t="s">
        <v>664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429.88106999999997</v>
      </c>
      <c r="E7" s="474">
        <v>395.61219</v>
      </c>
      <c r="F7" s="766" t="s">
        <v>664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552.08425000000022</v>
      </c>
      <c r="E8" s="474">
        <v>472.62636999999995</v>
      </c>
      <c r="F8" s="766" t="s">
        <v>664</v>
      </c>
    </row>
    <row r="9" spans="1:6" ht="12.75" x14ac:dyDescent="0.2">
      <c r="A9" s="22" t="s">
        <v>630</v>
      </c>
      <c r="B9" s="31" t="s">
        <v>47</v>
      </c>
      <c r="C9" s="32" t="s">
        <v>48</v>
      </c>
      <c r="D9" s="33">
        <v>1741.3628800000006</v>
      </c>
      <c r="E9" s="474">
        <v>1765.8149499999997</v>
      </c>
      <c r="F9" s="766" t="s">
        <v>664</v>
      </c>
    </row>
    <row r="10" spans="1:6" ht="12.75" x14ac:dyDescent="0.2">
      <c r="A10" s="34" t="s">
        <v>51</v>
      </c>
      <c r="B10" s="35" t="s">
        <v>47</v>
      </c>
      <c r="C10" s="36" t="s">
        <v>640</v>
      </c>
      <c r="D10" s="37">
        <v>20781.307000000001</v>
      </c>
      <c r="E10" s="475">
        <v>24057.761999999999</v>
      </c>
      <c r="F10" s="767" t="s">
        <v>664</v>
      </c>
    </row>
    <row r="11" spans="1:6" ht="12.75" x14ac:dyDescent="0.2">
      <c r="A11" s="38" t="s">
        <v>52</v>
      </c>
      <c r="B11" s="39"/>
      <c r="C11" s="40"/>
      <c r="D11" s="41"/>
      <c r="E11" s="41"/>
      <c r="F11" s="768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4727</v>
      </c>
      <c r="E12" s="474">
        <v>4938</v>
      </c>
      <c r="F12" s="769" t="s">
        <v>664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28245</v>
      </c>
      <c r="E13" s="474">
        <v>32361</v>
      </c>
      <c r="F13" s="766" t="s">
        <v>664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75.314151291939922</v>
      </c>
      <c r="E14" s="476">
        <v>74.271386909297661</v>
      </c>
      <c r="F14" s="766" t="s">
        <v>664</v>
      </c>
    </row>
    <row r="15" spans="1:6" ht="12.75" x14ac:dyDescent="0.2">
      <c r="A15" s="22" t="s">
        <v>512</v>
      </c>
      <c r="B15" s="31" t="s">
        <v>47</v>
      </c>
      <c r="C15" s="32" t="s">
        <v>48</v>
      </c>
      <c r="D15" s="33">
        <v>230</v>
      </c>
      <c r="E15" s="474">
        <v>197</v>
      </c>
      <c r="F15" s="767" t="s">
        <v>664</v>
      </c>
    </row>
    <row r="16" spans="1:6" ht="12.75" x14ac:dyDescent="0.2">
      <c r="A16" s="26" t="s">
        <v>58</v>
      </c>
      <c r="B16" s="28"/>
      <c r="C16" s="29"/>
      <c r="D16" s="43"/>
      <c r="E16" s="43"/>
      <c r="F16" s="768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5389</v>
      </c>
      <c r="E17" s="473">
        <v>4921</v>
      </c>
      <c r="F17" s="769" t="s">
        <v>664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82.404063678257216</v>
      </c>
      <c r="E18" s="476">
        <v>77.756060606060601</v>
      </c>
      <c r="F18" s="766" t="s">
        <v>664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16422</v>
      </c>
      <c r="E19" s="475">
        <v>16611</v>
      </c>
      <c r="F19" s="767" t="s">
        <v>664</v>
      </c>
    </row>
    <row r="20" spans="1:6" ht="12.75" x14ac:dyDescent="0.2">
      <c r="A20" s="26" t="s">
        <v>67</v>
      </c>
      <c r="B20" s="28"/>
      <c r="C20" s="29"/>
      <c r="D20" s="30"/>
      <c r="E20" s="30"/>
      <c r="F20" s="768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101.8235</v>
      </c>
      <c r="E21" s="477">
        <v>97.277272727272717</v>
      </c>
      <c r="F21" s="766" t="s">
        <v>664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1.3316095238095236</v>
      </c>
      <c r="E22" s="478">
        <v>1.2901363636363632</v>
      </c>
      <c r="F22" s="766" t="s">
        <v>664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140.99</v>
      </c>
      <c r="E23" s="479">
        <v>140.99827879999998</v>
      </c>
      <c r="F23" s="766" t="s">
        <v>664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132.25</v>
      </c>
      <c r="E24" s="479">
        <v>132.13525905</v>
      </c>
      <c r="F24" s="766" t="s">
        <v>664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9">
        <v>17.5</v>
      </c>
      <c r="F25" s="766" t="s">
        <v>664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9.3229000000000006</v>
      </c>
      <c r="E26" s="480">
        <v>9.3229000000000006</v>
      </c>
      <c r="F26" s="766" t="s">
        <v>664</v>
      </c>
    </row>
    <row r="27" spans="1:6" ht="12.75" x14ac:dyDescent="0.2">
      <c r="A27" s="38" t="s">
        <v>82</v>
      </c>
      <c r="B27" s="39"/>
      <c r="C27" s="40"/>
      <c r="D27" s="41"/>
      <c r="E27" s="41"/>
      <c r="F27" s="768"/>
    </row>
    <row r="28" spans="1:6" ht="12.75" x14ac:dyDescent="0.2">
      <c r="A28" s="22" t="s">
        <v>83</v>
      </c>
      <c r="B28" s="31" t="s">
        <v>84</v>
      </c>
      <c r="C28" s="32" t="s">
        <v>513</v>
      </c>
      <c r="D28" s="50">
        <v>1.3</v>
      </c>
      <c r="E28" s="481">
        <v>1.6</v>
      </c>
      <c r="F28" s="766" t="s">
        <v>667</v>
      </c>
    </row>
    <row r="29" spans="1:6" x14ac:dyDescent="0.2">
      <c r="A29" s="22" t="s">
        <v>85</v>
      </c>
      <c r="B29" s="31" t="s">
        <v>84</v>
      </c>
      <c r="C29" s="32" t="s">
        <v>513</v>
      </c>
      <c r="D29" s="51">
        <v>-1.8</v>
      </c>
      <c r="E29" s="482">
        <v>3.6</v>
      </c>
      <c r="F29" s="766" t="s">
        <v>664</v>
      </c>
    </row>
    <row r="30" spans="1:6" ht="12.75" x14ac:dyDescent="0.2">
      <c r="A30" s="52" t="s">
        <v>86</v>
      </c>
      <c r="B30" s="31" t="s">
        <v>84</v>
      </c>
      <c r="C30" s="32" t="s">
        <v>513</v>
      </c>
      <c r="D30" s="51">
        <v>-3.7</v>
      </c>
      <c r="E30" s="482">
        <v>5.0999999999999996</v>
      </c>
      <c r="F30" s="766" t="s">
        <v>664</v>
      </c>
    </row>
    <row r="31" spans="1:6" ht="12.75" x14ac:dyDescent="0.2">
      <c r="A31" s="52" t="s">
        <v>87</v>
      </c>
      <c r="B31" s="31" t="s">
        <v>84</v>
      </c>
      <c r="C31" s="32" t="s">
        <v>513</v>
      </c>
      <c r="D31" s="51">
        <v>-8.6</v>
      </c>
      <c r="E31" s="482">
        <v>-3.4</v>
      </c>
      <c r="F31" s="766" t="s">
        <v>664</v>
      </c>
    </row>
    <row r="32" spans="1:6" ht="12.75" x14ac:dyDescent="0.2">
      <c r="A32" s="52" t="s">
        <v>88</v>
      </c>
      <c r="B32" s="31" t="s">
        <v>84</v>
      </c>
      <c r="C32" s="32" t="s">
        <v>513</v>
      </c>
      <c r="D32" s="51">
        <v>-3.4</v>
      </c>
      <c r="E32" s="482">
        <v>5.8</v>
      </c>
      <c r="F32" s="766" t="s">
        <v>664</v>
      </c>
    </row>
    <row r="33" spans="1:6" ht="12.75" x14ac:dyDescent="0.2">
      <c r="A33" s="52" t="s">
        <v>89</v>
      </c>
      <c r="B33" s="31" t="s">
        <v>84</v>
      </c>
      <c r="C33" s="32" t="s">
        <v>513</v>
      </c>
      <c r="D33" s="51">
        <v>-7.8</v>
      </c>
      <c r="E33" s="482">
        <v>3.9</v>
      </c>
      <c r="F33" s="766" t="s">
        <v>664</v>
      </c>
    </row>
    <row r="34" spans="1:6" ht="12.75" x14ac:dyDescent="0.2">
      <c r="A34" s="52" t="s">
        <v>90</v>
      </c>
      <c r="B34" s="31" t="s">
        <v>84</v>
      </c>
      <c r="C34" s="32" t="s">
        <v>513</v>
      </c>
      <c r="D34" s="51">
        <v>3.6</v>
      </c>
      <c r="E34" s="482">
        <v>4.5</v>
      </c>
      <c r="F34" s="766" t="s">
        <v>664</v>
      </c>
    </row>
    <row r="35" spans="1:6" ht="12.75" x14ac:dyDescent="0.2">
      <c r="A35" s="52" t="s">
        <v>91</v>
      </c>
      <c r="B35" s="31" t="s">
        <v>84</v>
      </c>
      <c r="C35" s="32" t="s">
        <v>513</v>
      </c>
      <c r="D35" s="51">
        <v>-2</v>
      </c>
      <c r="E35" s="482">
        <v>-0.3</v>
      </c>
      <c r="F35" s="766" t="s">
        <v>664</v>
      </c>
    </row>
    <row r="36" spans="1:6" x14ac:dyDescent="0.2">
      <c r="A36" s="22" t="s">
        <v>92</v>
      </c>
      <c r="B36" s="31" t="s">
        <v>93</v>
      </c>
      <c r="C36" s="32" t="s">
        <v>513</v>
      </c>
      <c r="D36" s="51">
        <v>0.1</v>
      </c>
      <c r="E36" s="482">
        <v>1.1000000000000001</v>
      </c>
      <c r="F36" s="766" t="s">
        <v>664</v>
      </c>
    </row>
    <row r="37" spans="1:6" x14ac:dyDescent="0.2">
      <c r="A37" s="22" t="s">
        <v>514</v>
      </c>
      <c r="B37" s="31" t="s">
        <v>94</v>
      </c>
      <c r="C37" s="32" t="s">
        <v>513</v>
      </c>
      <c r="D37" s="51">
        <v>-3.2</v>
      </c>
      <c r="E37" s="482">
        <v>6.1</v>
      </c>
      <c r="F37" s="766" t="s">
        <v>664</v>
      </c>
    </row>
    <row r="38" spans="1:6" ht="12.75" x14ac:dyDescent="0.2">
      <c r="A38" s="34" t="s">
        <v>95</v>
      </c>
      <c r="B38" s="35" t="s">
        <v>96</v>
      </c>
      <c r="C38" s="36" t="s">
        <v>513</v>
      </c>
      <c r="D38" s="53">
        <v>15.3</v>
      </c>
      <c r="E38" s="483">
        <v>27</v>
      </c>
      <c r="F38" s="766" t="s">
        <v>664</v>
      </c>
    </row>
    <row r="39" spans="1:6" ht="12.75" x14ac:dyDescent="0.2">
      <c r="A39" s="38" t="s">
        <v>63</v>
      </c>
      <c r="B39" s="39"/>
      <c r="C39" s="40"/>
      <c r="D39" s="41"/>
      <c r="E39" s="41"/>
      <c r="F39" s="768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29.239000000000001</v>
      </c>
      <c r="E40" s="484">
        <v>15.081</v>
      </c>
      <c r="F40" s="766" t="s">
        <v>664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9.6414923518000002</v>
      </c>
      <c r="E41" s="474">
        <v>9.3145119712</v>
      </c>
      <c r="F41" s="766" t="s">
        <v>664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0.66</v>
      </c>
      <c r="E42" s="479">
        <v>0.33</v>
      </c>
      <c r="F42" s="766" t="s">
        <v>664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0.05</v>
      </c>
      <c r="E43" s="479">
        <v>0.04</v>
      </c>
      <c r="F43" s="766" t="s">
        <v>664</v>
      </c>
    </row>
    <row r="44" spans="1:6" x14ac:dyDescent="0.2">
      <c r="A44" s="38" t="s">
        <v>97</v>
      </c>
      <c r="B44" s="39"/>
      <c r="C44" s="40"/>
      <c r="D44" s="41"/>
      <c r="E44" s="41"/>
      <c r="F44" s="768"/>
    </row>
    <row r="45" spans="1:6" ht="12.75" x14ac:dyDescent="0.2">
      <c r="A45" s="54" t="s">
        <v>98</v>
      </c>
      <c r="B45" s="31" t="s">
        <v>84</v>
      </c>
      <c r="C45" s="32" t="s">
        <v>513</v>
      </c>
      <c r="D45" s="51">
        <v>-0.3</v>
      </c>
      <c r="E45" s="482">
        <v>2.9</v>
      </c>
      <c r="F45" s="766" t="s">
        <v>664</v>
      </c>
    </row>
    <row r="46" spans="1:6" ht="12.75" x14ac:dyDescent="0.2">
      <c r="A46" s="55" t="s">
        <v>99</v>
      </c>
      <c r="B46" s="31" t="s">
        <v>84</v>
      </c>
      <c r="C46" s="32" t="s">
        <v>513</v>
      </c>
      <c r="D46" s="51">
        <v>-0.2</v>
      </c>
      <c r="E46" s="482">
        <v>3.1</v>
      </c>
      <c r="F46" s="766" t="s">
        <v>664</v>
      </c>
    </row>
    <row r="47" spans="1:6" ht="12.75" x14ac:dyDescent="0.2">
      <c r="A47" s="55" t="s">
        <v>100</v>
      </c>
      <c r="B47" s="31" t="s">
        <v>84</v>
      </c>
      <c r="C47" s="32" t="s">
        <v>513</v>
      </c>
      <c r="D47" s="51">
        <v>-0.6</v>
      </c>
      <c r="E47" s="482">
        <v>4.0999999999999996</v>
      </c>
      <c r="F47" s="766" t="s">
        <v>664</v>
      </c>
    </row>
    <row r="48" spans="1:6" ht="12.75" x14ac:dyDescent="0.2">
      <c r="A48" s="54" t="s">
        <v>101</v>
      </c>
      <c r="B48" s="31" t="s">
        <v>84</v>
      </c>
      <c r="C48" s="32" t="s">
        <v>513</v>
      </c>
      <c r="D48" s="51">
        <v>-1.2</v>
      </c>
      <c r="E48" s="482">
        <v>0.2</v>
      </c>
      <c r="F48" s="766" t="s">
        <v>664</v>
      </c>
    </row>
    <row r="49" spans="1:7" ht="12.75" x14ac:dyDescent="0.2">
      <c r="A49" s="485" t="s">
        <v>102</v>
      </c>
      <c r="B49" s="31" t="s">
        <v>84</v>
      </c>
      <c r="C49" s="32" t="s">
        <v>513</v>
      </c>
      <c r="D49" s="51">
        <v>-0.1</v>
      </c>
      <c r="E49" s="482">
        <v>9.3000000000000007</v>
      </c>
      <c r="F49" s="766" t="s">
        <v>664</v>
      </c>
    </row>
    <row r="50" spans="1:7" ht="12.75" x14ac:dyDescent="0.2">
      <c r="A50" s="55" t="s">
        <v>103</v>
      </c>
      <c r="B50" s="31" t="s">
        <v>84</v>
      </c>
      <c r="C50" s="32" t="s">
        <v>513</v>
      </c>
      <c r="D50" s="51">
        <v>-1.5</v>
      </c>
      <c r="E50" s="482">
        <v>9.6</v>
      </c>
      <c r="F50" s="766" t="s">
        <v>664</v>
      </c>
    </row>
    <row r="51" spans="1:7" ht="12.75" x14ac:dyDescent="0.2">
      <c r="A51" s="55" t="s">
        <v>104</v>
      </c>
      <c r="B51" s="31" t="s">
        <v>84</v>
      </c>
      <c r="C51" s="32" t="s">
        <v>513</v>
      </c>
      <c r="D51" s="51">
        <v>2.8</v>
      </c>
      <c r="E51" s="482">
        <v>1.1000000000000001</v>
      </c>
      <c r="F51" s="766" t="s">
        <v>664</v>
      </c>
    </row>
    <row r="52" spans="1:7" ht="12.75" x14ac:dyDescent="0.2">
      <c r="A52" s="55" t="s">
        <v>105</v>
      </c>
      <c r="B52" s="31" t="s">
        <v>84</v>
      </c>
      <c r="C52" s="32" t="s">
        <v>513</v>
      </c>
      <c r="D52" s="51">
        <v>17.2</v>
      </c>
      <c r="E52" s="482">
        <v>13.5</v>
      </c>
      <c r="F52" s="766" t="s">
        <v>664</v>
      </c>
    </row>
    <row r="53" spans="1:7" ht="12.75" x14ac:dyDescent="0.2">
      <c r="A53" s="54" t="s">
        <v>106</v>
      </c>
      <c r="B53" s="31" t="s">
        <v>84</v>
      </c>
      <c r="C53" s="32" t="s">
        <v>513</v>
      </c>
      <c r="D53" s="51">
        <v>5.7</v>
      </c>
      <c r="E53" s="482">
        <v>5.5</v>
      </c>
      <c r="F53" s="766" t="s">
        <v>664</v>
      </c>
    </row>
    <row r="54" spans="1:7" ht="12.75" x14ac:dyDescent="0.2">
      <c r="A54" s="56" t="s">
        <v>107</v>
      </c>
      <c r="B54" s="35" t="s">
        <v>84</v>
      </c>
      <c r="C54" s="36" t="s">
        <v>513</v>
      </c>
      <c r="D54" s="53">
        <v>-6.7</v>
      </c>
      <c r="E54" s="483">
        <v>-8.5</v>
      </c>
      <c r="F54" s="767" t="s">
        <v>664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4"/>
      <c r="B56" s="22"/>
      <c r="C56" s="22"/>
      <c r="D56" s="22"/>
      <c r="E56" s="22"/>
      <c r="F56" s="22"/>
    </row>
    <row r="57" spans="1:7" ht="12.75" x14ac:dyDescent="0.2">
      <c r="A57" s="464" t="s">
        <v>515</v>
      </c>
      <c r="B57" s="470"/>
      <c r="C57" s="470"/>
      <c r="D57" s="471"/>
      <c r="E57" s="22"/>
      <c r="F57" s="22"/>
    </row>
    <row r="58" spans="1:7" ht="12.75" x14ac:dyDescent="0.2">
      <c r="A58" s="464" t="s">
        <v>516</v>
      </c>
      <c r="B58" s="22"/>
      <c r="C58" s="22"/>
      <c r="D58" s="22"/>
      <c r="E58" s="22"/>
      <c r="F58" s="22"/>
    </row>
    <row r="59" spans="1:7" ht="12.75" x14ac:dyDescent="0.2">
      <c r="A59" s="46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5" customWidth="1"/>
    <col min="2" max="2" width="11" style="185" customWidth="1"/>
    <col min="3" max="3" width="11.75" style="185" customWidth="1"/>
    <col min="4" max="4" width="10.375" style="185" customWidth="1"/>
    <col min="5" max="5" width="9.875" style="185" customWidth="1"/>
    <col min="6" max="6" width="10.375" style="185" customWidth="1"/>
    <col min="7" max="7" width="11" style="185" customWidth="1"/>
    <col min="8" max="8" width="15.625" style="185" customWidth="1"/>
    <col min="9" max="11" width="11" style="185"/>
    <col min="12" max="12" width="11.5" style="185" customWidth="1"/>
    <col min="13" max="66" width="11" style="185"/>
    <col min="67" max="256" width="10" style="185"/>
    <col min="257" max="257" width="19.75" style="185" customWidth="1"/>
    <col min="258" max="258" width="10" style="185" customWidth="1"/>
    <col min="259" max="259" width="7.5" style="185" bestFit="1" customWidth="1"/>
    <col min="260" max="260" width="9.125" style="185" bestFit="1" customWidth="1"/>
    <col min="261" max="261" width="7.5" style="185" bestFit="1" customWidth="1"/>
    <col min="262" max="262" width="9.125" style="185" bestFit="1" customWidth="1"/>
    <col min="263" max="263" width="7.5" style="185" bestFit="1" customWidth="1"/>
    <col min="264" max="264" width="11" style="185" bestFit="1" customWidth="1"/>
    <col min="265" max="267" width="10" style="185"/>
    <col min="268" max="268" width="10.125" style="185" bestFit="1" customWidth="1"/>
    <col min="269" max="512" width="10" style="185"/>
    <col min="513" max="513" width="19.75" style="185" customWidth="1"/>
    <col min="514" max="514" width="10" style="185" customWidth="1"/>
    <col min="515" max="515" width="7.5" style="185" bestFit="1" customWidth="1"/>
    <col min="516" max="516" width="9.125" style="185" bestFit="1" customWidth="1"/>
    <col min="517" max="517" width="7.5" style="185" bestFit="1" customWidth="1"/>
    <col min="518" max="518" width="9.125" style="185" bestFit="1" customWidth="1"/>
    <col min="519" max="519" width="7.5" style="185" bestFit="1" customWidth="1"/>
    <col min="520" max="520" width="11" style="185" bestFit="1" customWidth="1"/>
    <col min="521" max="523" width="10" style="185"/>
    <col min="524" max="524" width="10.125" style="185" bestFit="1" customWidth="1"/>
    <col min="525" max="768" width="10" style="185"/>
    <col min="769" max="769" width="19.75" style="185" customWidth="1"/>
    <col min="770" max="770" width="10" style="185" customWidth="1"/>
    <col min="771" max="771" width="7.5" style="185" bestFit="1" customWidth="1"/>
    <col min="772" max="772" width="9.125" style="185" bestFit="1" customWidth="1"/>
    <col min="773" max="773" width="7.5" style="185" bestFit="1" customWidth="1"/>
    <col min="774" max="774" width="9.125" style="185" bestFit="1" customWidth="1"/>
    <col min="775" max="775" width="7.5" style="185" bestFit="1" customWidth="1"/>
    <col min="776" max="776" width="11" style="185" bestFit="1" customWidth="1"/>
    <col min="777" max="779" width="10" style="185"/>
    <col min="780" max="780" width="10.125" style="185" bestFit="1" customWidth="1"/>
    <col min="781" max="1024" width="11" style="185"/>
    <col min="1025" max="1025" width="19.75" style="185" customWidth="1"/>
    <col min="1026" max="1026" width="10" style="185" customWidth="1"/>
    <col min="1027" max="1027" width="7.5" style="185" bestFit="1" customWidth="1"/>
    <col min="1028" max="1028" width="9.125" style="185" bestFit="1" customWidth="1"/>
    <col min="1029" max="1029" width="7.5" style="185" bestFit="1" customWidth="1"/>
    <col min="1030" max="1030" width="9.125" style="185" bestFit="1" customWidth="1"/>
    <col min="1031" max="1031" width="7.5" style="185" bestFit="1" customWidth="1"/>
    <col min="1032" max="1032" width="11" style="185" bestFit="1" customWidth="1"/>
    <col min="1033" max="1035" width="10" style="185"/>
    <col min="1036" max="1036" width="10.125" style="185" bestFit="1" customWidth="1"/>
    <col min="1037" max="1280" width="10" style="185"/>
    <col min="1281" max="1281" width="19.75" style="185" customWidth="1"/>
    <col min="1282" max="1282" width="10" style="185" customWidth="1"/>
    <col min="1283" max="1283" width="7.5" style="185" bestFit="1" customWidth="1"/>
    <col min="1284" max="1284" width="9.125" style="185" bestFit="1" customWidth="1"/>
    <col min="1285" max="1285" width="7.5" style="185" bestFit="1" customWidth="1"/>
    <col min="1286" max="1286" width="9.125" style="185" bestFit="1" customWidth="1"/>
    <col min="1287" max="1287" width="7.5" style="185" bestFit="1" customWidth="1"/>
    <col min="1288" max="1288" width="11" style="185" bestFit="1" customWidth="1"/>
    <col min="1289" max="1291" width="10" style="185"/>
    <col min="1292" max="1292" width="10.125" style="185" bestFit="1" customWidth="1"/>
    <col min="1293" max="1536" width="10" style="185"/>
    <col min="1537" max="1537" width="19.75" style="185" customWidth="1"/>
    <col min="1538" max="1538" width="10" style="185" customWidth="1"/>
    <col min="1539" max="1539" width="7.5" style="185" bestFit="1" customWidth="1"/>
    <col min="1540" max="1540" width="9.125" style="185" bestFit="1" customWidth="1"/>
    <col min="1541" max="1541" width="7.5" style="185" bestFit="1" customWidth="1"/>
    <col min="1542" max="1542" width="9.125" style="185" bestFit="1" customWidth="1"/>
    <col min="1543" max="1543" width="7.5" style="185" bestFit="1" customWidth="1"/>
    <col min="1544" max="1544" width="11" style="185" bestFit="1" customWidth="1"/>
    <col min="1545" max="1547" width="10" style="185"/>
    <col min="1548" max="1548" width="10.125" style="185" bestFit="1" customWidth="1"/>
    <col min="1549" max="1792" width="10" style="185"/>
    <col min="1793" max="1793" width="19.75" style="185" customWidth="1"/>
    <col min="1794" max="1794" width="10" style="185" customWidth="1"/>
    <col min="1795" max="1795" width="7.5" style="185" bestFit="1" customWidth="1"/>
    <col min="1796" max="1796" width="9.125" style="185" bestFit="1" customWidth="1"/>
    <col min="1797" max="1797" width="7.5" style="185" bestFit="1" customWidth="1"/>
    <col min="1798" max="1798" width="9.125" style="185" bestFit="1" customWidth="1"/>
    <col min="1799" max="1799" width="7.5" style="185" bestFit="1" customWidth="1"/>
    <col min="1800" max="1800" width="11" style="185" bestFit="1" customWidth="1"/>
    <col min="1801" max="1803" width="10" style="185"/>
    <col min="1804" max="1804" width="10.125" style="185" bestFit="1" customWidth="1"/>
    <col min="1805" max="2048" width="11" style="185"/>
    <col min="2049" max="2049" width="19.75" style="185" customWidth="1"/>
    <col min="2050" max="2050" width="10" style="185" customWidth="1"/>
    <col min="2051" max="2051" width="7.5" style="185" bestFit="1" customWidth="1"/>
    <col min="2052" max="2052" width="9.125" style="185" bestFit="1" customWidth="1"/>
    <col min="2053" max="2053" width="7.5" style="185" bestFit="1" customWidth="1"/>
    <col min="2054" max="2054" width="9.125" style="185" bestFit="1" customWidth="1"/>
    <col min="2055" max="2055" width="7.5" style="185" bestFit="1" customWidth="1"/>
    <col min="2056" max="2056" width="11" style="185" bestFit="1" customWidth="1"/>
    <col min="2057" max="2059" width="10" style="185"/>
    <col min="2060" max="2060" width="10.125" style="185" bestFit="1" customWidth="1"/>
    <col min="2061" max="2304" width="10" style="185"/>
    <col min="2305" max="2305" width="19.75" style="185" customWidth="1"/>
    <col min="2306" max="2306" width="10" style="185" customWidth="1"/>
    <col min="2307" max="2307" width="7.5" style="185" bestFit="1" customWidth="1"/>
    <col min="2308" max="2308" width="9.125" style="185" bestFit="1" customWidth="1"/>
    <col min="2309" max="2309" width="7.5" style="185" bestFit="1" customWidth="1"/>
    <col min="2310" max="2310" width="9.125" style="185" bestFit="1" customWidth="1"/>
    <col min="2311" max="2311" width="7.5" style="185" bestFit="1" customWidth="1"/>
    <col min="2312" max="2312" width="11" style="185" bestFit="1" customWidth="1"/>
    <col min="2313" max="2315" width="10" style="185"/>
    <col min="2316" max="2316" width="10.125" style="185" bestFit="1" customWidth="1"/>
    <col min="2317" max="2560" width="10" style="185"/>
    <col min="2561" max="2561" width="19.75" style="185" customWidth="1"/>
    <col min="2562" max="2562" width="10" style="185" customWidth="1"/>
    <col min="2563" max="2563" width="7.5" style="185" bestFit="1" customWidth="1"/>
    <col min="2564" max="2564" width="9.125" style="185" bestFit="1" customWidth="1"/>
    <col min="2565" max="2565" width="7.5" style="185" bestFit="1" customWidth="1"/>
    <col min="2566" max="2566" width="9.125" style="185" bestFit="1" customWidth="1"/>
    <col min="2567" max="2567" width="7.5" style="185" bestFit="1" customWidth="1"/>
    <col min="2568" max="2568" width="11" style="185" bestFit="1" customWidth="1"/>
    <col min="2569" max="2571" width="10" style="185"/>
    <col min="2572" max="2572" width="10.125" style="185" bestFit="1" customWidth="1"/>
    <col min="2573" max="2816" width="10" style="185"/>
    <col min="2817" max="2817" width="19.75" style="185" customWidth="1"/>
    <col min="2818" max="2818" width="10" style="185" customWidth="1"/>
    <col min="2819" max="2819" width="7.5" style="185" bestFit="1" customWidth="1"/>
    <col min="2820" max="2820" width="9.125" style="185" bestFit="1" customWidth="1"/>
    <col min="2821" max="2821" width="7.5" style="185" bestFit="1" customWidth="1"/>
    <col min="2822" max="2822" width="9.125" style="185" bestFit="1" customWidth="1"/>
    <col min="2823" max="2823" width="7.5" style="185" bestFit="1" customWidth="1"/>
    <col min="2824" max="2824" width="11" style="185" bestFit="1" customWidth="1"/>
    <col min="2825" max="2827" width="10" style="185"/>
    <col min="2828" max="2828" width="10.125" style="185" bestFit="1" customWidth="1"/>
    <col min="2829" max="3072" width="11" style="185"/>
    <col min="3073" max="3073" width="19.75" style="185" customWidth="1"/>
    <col min="3074" max="3074" width="10" style="185" customWidth="1"/>
    <col min="3075" max="3075" width="7.5" style="185" bestFit="1" customWidth="1"/>
    <col min="3076" max="3076" width="9.125" style="185" bestFit="1" customWidth="1"/>
    <col min="3077" max="3077" width="7.5" style="185" bestFit="1" customWidth="1"/>
    <col min="3078" max="3078" width="9.125" style="185" bestFit="1" customWidth="1"/>
    <col min="3079" max="3079" width="7.5" style="185" bestFit="1" customWidth="1"/>
    <col min="3080" max="3080" width="11" style="185" bestFit="1" customWidth="1"/>
    <col min="3081" max="3083" width="10" style="185"/>
    <col min="3084" max="3084" width="10.125" style="185" bestFit="1" customWidth="1"/>
    <col min="3085" max="3328" width="10" style="185"/>
    <col min="3329" max="3329" width="19.75" style="185" customWidth="1"/>
    <col min="3330" max="3330" width="10" style="185" customWidth="1"/>
    <col min="3331" max="3331" width="7.5" style="185" bestFit="1" customWidth="1"/>
    <col min="3332" max="3332" width="9.125" style="185" bestFit="1" customWidth="1"/>
    <col min="3333" max="3333" width="7.5" style="185" bestFit="1" customWidth="1"/>
    <col min="3334" max="3334" width="9.125" style="185" bestFit="1" customWidth="1"/>
    <col min="3335" max="3335" width="7.5" style="185" bestFit="1" customWidth="1"/>
    <col min="3336" max="3336" width="11" style="185" bestFit="1" customWidth="1"/>
    <col min="3337" max="3339" width="10" style="185"/>
    <col min="3340" max="3340" width="10.125" style="185" bestFit="1" customWidth="1"/>
    <col min="3341" max="3584" width="10" style="185"/>
    <col min="3585" max="3585" width="19.75" style="185" customWidth="1"/>
    <col min="3586" max="3586" width="10" style="185" customWidth="1"/>
    <col min="3587" max="3587" width="7.5" style="185" bestFit="1" customWidth="1"/>
    <col min="3588" max="3588" width="9.125" style="185" bestFit="1" customWidth="1"/>
    <col min="3589" max="3589" width="7.5" style="185" bestFit="1" customWidth="1"/>
    <col min="3590" max="3590" width="9.125" style="185" bestFit="1" customWidth="1"/>
    <col min="3591" max="3591" width="7.5" style="185" bestFit="1" customWidth="1"/>
    <col min="3592" max="3592" width="11" style="185" bestFit="1" customWidth="1"/>
    <col min="3593" max="3595" width="10" style="185"/>
    <col min="3596" max="3596" width="10.125" style="185" bestFit="1" customWidth="1"/>
    <col min="3597" max="3840" width="10" style="185"/>
    <col min="3841" max="3841" width="19.75" style="185" customWidth="1"/>
    <col min="3842" max="3842" width="10" style="185" customWidth="1"/>
    <col min="3843" max="3843" width="7.5" style="185" bestFit="1" customWidth="1"/>
    <col min="3844" max="3844" width="9.125" style="185" bestFit="1" customWidth="1"/>
    <col min="3845" max="3845" width="7.5" style="185" bestFit="1" customWidth="1"/>
    <col min="3846" max="3846" width="9.125" style="185" bestFit="1" customWidth="1"/>
    <col min="3847" max="3847" width="7.5" style="185" bestFit="1" customWidth="1"/>
    <col min="3848" max="3848" width="11" style="185" bestFit="1" customWidth="1"/>
    <col min="3849" max="3851" width="10" style="185"/>
    <col min="3852" max="3852" width="10.125" style="185" bestFit="1" customWidth="1"/>
    <col min="3853" max="4096" width="11" style="185"/>
    <col min="4097" max="4097" width="19.75" style="185" customWidth="1"/>
    <col min="4098" max="4098" width="10" style="185" customWidth="1"/>
    <col min="4099" max="4099" width="7.5" style="185" bestFit="1" customWidth="1"/>
    <col min="4100" max="4100" width="9.125" style="185" bestFit="1" customWidth="1"/>
    <col min="4101" max="4101" width="7.5" style="185" bestFit="1" customWidth="1"/>
    <col min="4102" max="4102" width="9.125" style="185" bestFit="1" customWidth="1"/>
    <col min="4103" max="4103" width="7.5" style="185" bestFit="1" customWidth="1"/>
    <col min="4104" max="4104" width="11" style="185" bestFit="1" customWidth="1"/>
    <col min="4105" max="4107" width="10" style="185"/>
    <col min="4108" max="4108" width="10.125" style="185" bestFit="1" customWidth="1"/>
    <col min="4109" max="4352" width="10" style="185"/>
    <col min="4353" max="4353" width="19.75" style="185" customWidth="1"/>
    <col min="4354" max="4354" width="10" style="185" customWidth="1"/>
    <col min="4355" max="4355" width="7.5" style="185" bestFit="1" customWidth="1"/>
    <col min="4356" max="4356" width="9.125" style="185" bestFit="1" customWidth="1"/>
    <col min="4357" max="4357" width="7.5" style="185" bestFit="1" customWidth="1"/>
    <col min="4358" max="4358" width="9.125" style="185" bestFit="1" customWidth="1"/>
    <col min="4359" max="4359" width="7.5" style="185" bestFit="1" customWidth="1"/>
    <col min="4360" max="4360" width="11" style="185" bestFit="1" customWidth="1"/>
    <col min="4361" max="4363" width="10" style="185"/>
    <col min="4364" max="4364" width="10.125" style="185" bestFit="1" customWidth="1"/>
    <col min="4365" max="4608" width="10" style="185"/>
    <col min="4609" max="4609" width="19.75" style="185" customWidth="1"/>
    <col min="4610" max="4610" width="10" style="185" customWidth="1"/>
    <col min="4611" max="4611" width="7.5" style="185" bestFit="1" customWidth="1"/>
    <col min="4612" max="4612" width="9.125" style="185" bestFit="1" customWidth="1"/>
    <col min="4613" max="4613" width="7.5" style="185" bestFit="1" customWidth="1"/>
    <col min="4614" max="4614" width="9.125" style="185" bestFit="1" customWidth="1"/>
    <col min="4615" max="4615" width="7.5" style="185" bestFit="1" customWidth="1"/>
    <col min="4616" max="4616" width="11" style="185" bestFit="1" customWidth="1"/>
    <col min="4617" max="4619" width="10" style="185"/>
    <col min="4620" max="4620" width="10.125" style="185" bestFit="1" customWidth="1"/>
    <col min="4621" max="4864" width="10" style="185"/>
    <col min="4865" max="4865" width="19.75" style="185" customWidth="1"/>
    <col min="4866" max="4866" width="10" style="185" customWidth="1"/>
    <col min="4867" max="4867" width="7.5" style="185" bestFit="1" customWidth="1"/>
    <col min="4868" max="4868" width="9.125" style="185" bestFit="1" customWidth="1"/>
    <col min="4869" max="4869" width="7.5" style="185" bestFit="1" customWidth="1"/>
    <col min="4870" max="4870" width="9.125" style="185" bestFit="1" customWidth="1"/>
    <col min="4871" max="4871" width="7.5" style="185" bestFit="1" customWidth="1"/>
    <col min="4872" max="4872" width="11" style="185" bestFit="1" customWidth="1"/>
    <col min="4873" max="4875" width="10" style="185"/>
    <col min="4876" max="4876" width="10.125" style="185" bestFit="1" customWidth="1"/>
    <col min="4877" max="5120" width="11" style="185"/>
    <col min="5121" max="5121" width="19.75" style="185" customWidth="1"/>
    <col min="5122" max="5122" width="10" style="185" customWidth="1"/>
    <col min="5123" max="5123" width="7.5" style="185" bestFit="1" customWidth="1"/>
    <col min="5124" max="5124" width="9.125" style="185" bestFit="1" customWidth="1"/>
    <col min="5125" max="5125" width="7.5" style="185" bestFit="1" customWidth="1"/>
    <col min="5126" max="5126" width="9.125" style="185" bestFit="1" customWidth="1"/>
    <col min="5127" max="5127" width="7.5" style="185" bestFit="1" customWidth="1"/>
    <col min="5128" max="5128" width="11" style="185" bestFit="1" customWidth="1"/>
    <col min="5129" max="5131" width="10" style="185"/>
    <col min="5132" max="5132" width="10.125" style="185" bestFit="1" customWidth="1"/>
    <col min="5133" max="5376" width="10" style="185"/>
    <col min="5377" max="5377" width="19.75" style="185" customWidth="1"/>
    <col min="5378" max="5378" width="10" style="185" customWidth="1"/>
    <col min="5379" max="5379" width="7.5" style="185" bestFit="1" customWidth="1"/>
    <col min="5380" max="5380" width="9.125" style="185" bestFit="1" customWidth="1"/>
    <col min="5381" max="5381" width="7.5" style="185" bestFit="1" customWidth="1"/>
    <col min="5382" max="5382" width="9.125" style="185" bestFit="1" customWidth="1"/>
    <col min="5383" max="5383" width="7.5" style="185" bestFit="1" customWidth="1"/>
    <col min="5384" max="5384" width="11" style="185" bestFit="1" customWidth="1"/>
    <col min="5385" max="5387" width="10" style="185"/>
    <col min="5388" max="5388" width="10.125" style="185" bestFit="1" customWidth="1"/>
    <col min="5389" max="5632" width="10" style="185"/>
    <col min="5633" max="5633" width="19.75" style="185" customWidth="1"/>
    <col min="5634" max="5634" width="10" style="185" customWidth="1"/>
    <col min="5635" max="5635" width="7.5" style="185" bestFit="1" customWidth="1"/>
    <col min="5636" max="5636" width="9.125" style="185" bestFit="1" customWidth="1"/>
    <col min="5637" max="5637" width="7.5" style="185" bestFit="1" customWidth="1"/>
    <col min="5638" max="5638" width="9.125" style="185" bestFit="1" customWidth="1"/>
    <col min="5639" max="5639" width="7.5" style="185" bestFit="1" customWidth="1"/>
    <col min="5640" max="5640" width="11" style="185" bestFit="1" customWidth="1"/>
    <col min="5641" max="5643" width="10" style="185"/>
    <col min="5644" max="5644" width="10.125" style="185" bestFit="1" customWidth="1"/>
    <col min="5645" max="5888" width="10" style="185"/>
    <col min="5889" max="5889" width="19.75" style="185" customWidth="1"/>
    <col min="5890" max="5890" width="10" style="185" customWidth="1"/>
    <col min="5891" max="5891" width="7.5" style="185" bestFit="1" customWidth="1"/>
    <col min="5892" max="5892" width="9.125" style="185" bestFit="1" customWidth="1"/>
    <col min="5893" max="5893" width="7.5" style="185" bestFit="1" customWidth="1"/>
    <col min="5894" max="5894" width="9.125" style="185" bestFit="1" customWidth="1"/>
    <col min="5895" max="5895" width="7.5" style="185" bestFit="1" customWidth="1"/>
    <col min="5896" max="5896" width="11" style="185" bestFit="1" customWidth="1"/>
    <col min="5897" max="5899" width="10" style="185"/>
    <col min="5900" max="5900" width="10.125" style="185" bestFit="1" customWidth="1"/>
    <col min="5901" max="6144" width="11" style="185"/>
    <col min="6145" max="6145" width="19.75" style="185" customWidth="1"/>
    <col min="6146" max="6146" width="10" style="185" customWidth="1"/>
    <col min="6147" max="6147" width="7.5" style="185" bestFit="1" customWidth="1"/>
    <col min="6148" max="6148" width="9.125" style="185" bestFit="1" customWidth="1"/>
    <col min="6149" max="6149" width="7.5" style="185" bestFit="1" customWidth="1"/>
    <col min="6150" max="6150" width="9.125" style="185" bestFit="1" customWidth="1"/>
    <col min="6151" max="6151" width="7.5" style="185" bestFit="1" customWidth="1"/>
    <col min="6152" max="6152" width="11" style="185" bestFit="1" customWidth="1"/>
    <col min="6153" max="6155" width="10" style="185"/>
    <col min="6156" max="6156" width="10.125" style="185" bestFit="1" customWidth="1"/>
    <col min="6157" max="6400" width="10" style="185"/>
    <col min="6401" max="6401" width="19.75" style="185" customWidth="1"/>
    <col min="6402" max="6402" width="10" style="185" customWidth="1"/>
    <col min="6403" max="6403" width="7.5" style="185" bestFit="1" customWidth="1"/>
    <col min="6404" max="6404" width="9.125" style="185" bestFit="1" customWidth="1"/>
    <col min="6405" max="6405" width="7.5" style="185" bestFit="1" customWidth="1"/>
    <col min="6406" max="6406" width="9.125" style="185" bestFit="1" customWidth="1"/>
    <col min="6407" max="6407" width="7.5" style="185" bestFit="1" customWidth="1"/>
    <col min="6408" max="6408" width="11" style="185" bestFit="1" customWidth="1"/>
    <col min="6409" max="6411" width="10" style="185"/>
    <col min="6412" max="6412" width="10.125" style="185" bestFit="1" customWidth="1"/>
    <col min="6413" max="6656" width="10" style="185"/>
    <col min="6657" max="6657" width="19.75" style="185" customWidth="1"/>
    <col min="6658" max="6658" width="10" style="185" customWidth="1"/>
    <col min="6659" max="6659" width="7.5" style="185" bestFit="1" customWidth="1"/>
    <col min="6660" max="6660" width="9.125" style="185" bestFit="1" customWidth="1"/>
    <col min="6661" max="6661" width="7.5" style="185" bestFit="1" customWidth="1"/>
    <col min="6662" max="6662" width="9.125" style="185" bestFit="1" customWidth="1"/>
    <col min="6663" max="6663" width="7.5" style="185" bestFit="1" customWidth="1"/>
    <col min="6664" max="6664" width="11" style="185" bestFit="1" customWidth="1"/>
    <col min="6665" max="6667" width="10" style="185"/>
    <col min="6668" max="6668" width="10.125" style="185" bestFit="1" customWidth="1"/>
    <col min="6669" max="6912" width="10" style="185"/>
    <col min="6913" max="6913" width="19.75" style="185" customWidth="1"/>
    <col min="6914" max="6914" width="10" style="185" customWidth="1"/>
    <col min="6915" max="6915" width="7.5" style="185" bestFit="1" customWidth="1"/>
    <col min="6916" max="6916" width="9.125" style="185" bestFit="1" customWidth="1"/>
    <col min="6917" max="6917" width="7.5" style="185" bestFit="1" customWidth="1"/>
    <col min="6918" max="6918" width="9.125" style="185" bestFit="1" customWidth="1"/>
    <col min="6919" max="6919" width="7.5" style="185" bestFit="1" customWidth="1"/>
    <col min="6920" max="6920" width="11" style="185" bestFit="1" customWidth="1"/>
    <col min="6921" max="6923" width="10" style="185"/>
    <col min="6924" max="6924" width="10.125" style="185" bestFit="1" customWidth="1"/>
    <col min="6925" max="7168" width="11" style="185"/>
    <col min="7169" max="7169" width="19.75" style="185" customWidth="1"/>
    <col min="7170" max="7170" width="10" style="185" customWidth="1"/>
    <col min="7171" max="7171" width="7.5" style="185" bestFit="1" customWidth="1"/>
    <col min="7172" max="7172" width="9.125" style="185" bestFit="1" customWidth="1"/>
    <col min="7173" max="7173" width="7.5" style="185" bestFit="1" customWidth="1"/>
    <col min="7174" max="7174" width="9.125" style="185" bestFit="1" customWidth="1"/>
    <col min="7175" max="7175" width="7.5" style="185" bestFit="1" customWidth="1"/>
    <col min="7176" max="7176" width="11" style="185" bestFit="1" customWidth="1"/>
    <col min="7177" max="7179" width="10" style="185"/>
    <col min="7180" max="7180" width="10.125" style="185" bestFit="1" customWidth="1"/>
    <col min="7181" max="7424" width="10" style="185"/>
    <col min="7425" max="7425" width="19.75" style="185" customWidth="1"/>
    <col min="7426" max="7426" width="10" style="185" customWidth="1"/>
    <col min="7427" max="7427" width="7.5" style="185" bestFit="1" customWidth="1"/>
    <col min="7428" max="7428" width="9.125" style="185" bestFit="1" customWidth="1"/>
    <col min="7429" max="7429" width="7.5" style="185" bestFit="1" customWidth="1"/>
    <col min="7430" max="7430" width="9.125" style="185" bestFit="1" customWidth="1"/>
    <col min="7431" max="7431" width="7.5" style="185" bestFit="1" customWidth="1"/>
    <col min="7432" max="7432" width="11" style="185" bestFit="1" customWidth="1"/>
    <col min="7433" max="7435" width="10" style="185"/>
    <col min="7436" max="7436" width="10.125" style="185" bestFit="1" customWidth="1"/>
    <col min="7437" max="7680" width="10" style="185"/>
    <col min="7681" max="7681" width="19.75" style="185" customWidth="1"/>
    <col min="7682" max="7682" width="10" style="185" customWidth="1"/>
    <col min="7683" max="7683" width="7.5" style="185" bestFit="1" customWidth="1"/>
    <col min="7684" max="7684" width="9.125" style="185" bestFit="1" customWidth="1"/>
    <col min="7685" max="7685" width="7.5" style="185" bestFit="1" customWidth="1"/>
    <col min="7686" max="7686" width="9.125" style="185" bestFit="1" customWidth="1"/>
    <col min="7687" max="7687" width="7.5" style="185" bestFit="1" customWidth="1"/>
    <col min="7688" max="7688" width="11" style="185" bestFit="1" customWidth="1"/>
    <col min="7689" max="7691" width="10" style="185"/>
    <col min="7692" max="7692" width="10.125" style="185" bestFit="1" customWidth="1"/>
    <col min="7693" max="7936" width="10" style="185"/>
    <col min="7937" max="7937" width="19.75" style="185" customWidth="1"/>
    <col min="7938" max="7938" width="10" style="185" customWidth="1"/>
    <col min="7939" max="7939" width="7.5" style="185" bestFit="1" customWidth="1"/>
    <col min="7940" max="7940" width="9.125" style="185" bestFit="1" customWidth="1"/>
    <col min="7941" max="7941" width="7.5" style="185" bestFit="1" customWidth="1"/>
    <col min="7942" max="7942" width="9.125" style="185" bestFit="1" customWidth="1"/>
    <col min="7943" max="7943" width="7.5" style="185" bestFit="1" customWidth="1"/>
    <col min="7944" max="7944" width="11" style="185" bestFit="1" customWidth="1"/>
    <col min="7945" max="7947" width="10" style="185"/>
    <col min="7948" max="7948" width="10.125" style="185" bestFit="1" customWidth="1"/>
    <col min="7949" max="8192" width="11" style="185"/>
    <col min="8193" max="8193" width="19.75" style="185" customWidth="1"/>
    <col min="8194" max="8194" width="10" style="185" customWidth="1"/>
    <col min="8195" max="8195" width="7.5" style="185" bestFit="1" customWidth="1"/>
    <col min="8196" max="8196" width="9.125" style="185" bestFit="1" customWidth="1"/>
    <col min="8197" max="8197" width="7.5" style="185" bestFit="1" customWidth="1"/>
    <col min="8198" max="8198" width="9.125" style="185" bestFit="1" customWidth="1"/>
    <col min="8199" max="8199" width="7.5" style="185" bestFit="1" customWidth="1"/>
    <col min="8200" max="8200" width="11" style="185" bestFit="1" customWidth="1"/>
    <col min="8201" max="8203" width="10" style="185"/>
    <col min="8204" max="8204" width="10.125" style="185" bestFit="1" customWidth="1"/>
    <col min="8205" max="8448" width="10" style="185"/>
    <col min="8449" max="8449" width="19.75" style="185" customWidth="1"/>
    <col min="8450" max="8450" width="10" style="185" customWidth="1"/>
    <col min="8451" max="8451" width="7.5" style="185" bestFit="1" customWidth="1"/>
    <col min="8452" max="8452" width="9.125" style="185" bestFit="1" customWidth="1"/>
    <col min="8453" max="8453" width="7.5" style="185" bestFit="1" customWidth="1"/>
    <col min="8454" max="8454" width="9.125" style="185" bestFit="1" customWidth="1"/>
    <col min="8455" max="8455" width="7.5" style="185" bestFit="1" customWidth="1"/>
    <col min="8456" max="8456" width="11" style="185" bestFit="1" customWidth="1"/>
    <col min="8457" max="8459" width="10" style="185"/>
    <col min="8460" max="8460" width="10.125" style="185" bestFit="1" customWidth="1"/>
    <col min="8461" max="8704" width="10" style="185"/>
    <col min="8705" max="8705" width="19.75" style="185" customWidth="1"/>
    <col min="8706" max="8706" width="10" style="185" customWidth="1"/>
    <col min="8707" max="8707" width="7.5" style="185" bestFit="1" customWidth="1"/>
    <col min="8708" max="8708" width="9.125" style="185" bestFit="1" customWidth="1"/>
    <col min="8709" max="8709" width="7.5" style="185" bestFit="1" customWidth="1"/>
    <col min="8710" max="8710" width="9.125" style="185" bestFit="1" customWidth="1"/>
    <col min="8711" max="8711" width="7.5" style="185" bestFit="1" customWidth="1"/>
    <col min="8712" max="8712" width="11" style="185" bestFit="1" customWidth="1"/>
    <col min="8713" max="8715" width="10" style="185"/>
    <col min="8716" max="8716" width="10.125" style="185" bestFit="1" customWidth="1"/>
    <col min="8717" max="8960" width="10" style="185"/>
    <col min="8961" max="8961" width="19.75" style="185" customWidth="1"/>
    <col min="8962" max="8962" width="10" style="185" customWidth="1"/>
    <col min="8963" max="8963" width="7.5" style="185" bestFit="1" customWidth="1"/>
    <col min="8964" max="8964" width="9.125" style="185" bestFit="1" customWidth="1"/>
    <col min="8965" max="8965" width="7.5" style="185" bestFit="1" customWidth="1"/>
    <col min="8966" max="8966" width="9.125" style="185" bestFit="1" customWidth="1"/>
    <col min="8967" max="8967" width="7.5" style="185" bestFit="1" customWidth="1"/>
    <col min="8968" max="8968" width="11" style="185" bestFit="1" customWidth="1"/>
    <col min="8969" max="8971" width="10" style="185"/>
    <col min="8972" max="8972" width="10.125" style="185" bestFit="1" customWidth="1"/>
    <col min="8973" max="9216" width="11" style="185"/>
    <col min="9217" max="9217" width="19.75" style="185" customWidth="1"/>
    <col min="9218" max="9218" width="10" style="185" customWidth="1"/>
    <col min="9219" max="9219" width="7.5" style="185" bestFit="1" customWidth="1"/>
    <col min="9220" max="9220" width="9.125" style="185" bestFit="1" customWidth="1"/>
    <col min="9221" max="9221" width="7.5" style="185" bestFit="1" customWidth="1"/>
    <col min="9222" max="9222" width="9.125" style="185" bestFit="1" customWidth="1"/>
    <col min="9223" max="9223" width="7.5" style="185" bestFit="1" customWidth="1"/>
    <col min="9224" max="9224" width="11" style="185" bestFit="1" customWidth="1"/>
    <col min="9225" max="9227" width="10" style="185"/>
    <col min="9228" max="9228" width="10.125" style="185" bestFit="1" customWidth="1"/>
    <col min="9229" max="9472" width="10" style="185"/>
    <col min="9473" max="9473" width="19.75" style="185" customWidth="1"/>
    <col min="9474" max="9474" width="10" style="185" customWidth="1"/>
    <col min="9475" max="9475" width="7.5" style="185" bestFit="1" customWidth="1"/>
    <col min="9476" max="9476" width="9.125" style="185" bestFit="1" customWidth="1"/>
    <col min="9477" max="9477" width="7.5" style="185" bestFit="1" customWidth="1"/>
    <col min="9478" max="9478" width="9.125" style="185" bestFit="1" customWidth="1"/>
    <col min="9479" max="9479" width="7.5" style="185" bestFit="1" customWidth="1"/>
    <col min="9480" max="9480" width="11" style="185" bestFit="1" customWidth="1"/>
    <col min="9481" max="9483" width="10" style="185"/>
    <col min="9484" max="9484" width="10.125" style="185" bestFit="1" customWidth="1"/>
    <col min="9485" max="9728" width="10" style="185"/>
    <col min="9729" max="9729" width="19.75" style="185" customWidth="1"/>
    <col min="9730" max="9730" width="10" style="185" customWidth="1"/>
    <col min="9731" max="9731" width="7.5" style="185" bestFit="1" customWidth="1"/>
    <col min="9732" max="9732" width="9.125" style="185" bestFit="1" customWidth="1"/>
    <col min="9733" max="9733" width="7.5" style="185" bestFit="1" customWidth="1"/>
    <col min="9734" max="9734" width="9.125" style="185" bestFit="1" customWidth="1"/>
    <col min="9735" max="9735" width="7.5" style="185" bestFit="1" customWidth="1"/>
    <col min="9736" max="9736" width="11" style="185" bestFit="1" customWidth="1"/>
    <col min="9737" max="9739" width="10" style="185"/>
    <col min="9740" max="9740" width="10.125" style="185" bestFit="1" customWidth="1"/>
    <col min="9741" max="9984" width="10" style="185"/>
    <col min="9985" max="9985" width="19.75" style="185" customWidth="1"/>
    <col min="9986" max="9986" width="10" style="185" customWidth="1"/>
    <col min="9987" max="9987" width="7.5" style="185" bestFit="1" customWidth="1"/>
    <col min="9988" max="9988" width="9.125" style="185" bestFit="1" customWidth="1"/>
    <col min="9989" max="9989" width="7.5" style="185" bestFit="1" customWidth="1"/>
    <col min="9990" max="9990" width="9.125" style="185" bestFit="1" customWidth="1"/>
    <col min="9991" max="9991" width="7.5" style="185" bestFit="1" customWidth="1"/>
    <col min="9992" max="9992" width="11" style="185" bestFit="1" customWidth="1"/>
    <col min="9993" max="9995" width="10" style="185"/>
    <col min="9996" max="9996" width="10.125" style="185" bestFit="1" customWidth="1"/>
    <col min="9997" max="10240" width="11" style="185"/>
    <col min="10241" max="10241" width="19.75" style="185" customWidth="1"/>
    <col min="10242" max="10242" width="10" style="185" customWidth="1"/>
    <col min="10243" max="10243" width="7.5" style="185" bestFit="1" customWidth="1"/>
    <col min="10244" max="10244" width="9.125" style="185" bestFit="1" customWidth="1"/>
    <col min="10245" max="10245" width="7.5" style="185" bestFit="1" customWidth="1"/>
    <col min="10246" max="10246" width="9.125" style="185" bestFit="1" customWidth="1"/>
    <col min="10247" max="10247" width="7.5" style="185" bestFit="1" customWidth="1"/>
    <col min="10248" max="10248" width="11" style="185" bestFit="1" customWidth="1"/>
    <col min="10249" max="10251" width="10" style="185"/>
    <col min="10252" max="10252" width="10.125" style="185" bestFit="1" customWidth="1"/>
    <col min="10253" max="10496" width="10" style="185"/>
    <col min="10497" max="10497" width="19.75" style="185" customWidth="1"/>
    <col min="10498" max="10498" width="10" style="185" customWidth="1"/>
    <col min="10499" max="10499" width="7.5" style="185" bestFit="1" customWidth="1"/>
    <col min="10500" max="10500" width="9.125" style="185" bestFit="1" customWidth="1"/>
    <col min="10501" max="10501" width="7.5" style="185" bestFit="1" customWidth="1"/>
    <col min="10502" max="10502" width="9.125" style="185" bestFit="1" customWidth="1"/>
    <col min="10503" max="10503" width="7.5" style="185" bestFit="1" customWidth="1"/>
    <col min="10504" max="10504" width="11" style="185" bestFit="1" customWidth="1"/>
    <col min="10505" max="10507" width="10" style="185"/>
    <col min="10508" max="10508" width="10.125" style="185" bestFit="1" customWidth="1"/>
    <col min="10509" max="10752" width="10" style="185"/>
    <col min="10753" max="10753" width="19.75" style="185" customWidth="1"/>
    <col min="10754" max="10754" width="10" style="185" customWidth="1"/>
    <col min="10755" max="10755" width="7.5" style="185" bestFit="1" customWidth="1"/>
    <col min="10756" max="10756" width="9.125" style="185" bestFit="1" customWidth="1"/>
    <col min="10757" max="10757" width="7.5" style="185" bestFit="1" customWidth="1"/>
    <col min="10758" max="10758" width="9.125" style="185" bestFit="1" customWidth="1"/>
    <col min="10759" max="10759" width="7.5" style="185" bestFit="1" customWidth="1"/>
    <col min="10760" max="10760" width="11" style="185" bestFit="1" customWidth="1"/>
    <col min="10761" max="10763" width="10" style="185"/>
    <col min="10764" max="10764" width="10.125" style="185" bestFit="1" customWidth="1"/>
    <col min="10765" max="11008" width="10" style="185"/>
    <col min="11009" max="11009" width="19.75" style="185" customWidth="1"/>
    <col min="11010" max="11010" width="10" style="185" customWidth="1"/>
    <col min="11011" max="11011" width="7.5" style="185" bestFit="1" customWidth="1"/>
    <col min="11012" max="11012" width="9.125" style="185" bestFit="1" customWidth="1"/>
    <col min="11013" max="11013" width="7.5" style="185" bestFit="1" customWidth="1"/>
    <col min="11014" max="11014" width="9.125" style="185" bestFit="1" customWidth="1"/>
    <col min="11015" max="11015" width="7.5" style="185" bestFit="1" customWidth="1"/>
    <col min="11016" max="11016" width="11" style="185" bestFit="1" customWidth="1"/>
    <col min="11017" max="11019" width="10" style="185"/>
    <col min="11020" max="11020" width="10.125" style="185" bestFit="1" customWidth="1"/>
    <col min="11021" max="11264" width="11" style="185"/>
    <col min="11265" max="11265" width="19.75" style="185" customWidth="1"/>
    <col min="11266" max="11266" width="10" style="185" customWidth="1"/>
    <col min="11267" max="11267" width="7.5" style="185" bestFit="1" customWidth="1"/>
    <col min="11268" max="11268" width="9.125" style="185" bestFit="1" customWidth="1"/>
    <col min="11269" max="11269" width="7.5" style="185" bestFit="1" customWidth="1"/>
    <col min="11270" max="11270" width="9.125" style="185" bestFit="1" customWidth="1"/>
    <col min="11271" max="11271" width="7.5" style="185" bestFit="1" customWidth="1"/>
    <col min="11272" max="11272" width="11" style="185" bestFit="1" customWidth="1"/>
    <col min="11273" max="11275" width="10" style="185"/>
    <col min="11276" max="11276" width="10.125" style="185" bestFit="1" customWidth="1"/>
    <col min="11277" max="11520" width="10" style="185"/>
    <col min="11521" max="11521" width="19.75" style="185" customWidth="1"/>
    <col min="11522" max="11522" width="10" style="185" customWidth="1"/>
    <col min="11523" max="11523" width="7.5" style="185" bestFit="1" customWidth="1"/>
    <col min="11524" max="11524" width="9.125" style="185" bestFit="1" customWidth="1"/>
    <col min="11525" max="11525" width="7.5" style="185" bestFit="1" customWidth="1"/>
    <col min="11526" max="11526" width="9.125" style="185" bestFit="1" customWidth="1"/>
    <col min="11527" max="11527" width="7.5" style="185" bestFit="1" customWidth="1"/>
    <col min="11528" max="11528" width="11" style="185" bestFit="1" customWidth="1"/>
    <col min="11529" max="11531" width="10" style="185"/>
    <col min="11532" max="11532" width="10.125" style="185" bestFit="1" customWidth="1"/>
    <col min="11533" max="11776" width="10" style="185"/>
    <col min="11777" max="11777" width="19.75" style="185" customWidth="1"/>
    <col min="11778" max="11778" width="10" style="185" customWidth="1"/>
    <col min="11779" max="11779" width="7.5" style="185" bestFit="1" customWidth="1"/>
    <col min="11780" max="11780" width="9.125" style="185" bestFit="1" customWidth="1"/>
    <col min="11781" max="11781" width="7.5" style="185" bestFit="1" customWidth="1"/>
    <col min="11782" max="11782" width="9.125" style="185" bestFit="1" customWidth="1"/>
    <col min="11783" max="11783" width="7.5" style="185" bestFit="1" customWidth="1"/>
    <col min="11784" max="11784" width="11" style="185" bestFit="1" customWidth="1"/>
    <col min="11785" max="11787" width="10" style="185"/>
    <col min="11788" max="11788" width="10.125" style="185" bestFit="1" customWidth="1"/>
    <col min="11789" max="12032" width="10" style="185"/>
    <col min="12033" max="12033" width="19.75" style="185" customWidth="1"/>
    <col min="12034" max="12034" width="10" style="185" customWidth="1"/>
    <col min="12035" max="12035" width="7.5" style="185" bestFit="1" customWidth="1"/>
    <col min="12036" max="12036" width="9.125" style="185" bestFit="1" customWidth="1"/>
    <col min="12037" max="12037" width="7.5" style="185" bestFit="1" customWidth="1"/>
    <col min="12038" max="12038" width="9.125" style="185" bestFit="1" customWidth="1"/>
    <col min="12039" max="12039" width="7.5" style="185" bestFit="1" customWidth="1"/>
    <col min="12040" max="12040" width="11" style="185" bestFit="1" customWidth="1"/>
    <col min="12041" max="12043" width="10" style="185"/>
    <col min="12044" max="12044" width="10.125" style="185" bestFit="1" customWidth="1"/>
    <col min="12045" max="12288" width="11" style="185"/>
    <col min="12289" max="12289" width="19.75" style="185" customWidth="1"/>
    <col min="12290" max="12290" width="10" style="185" customWidth="1"/>
    <col min="12291" max="12291" width="7.5" style="185" bestFit="1" customWidth="1"/>
    <col min="12292" max="12292" width="9.125" style="185" bestFit="1" customWidth="1"/>
    <col min="12293" max="12293" width="7.5" style="185" bestFit="1" customWidth="1"/>
    <col min="12294" max="12294" width="9.125" style="185" bestFit="1" customWidth="1"/>
    <col min="12295" max="12295" width="7.5" style="185" bestFit="1" customWidth="1"/>
    <col min="12296" max="12296" width="11" style="185" bestFit="1" customWidth="1"/>
    <col min="12297" max="12299" width="10" style="185"/>
    <col min="12300" max="12300" width="10.125" style="185" bestFit="1" customWidth="1"/>
    <col min="12301" max="12544" width="10" style="185"/>
    <col min="12545" max="12545" width="19.75" style="185" customWidth="1"/>
    <col min="12546" max="12546" width="10" style="185" customWidth="1"/>
    <col min="12547" max="12547" width="7.5" style="185" bestFit="1" customWidth="1"/>
    <col min="12548" max="12548" width="9.125" style="185" bestFit="1" customWidth="1"/>
    <col min="12549" max="12549" width="7.5" style="185" bestFit="1" customWidth="1"/>
    <col min="12550" max="12550" width="9.125" style="185" bestFit="1" customWidth="1"/>
    <col min="12551" max="12551" width="7.5" style="185" bestFit="1" customWidth="1"/>
    <col min="12552" max="12552" width="11" style="185" bestFit="1" customWidth="1"/>
    <col min="12553" max="12555" width="10" style="185"/>
    <col min="12556" max="12556" width="10.125" style="185" bestFit="1" customWidth="1"/>
    <col min="12557" max="12800" width="10" style="185"/>
    <col min="12801" max="12801" width="19.75" style="185" customWidth="1"/>
    <col min="12802" max="12802" width="10" style="185" customWidth="1"/>
    <col min="12803" max="12803" width="7.5" style="185" bestFit="1" customWidth="1"/>
    <col min="12804" max="12804" width="9.125" style="185" bestFit="1" customWidth="1"/>
    <col min="12805" max="12805" width="7.5" style="185" bestFit="1" customWidth="1"/>
    <col min="12806" max="12806" width="9.125" style="185" bestFit="1" customWidth="1"/>
    <col min="12807" max="12807" width="7.5" style="185" bestFit="1" customWidth="1"/>
    <col min="12808" max="12808" width="11" style="185" bestFit="1" customWidth="1"/>
    <col min="12809" max="12811" width="10" style="185"/>
    <col min="12812" max="12812" width="10.125" style="185" bestFit="1" customWidth="1"/>
    <col min="12813" max="13056" width="10" style="185"/>
    <col min="13057" max="13057" width="19.75" style="185" customWidth="1"/>
    <col min="13058" max="13058" width="10" style="185" customWidth="1"/>
    <col min="13059" max="13059" width="7.5" style="185" bestFit="1" customWidth="1"/>
    <col min="13060" max="13060" width="9.125" style="185" bestFit="1" customWidth="1"/>
    <col min="13061" max="13061" width="7.5" style="185" bestFit="1" customWidth="1"/>
    <col min="13062" max="13062" width="9.125" style="185" bestFit="1" customWidth="1"/>
    <col min="13063" max="13063" width="7.5" style="185" bestFit="1" customWidth="1"/>
    <col min="13064" max="13064" width="11" style="185" bestFit="1" customWidth="1"/>
    <col min="13065" max="13067" width="10" style="185"/>
    <col min="13068" max="13068" width="10.125" style="185" bestFit="1" customWidth="1"/>
    <col min="13069" max="13312" width="11" style="185"/>
    <col min="13313" max="13313" width="19.75" style="185" customWidth="1"/>
    <col min="13314" max="13314" width="10" style="185" customWidth="1"/>
    <col min="13315" max="13315" width="7.5" style="185" bestFit="1" customWidth="1"/>
    <col min="13316" max="13316" width="9.125" style="185" bestFit="1" customWidth="1"/>
    <col min="13317" max="13317" width="7.5" style="185" bestFit="1" customWidth="1"/>
    <col min="13318" max="13318" width="9.125" style="185" bestFit="1" customWidth="1"/>
    <col min="13319" max="13319" width="7.5" style="185" bestFit="1" customWidth="1"/>
    <col min="13320" max="13320" width="11" style="185" bestFit="1" customWidth="1"/>
    <col min="13321" max="13323" width="10" style="185"/>
    <col min="13324" max="13324" width="10.125" style="185" bestFit="1" customWidth="1"/>
    <col min="13325" max="13568" width="10" style="185"/>
    <col min="13569" max="13569" width="19.75" style="185" customWidth="1"/>
    <col min="13570" max="13570" width="10" style="185" customWidth="1"/>
    <col min="13571" max="13571" width="7.5" style="185" bestFit="1" customWidth="1"/>
    <col min="13572" max="13572" width="9.125" style="185" bestFit="1" customWidth="1"/>
    <col min="13573" max="13573" width="7.5" style="185" bestFit="1" customWidth="1"/>
    <col min="13574" max="13574" width="9.125" style="185" bestFit="1" customWidth="1"/>
    <col min="13575" max="13575" width="7.5" style="185" bestFit="1" customWidth="1"/>
    <col min="13576" max="13576" width="11" style="185" bestFit="1" customWidth="1"/>
    <col min="13577" max="13579" width="10" style="185"/>
    <col min="13580" max="13580" width="10.125" style="185" bestFit="1" customWidth="1"/>
    <col min="13581" max="13824" width="10" style="185"/>
    <col min="13825" max="13825" width="19.75" style="185" customWidth="1"/>
    <col min="13826" max="13826" width="10" style="185" customWidth="1"/>
    <col min="13827" max="13827" width="7.5" style="185" bestFit="1" customWidth="1"/>
    <col min="13828" max="13828" width="9.125" style="185" bestFit="1" customWidth="1"/>
    <col min="13829" max="13829" width="7.5" style="185" bestFit="1" customWidth="1"/>
    <col min="13830" max="13830" width="9.125" style="185" bestFit="1" customWidth="1"/>
    <col min="13831" max="13831" width="7.5" style="185" bestFit="1" customWidth="1"/>
    <col min="13832" max="13832" width="11" style="185" bestFit="1" customWidth="1"/>
    <col min="13833" max="13835" width="10" style="185"/>
    <col min="13836" max="13836" width="10.125" style="185" bestFit="1" customWidth="1"/>
    <col min="13837" max="14080" width="10" style="185"/>
    <col min="14081" max="14081" width="19.75" style="185" customWidth="1"/>
    <col min="14082" max="14082" width="10" style="185" customWidth="1"/>
    <col min="14083" max="14083" width="7.5" style="185" bestFit="1" customWidth="1"/>
    <col min="14084" max="14084" width="9.125" style="185" bestFit="1" customWidth="1"/>
    <col min="14085" max="14085" width="7.5" style="185" bestFit="1" customWidth="1"/>
    <col min="14086" max="14086" width="9.125" style="185" bestFit="1" customWidth="1"/>
    <col min="14087" max="14087" width="7.5" style="185" bestFit="1" customWidth="1"/>
    <col min="14088" max="14088" width="11" style="185" bestFit="1" customWidth="1"/>
    <col min="14089" max="14091" width="10" style="185"/>
    <col min="14092" max="14092" width="10.125" style="185" bestFit="1" customWidth="1"/>
    <col min="14093" max="14336" width="11" style="185"/>
    <col min="14337" max="14337" width="19.75" style="185" customWidth="1"/>
    <col min="14338" max="14338" width="10" style="185" customWidth="1"/>
    <col min="14339" max="14339" width="7.5" style="185" bestFit="1" customWidth="1"/>
    <col min="14340" max="14340" width="9.125" style="185" bestFit="1" customWidth="1"/>
    <col min="14341" max="14341" width="7.5" style="185" bestFit="1" customWidth="1"/>
    <col min="14342" max="14342" width="9.125" style="185" bestFit="1" customWidth="1"/>
    <col min="14343" max="14343" width="7.5" style="185" bestFit="1" customWidth="1"/>
    <col min="14344" max="14344" width="11" style="185" bestFit="1" customWidth="1"/>
    <col min="14345" max="14347" width="10" style="185"/>
    <col min="14348" max="14348" width="10.125" style="185" bestFit="1" customWidth="1"/>
    <col min="14349" max="14592" width="10" style="185"/>
    <col min="14593" max="14593" width="19.75" style="185" customWidth="1"/>
    <col min="14594" max="14594" width="10" style="185" customWidth="1"/>
    <col min="14595" max="14595" width="7.5" style="185" bestFit="1" customWidth="1"/>
    <col min="14596" max="14596" width="9.125" style="185" bestFit="1" customWidth="1"/>
    <col min="14597" max="14597" width="7.5" style="185" bestFit="1" customWidth="1"/>
    <col min="14598" max="14598" width="9.125" style="185" bestFit="1" customWidth="1"/>
    <col min="14599" max="14599" width="7.5" style="185" bestFit="1" customWidth="1"/>
    <col min="14600" max="14600" width="11" style="185" bestFit="1" customWidth="1"/>
    <col min="14601" max="14603" width="10" style="185"/>
    <col min="14604" max="14604" width="10.125" style="185" bestFit="1" customWidth="1"/>
    <col min="14605" max="14848" width="10" style="185"/>
    <col min="14849" max="14849" width="19.75" style="185" customWidth="1"/>
    <col min="14850" max="14850" width="10" style="185" customWidth="1"/>
    <col min="14851" max="14851" width="7.5" style="185" bestFit="1" customWidth="1"/>
    <col min="14852" max="14852" width="9.125" style="185" bestFit="1" customWidth="1"/>
    <col min="14853" max="14853" width="7.5" style="185" bestFit="1" customWidth="1"/>
    <col min="14854" max="14854" width="9.125" style="185" bestFit="1" customWidth="1"/>
    <col min="14855" max="14855" width="7.5" style="185" bestFit="1" customWidth="1"/>
    <col min="14856" max="14856" width="11" style="185" bestFit="1" customWidth="1"/>
    <col min="14857" max="14859" width="10" style="185"/>
    <col min="14860" max="14860" width="10.125" style="185" bestFit="1" customWidth="1"/>
    <col min="14861" max="15104" width="10" style="185"/>
    <col min="15105" max="15105" width="19.75" style="185" customWidth="1"/>
    <col min="15106" max="15106" width="10" style="185" customWidth="1"/>
    <col min="15107" max="15107" width="7.5" style="185" bestFit="1" customWidth="1"/>
    <col min="15108" max="15108" width="9.125" style="185" bestFit="1" customWidth="1"/>
    <col min="15109" max="15109" width="7.5" style="185" bestFit="1" customWidth="1"/>
    <col min="15110" max="15110" width="9.125" style="185" bestFit="1" customWidth="1"/>
    <col min="15111" max="15111" width="7.5" style="185" bestFit="1" customWidth="1"/>
    <col min="15112" max="15112" width="11" style="185" bestFit="1" customWidth="1"/>
    <col min="15113" max="15115" width="10" style="185"/>
    <col min="15116" max="15116" width="10.125" style="185" bestFit="1" customWidth="1"/>
    <col min="15117" max="15360" width="11" style="185"/>
    <col min="15361" max="15361" width="19.75" style="185" customWidth="1"/>
    <col min="15362" max="15362" width="10" style="185" customWidth="1"/>
    <col min="15363" max="15363" width="7.5" style="185" bestFit="1" customWidth="1"/>
    <col min="15364" max="15364" width="9.125" style="185" bestFit="1" customWidth="1"/>
    <col min="15365" max="15365" width="7.5" style="185" bestFit="1" customWidth="1"/>
    <col min="15366" max="15366" width="9.125" style="185" bestFit="1" customWidth="1"/>
    <col min="15367" max="15367" width="7.5" style="185" bestFit="1" customWidth="1"/>
    <col min="15368" max="15368" width="11" style="185" bestFit="1" customWidth="1"/>
    <col min="15369" max="15371" width="10" style="185"/>
    <col min="15372" max="15372" width="10.125" style="185" bestFit="1" customWidth="1"/>
    <col min="15373" max="15616" width="10" style="185"/>
    <col min="15617" max="15617" width="19.75" style="185" customWidth="1"/>
    <col min="15618" max="15618" width="10" style="185" customWidth="1"/>
    <col min="15619" max="15619" width="7.5" style="185" bestFit="1" customWidth="1"/>
    <col min="15620" max="15620" width="9.125" style="185" bestFit="1" customWidth="1"/>
    <col min="15621" max="15621" width="7.5" style="185" bestFit="1" customWidth="1"/>
    <col min="15622" max="15622" width="9.125" style="185" bestFit="1" customWidth="1"/>
    <col min="15623" max="15623" width="7.5" style="185" bestFit="1" customWidth="1"/>
    <col min="15624" max="15624" width="11" style="185" bestFit="1" customWidth="1"/>
    <col min="15625" max="15627" width="10" style="185"/>
    <col min="15628" max="15628" width="10.125" style="185" bestFit="1" customWidth="1"/>
    <col min="15629" max="15872" width="10" style="185"/>
    <col min="15873" max="15873" width="19.75" style="185" customWidth="1"/>
    <col min="15874" max="15874" width="10" style="185" customWidth="1"/>
    <col min="15875" max="15875" width="7.5" style="185" bestFit="1" customWidth="1"/>
    <col min="15876" max="15876" width="9.125" style="185" bestFit="1" customWidth="1"/>
    <col min="15877" max="15877" width="7.5" style="185" bestFit="1" customWidth="1"/>
    <col min="15878" max="15878" width="9.125" style="185" bestFit="1" customWidth="1"/>
    <col min="15879" max="15879" width="7.5" style="185" bestFit="1" customWidth="1"/>
    <col min="15880" max="15880" width="11" style="185" bestFit="1" customWidth="1"/>
    <col min="15881" max="15883" width="10" style="185"/>
    <col min="15884" max="15884" width="10.125" style="185" bestFit="1" customWidth="1"/>
    <col min="15885" max="16128" width="10" style="185"/>
    <col min="16129" max="16129" width="19.75" style="185" customWidth="1"/>
    <col min="16130" max="16130" width="10" style="185" customWidth="1"/>
    <col min="16131" max="16131" width="7.5" style="185" bestFit="1" customWidth="1"/>
    <col min="16132" max="16132" width="9.125" style="185" bestFit="1" customWidth="1"/>
    <col min="16133" max="16133" width="7.5" style="185" bestFit="1" customWidth="1"/>
    <col min="16134" max="16134" width="9.125" style="185" bestFit="1" customWidth="1"/>
    <col min="16135" max="16135" width="7.5" style="185" bestFit="1" customWidth="1"/>
    <col min="16136" max="16136" width="11" style="185" bestFit="1" customWidth="1"/>
    <col min="16137" max="16139" width="10" style="185"/>
    <col min="16140" max="16140" width="10.125" style="185" bestFit="1" customWidth="1"/>
    <col min="16141" max="16384" width="11" style="185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5" t="s">
        <v>160</v>
      </c>
    </row>
    <row r="3" spans="1:65" s="102" customFormat="1" x14ac:dyDescent="0.2">
      <c r="A3" s="79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8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7">
        <v>33.31</v>
      </c>
      <c r="C5" s="186">
        <v>6.673925574841479</v>
      </c>
      <c r="D5" s="100">
        <v>280.38183066585066</v>
      </c>
      <c r="E5" s="101">
        <v>3.0709451475034419</v>
      </c>
      <c r="F5" s="100">
        <v>372.7648306658507</v>
      </c>
      <c r="G5" s="101">
        <v>5.0254785944897895</v>
      </c>
      <c r="H5" s="608">
        <v>6.6847219285086288</v>
      </c>
      <c r="I5" s="99"/>
    </row>
    <row r="6" spans="1:65" s="136" customFormat="1" x14ac:dyDescent="0.2">
      <c r="A6" s="99" t="s">
        <v>209</v>
      </c>
      <c r="B6" s="607">
        <v>164.488</v>
      </c>
      <c r="C6" s="101">
        <v>9.9746605245739417</v>
      </c>
      <c r="D6" s="100">
        <v>1001.529</v>
      </c>
      <c r="E6" s="101">
        <v>-7.4632450771687067</v>
      </c>
      <c r="F6" s="100">
        <v>1336.818</v>
      </c>
      <c r="G6" s="101">
        <v>-9.2978617299530821</v>
      </c>
      <c r="H6" s="608">
        <v>23.972906947961455</v>
      </c>
      <c r="I6" s="99"/>
    </row>
    <row r="7" spans="1:65" s="136" customFormat="1" x14ac:dyDescent="0.2">
      <c r="A7" s="99" t="s">
        <v>210</v>
      </c>
      <c r="B7" s="607">
        <v>129</v>
      </c>
      <c r="C7" s="101">
        <v>-17.834394904458598</v>
      </c>
      <c r="D7" s="100">
        <v>1407</v>
      </c>
      <c r="E7" s="101">
        <v>-21.963394342762061</v>
      </c>
      <c r="F7" s="100">
        <v>1736</v>
      </c>
      <c r="G7" s="101">
        <v>-24.456048738033072</v>
      </c>
      <c r="H7" s="608">
        <v>31.131363028969606</v>
      </c>
      <c r="I7" s="99"/>
    </row>
    <row r="8" spans="1:65" s="136" customFormat="1" x14ac:dyDescent="0.2">
      <c r="A8" s="179" t="s">
        <v>544</v>
      </c>
      <c r="B8" s="607">
        <v>165.202</v>
      </c>
      <c r="C8" s="101">
        <v>-19.884580878252226</v>
      </c>
      <c r="D8" s="100">
        <v>1491.4592061505509</v>
      </c>
      <c r="E8" s="101">
        <v>-19.719886267147078</v>
      </c>
      <c r="F8" s="100">
        <v>2130.7872061505509</v>
      </c>
      <c r="G8" s="101">
        <v>-18.667991183105727</v>
      </c>
      <c r="H8" s="608">
        <v>38.211008094560306</v>
      </c>
      <c r="I8" s="99"/>
      <c r="J8" s="100"/>
    </row>
    <row r="9" spans="1:65" s="99" customFormat="1" x14ac:dyDescent="0.2">
      <c r="A9" s="68" t="s">
        <v>211</v>
      </c>
      <c r="B9" s="69">
        <v>492</v>
      </c>
      <c r="C9" s="103">
        <v>-9.5588235294117645</v>
      </c>
      <c r="D9" s="69">
        <v>4180.3700368164018</v>
      </c>
      <c r="E9" s="103">
        <v>-16.645181036096393</v>
      </c>
      <c r="F9" s="69">
        <v>5576.3700368164018</v>
      </c>
      <c r="G9" s="103">
        <v>-17.346040731699848</v>
      </c>
      <c r="H9" s="103">
        <v>100</v>
      </c>
    </row>
    <row r="10" spans="1:65" s="99" customFormat="1" x14ac:dyDescent="0.2">
      <c r="H10" s="93" t="s">
        <v>246</v>
      </c>
    </row>
    <row r="11" spans="1:65" s="99" customFormat="1" x14ac:dyDescent="0.2">
      <c r="A11" s="94" t="s">
        <v>590</v>
      </c>
    </row>
    <row r="12" spans="1:65" x14ac:dyDescent="0.2">
      <c r="A12" s="94" t="s">
        <v>543</v>
      </c>
    </row>
    <row r="13" spans="1:65" x14ac:dyDescent="0.2">
      <c r="A13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7"/>
  <sheetViews>
    <sheetView topLeftCell="A3" workbookViewId="0">
      <selection activeCell="L23" sqref="L23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5" t="s">
        <v>276</v>
      </c>
      <c r="B1" s="445"/>
      <c r="C1" s="1"/>
      <c r="D1" s="1"/>
      <c r="E1" s="1"/>
      <c r="F1" s="1"/>
      <c r="G1" s="1"/>
      <c r="H1" s="1"/>
      <c r="I1" s="1"/>
    </row>
    <row r="2" spans="1:10" x14ac:dyDescent="0.2">
      <c r="A2" s="609"/>
      <c r="B2" s="609"/>
      <c r="C2" s="609"/>
      <c r="D2" s="609"/>
      <c r="E2" s="609"/>
      <c r="F2" s="1"/>
      <c r="G2" s="1"/>
      <c r="H2" s="610"/>
      <c r="I2" s="615" t="s">
        <v>160</v>
      </c>
    </row>
    <row r="3" spans="1:10" ht="14.45" customHeight="1" x14ac:dyDescent="0.2">
      <c r="A3" s="880" t="s">
        <v>556</v>
      </c>
      <c r="B3" s="880" t="s">
        <v>557</v>
      </c>
      <c r="C3" s="863">
        <f>INDICE!A3</f>
        <v>41883</v>
      </c>
      <c r="D3" s="864"/>
      <c r="E3" s="864" t="s">
        <v>121</v>
      </c>
      <c r="F3" s="864"/>
      <c r="G3" s="864" t="s">
        <v>122</v>
      </c>
      <c r="H3" s="864"/>
      <c r="I3" s="864"/>
    </row>
    <row r="4" spans="1:10" x14ac:dyDescent="0.2">
      <c r="A4" s="881"/>
      <c r="B4" s="881"/>
      <c r="C4" s="97" t="s">
        <v>48</v>
      </c>
      <c r="D4" s="97" t="s">
        <v>554</v>
      </c>
      <c r="E4" s="97" t="s">
        <v>48</v>
      </c>
      <c r="F4" s="97" t="s">
        <v>554</v>
      </c>
      <c r="G4" s="97" t="s">
        <v>48</v>
      </c>
      <c r="H4" s="98" t="s">
        <v>554</v>
      </c>
      <c r="I4" s="98" t="s">
        <v>111</v>
      </c>
    </row>
    <row r="5" spans="1:10" x14ac:dyDescent="0.2">
      <c r="A5" s="617"/>
      <c r="B5" s="627" t="s">
        <v>213</v>
      </c>
      <c r="C5" s="624" t="s">
        <v>151</v>
      </c>
      <c r="D5" s="189" t="s">
        <v>151</v>
      </c>
      <c r="E5" s="188">
        <v>78</v>
      </c>
      <c r="F5" s="190" t="s">
        <v>151</v>
      </c>
      <c r="G5" s="622">
        <v>213</v>
      </c>
      <c r="H5" s="190">
        <v>57.8</v>
      </c>
      <c r="I5" s="629">
        <v>0.4</v>
      </c>
      <c r="J5" s="407"/>
    </row>
    <row r="6" spans="1:10" x14ac:dyDescent="0.2">
      <c r="A6" s="617"/>
      <c r="B6" s="628" t="s">
        <v>214</v>
      </c>
      <c r="C6" s="625">
        <v>696</v>
      </c>
      <c r="D6" s="189">
        <v>-18.2</v>
      </c>
      <c r="E6" s="191">
        <v>6355</v>
      </c>
      <c r="F6" s="189">
        <v>-8.1999999999999993</v>
      </c>
      <c r="G6" s="622">
        <v>8371</v>
      </c>
      <c r="H6" s="192">
        <v>-12.1</v>
      </c>
      <c r="I6" s="629">
        <v>14.7</v>
      </c>
      <c r="J6" s="910"/>
    </row>
    <row r="7" spans="1:10" x14ac:dyDescent="0.2">
      <c r="A7" s="618" t="s">
        <v>354</v>
      </c>
      <c r="B7" s="193"/>
      <c r="C7" s="194">
        <v>696</v>
      </c>
      <c r="D7" s="195">
        <v>-18.2</v>
      </c>
      <c r="E7" s="194">
        <v>6433</v>
      </c>
      <c r="F7" s="196">
        <v>-7.1</v>
      </c>
      <c r="G7" s="197">
        <v>8584</v>
      </c>
      <c r="H7" s="196">
        <v>-11.2</v>
      </c>
      <c r="I7" s="198">
        <v>15</v>
      </c>
      <c r="J7" s="910"/>
    </row>
    <row r="8" spans="1:10" x14ac:dyDescent="0.2">
      <c r="A8" s="617"/>
      <c r="B8" s="627" t="s">
        <v>215</v>
      </c>
      <c r="C8" s="625">
        <v>232</v>
      </c>
      <c r="D8" s="189">
        <v>163.6</v>
      </c>
      <c r="E8" s="191">
        <v>789</v>
      </c>
      <c r="F8" s="199">
        <v>45.6</v>
      </c>
      <c r="G8" s="622">
        <v>1047</v>
      </c>
      <c r="H8" s="199">
        <v>18.2</v>
      </c>
      <c r="I8" s="629">
        <v>1.8</v>
      </c>
      <c r="J8" s="910"/>
    </row>
    <row r="9" spans="1:10" x14ac:dyDescent="0.2">
      <c r="A9" s="617"/>
      <c r="B9" s="187" t="s">
        <v>216</v>
      </c>
      <c r="C9" s="625">
        <v>444</v>
      </c>
      <c r="D9" s="189">
        <v>1.1000000000000001</v>
      </c>
      <c r="E9" s="191">
        <v>2855</v>
      </c>
      <c r="F9" s="192">
        <v>35.1</v>
      </c>
      <c r="G9" s="622">
        <v>3832</v>
      </c>
      <c r="H9" s="192">
        <v>39.4</v>
      </c>
      <c r="I9" s="629">
        <v>6.7</v>
      </c>
      <c r="J9" s="910"/>
    </row>
    <row r="10" spans="1:10" x14ac:dyDescent="0.2">
      <c r="A10" s="617"/>
      <c r="B10" s="187" t="s">
        <v>217</v>
      </c>
      <c r="C10" s="625" t="s">
        <v>151</v>
      </c>
      <c r="D10" s="189" t="s">
        <v>151</v>
      </c>
      <c r="E10" s="191">
        <v>50</v>
      </c>
      <c r="F10" s="200" t="s">
        <v>151</v>
      </c>
      <c r="G10" s="622">
        <v>258</v>
      </c>
      <c r="H10" s="200" t="s">
        <v>151</v>
      </c>
      <c r="I10" s="629">
        <v>0.5</v>
      </c>
      <c r="J10" s="910"/>
    </row>
    <row r="11" spans="1:10" x14ac:dyDescent="0.2">
      <c r="A11" s="617"/>
      <c r="B11" s="628" t="s">
        <v>218</v>
      </c>
      <c r="C11" s="625">
        <v>179</v>
      </c>
      <c r="D11" s="189">
        <v>-26.9</v>
      </c>
      <c r="E11" s="191">
        <v>2116</v>
      </c>
      <c r="F11" s="192">
        <v>4.5999999999999996</v>
      </c>
      <c r="G11" s="622">
        <v>2465</v>
      </c>
      <c r="H11" s="192">
        <v>-6.9</v>
      </c>
      <c r="I11" s="629">
        <v>4.3</v>
      </c>
      <c r="J11" s="910"/>
    </row>
    <row r="12" spans="1:10" x14ac:dyDescent="0.2">
      <c r="A12" s="618" t="s">
        <v>546</v>
      </c>
      <c r="B12" s="193"/>
      <c r="C12" s="194">
        <v>855</v>
      </c>
      <c r="D12" s="195">
        <v>10.8</v>
      </c>
      <c r="E12" s="194">
        <v>5810</v>
      </c>
      <c r="F12" s="196">
        <v>24.2</v>
      </c>
      <c r="G12" s="197">
        <v>7602</v>
      </c>
      <c r="H12" s="196">
        <v>21</v>
      </c>
      <c r="I12" s="198">
        <v>13.3</v>
      </c>
      <c r="J12" s="910"/>
    </row>
    <row r="13" spans="1:10" x14ac:dyDescent="0.2">
      <c r="A13" s="619"/>
      <c r="B13" s="632" t="s">
        <v>219</v>
      </c>
      <c r="C13" s="624">
        <v>84</v>
      </c>
      <c r="D13" s="189">
        <v>3.7</v>
      </c>
      <c r="E13" s="188">
        <v>707</v>
      </c>
      <c r="F13" s="201">
        <v>311</v>
      </c>
      <c r="G13" s="622">
        <v>709</v>
      </c>
      <c r="H13" s="201">
        <v>312.2</v>
      </c>
      <c r="I13" s="629">
        <v>1.2</v>
      </c>
      <c r="J13" s="910"/>
    </row>
    <row r="14" spans="1:10" x14ac:dyDescent="0.2">
      <c r="A14" s="619"/>
      <c r="B14" s="626" t="s">
        <v>220</v>
      </c>
      <c r="C14" s="624" t="s">
        <v>151</v>
      </c>
      <c r="D14" s="189" t="s">
        <v>151</v>
      </c>
      <c r="E14" s="188" t="s">
        <v>151</v>
      </c>
      <c r="F14" s="201">
        <v>-100</v>
      </c>
      <c r="G14" s="191" t="s">
        <v>151</v>
      </c>
      <c r="H14" s="201">
        <v>-100</v>
      </c>
      <c r="I14" s="624" t="s">
        <v>151</v>
      </c>
      <c r="J14" s="910"/>
    </row>
    <row r="15" spans="1:10" x14ac:dyDescent="0.2">
      <c r="A15" s="619"/>
      <c r="B15" s="626" t="s">
        <v>261</v>
      </c>
      <c r="C15" s="625" t="s">
        <v>151</v>
      </c>
      <c r="D15" s="189" t="s">
        <v>151</v>
      </c>
      <c r="E15" s="191">
        <v>17</v>
      </c>
      <c r="F15" s="201" t="s">
        <v>151</v>
      </c>
      <c r="G15" s="622">
        <v>17</v>
      </c>
      <c r="H15" s="201" t="s">
        <v>151</v>
      </c>
      <c r="I15" s="629" t="s">
        <v>195</v>
      </c>
      <c r="J15" s="910"/>
    </row>
    <row r="16" spans="1:10" x14ac:dyDescent="0.2">
      <c r="A16" s="619"/>
      <c r="B16" s="626" t="s">
        <v>221</v>
      </c>
      <c r="C16" s="625" t="s">
        <v>151</v>
      </c>
      <c r="D16" s="189" t="s">
        <v>151</v>
      </c>
      <c r="E16" s="191">
        <v>53</v>
      </c>
      <c r="F16" s="201">
        <v>-5.4</v>
      </c>
      <c r="G16" s="622">
        <v>78</v>
      </c>
      <c r="H16" s="201">
        <v>39.299999999999997</v>
      </c>
      <c r="I16" s="629">
        <v>0.1</v>
      </c>
      <c r="J16" s="910"/>
    </row>
    <row r="17" spans="1:10" x14ac:dyDescent="0.2">
      <c r="A17" s="619"/>
      <c r="B17" s="626" t="s">
        <v>222</v>
      </c>
      <c r="C17" s="625" t="s">
        <v>151</v>
      </c>
      <c r="D17" s="189" t="s">
        <v>151</v>
      </c>
      <c r="E17" s="191">
        <v>161</v>
      </c>
      <c r="F17" s="201">
        <v>-80.099999999999994</v>
      </c>
      <c r="G17" s="622">
        <v>424</v>
      </c>
      <c r="H17" s="201">
        <v>-59.3</v>
      </c>
      <c r="I17" s="629">
        <v>0.7</v>
      </c>
      <c r="J17" s="910"/>
    </row>
    <row r="18" spans="1:10" x14ac:dyDescent="0.2">
      <c r="A18" s="619"/>
      <c r="B18" s="626" t="s">
        <v>223</v>
      </c>
      <c r="C18" s="625">
        <v>238</v>
      </c>
      <c r="D18" s="189" t="s">
        <v>151</v>
      </c>
      <c r="E18" s="191">
        <v>656</v>
      </c>
      <c r="F18" s="201">
        <v>13.9</v>
      </c>
      <c r="G18" s="622">
        <v>950</v>
      </c>
      <c r="H18" s="201">
        <v>44.2</v>
      </c>
      <c r="I18" s="629">
        <v>1.7</v>
      </c>
      <c r="J18" s="910"/>
    </row>
    <row r="19" spans="1:10" x14ac:dyDescent="0.2">
      <c r="A19" s="619"/>
      <c r="B19" s="626" t="s">
        <v>224</v>
      </c>
      <c r="C19" s="625">
        <v>235</v>
      </c>
      <c r="D19" s="189" t="s">
        <v>151</v>
      </c>
      <c r="E19" s="191">
        <v>882</v>
      </c>
      <c r="F19" s="201">
        <v>269</v>
      </c>
      <c r="G19" s="622">
        <v>1042</v>
      </c>
      <c r="H19" s="201">
        <v>336</v>
      </c>
      <c r="I19" s="629">
        <v>1.8</v>
      </c>
      <c r="J19" s="910"/>
    </row>
    <row r="20" spans="1:10" x14ac:dyDescent="0.2">
      <c r="A20" s="620"/>
      <c r="B20" s="202" t="s">
        <v>225</v>
      </c>
      <c r="C20" s="625">
        <v>284</v>
      </c>
      <c r="D20" s="189">
        <v>-50.1</v>
      </c>
      <c r="E20" s="191">
        <v>6280</v>
      </c>
      <c r="F20" s="201">
        <v>9.1</v>
      </c>
      <c r="G20" s="622">
        <v>8649</v>
      </c>
      <c r="H20" s="201">
        <v>11.5</v>
      </c>
      <c r="I20" s="629">
        <v>15.1</v>
      </c>
      <c r="J20" s="910"/>
    </row>
    <row r="21" spans="1:10" x14ac:dyDescent="0.2">
      <c r="A21" s="620"/>
      <c r="B21" s="202" t="s">
        <v>669</v>
      </c>
      <c r="C21" s="625">
        <v>23</v>
      </c>
      <c r="D21" s="189">
        <v>15</v>
      </c>
      <c r="E21" s="191">
        <v>207</v>
      </c>
      <c r="F21" s="201">
        <v>-42</v>
      </c>
      <c r="G21" s="622">
        <v>267</v>
      </c>
      <c r="H21" s="201">
        <v>-43.1</v>
      </c>
      <c r="I21" s="629">
        <v>0.5</v>
      </c>
      <c r="J21" s="910"/>
    </row>
    <row r="22" spans="1:10" x14ac:dyDescent="0.2">
      <c r="A22" s="618" t="s">
        <v>547</v>
      </c>
      <c r="B22" s="193"/>
      <c r="C22" s="194">
        <v>864</v>
      </c>
      <c r="D22" s="195">
        <v>29</v>
      </c>
      <c r="E22" s="194">
        <v>8963</v>
      </c>
      <c r="F22" s="196">
        <v>12</v>
      </c>
      <c r="G22" s="197">
        <v>12136</v>
      </c>
      <c r="H22" s="196">
        <v>15.6</v>
      </c>
      <c r="I22" s="198">
        <v>21.3</v>
      </c>
      <c r="J22" s="910"/>
    </row>
    <row r="23" spans="1:10" x14ac:dyDescent="0.2">
      <c r="A23" s="619"/>
      <c r="B23" s="626" t="s">
        <v>226</v>
      </c>
      <c r="C23" s="625">
        <v>686</v>
      </c>
      <c r="D23" s="189">
        <v>16.5</v>
      </c>
      <c r="E23" s="191">
        <v>5455</v>
      </c>
      <c r="F23" s="189">
        <v>-14.1</v>
      </c>
      <c r="G23" s="623">
        <v>7242</v>
      </c>
      <c r="H23" s="189">
        <v>-12</v>
      </c>
      <c r="I23" s="625">
        <v>12.7</v>
      </c>
      <c r="J23" s="910"/>
    </row>
    <row r="24" spans="1:10" x14ac:dyDescent="0.2">
      <c r="A24" s="619"/>
      <c r="B24" s="626" t="s">
        <v>227</v>
      </c>
      <c r="C24" s="625">
        <v>141</v>
      </c>
      <c r="D24" s="189">
        <v>74.099999999999994</v>
      </c>
      <c r="E24" s="191">
        <v>1178</v>
      </c>
      <c r="F24" s="189">
        <v>-33.4</v>
      </c>
      <c r="G24" s="191">
        <v>1417</v>
      </c>
      <c r="H24" s="189">
        <v>-49.1</v>
      </c>
      <c r="I24" s="630">
        <v>2.5</v>
      </c>
      <c r="J24" s="910"/>
    </row>
    <row r="25" spans="1:10" x14ac:dyDescent="0.2">
      <c r="A25" s="619"/>
      <c r="B25" s="626" t="s">
        <v>228</v>
      </c>
      <c r="C25" s="624" t="s">
        <v>151</v>
      </c>
      <c r="D25" s="189" t="s">
        <v>151</v>
      </c>
      <c r="E25" s="188" t="s">
        <v>151</v>
      </c>
      <c r="F25" s="189">
        <v>-100</v>
      </c>
      <c r="G25" s="191" t="s">
        <v>151</v>
      </c>
      <c r="H25" s="189">
        <v>-100</v>
      </c>
      <c r="I25" s="624" t="s">
        <v>151</v>
      </c>
      <c r="J25" s="910"/>
    </row>
    <row r="26" spans="1:10" x14ac:dyDescent="0.2">
      <c r="A26" s="618" t="s">
        <v>405</v>
      </c>
      <c r="B26" s="193"/>
      <c r="C26" s="194">
        <v>827</v>
      </c>
      <c r="D26" s="195">
        <v>23.4</v>
      </c>
      <c r="E26" s="194">
        <v>6633</v>
      </c>
      <c r="F26" s="196">
        <v>-19.7</v>
      </c>
      <c r="G26" s="197">
        <v>8659</v>
      </c>
      <c r="H26" s="196">
        <v>-22.3</v>
      </c>
      <c r="I26" s="198">
        <v>15.2</v>
      </c>
      <c r="J26" s="910"/>
    </row>
    <row r="27" spans="1:10" x14ac:dyDescent="0.2">
      <c r="A27" s="619"/>
      <c r="B27" s="626" t="s">
        <v>229</v>
      </c>
      <c r="C27" s="625">
        <v>136</v>
      </c>
      <c r="D27" s="189">
        <v>-65.7</v>
      </c>
      <c r="E27" s="191">
        <v>3924</v>
      </c>
      <c r="F27" s="189">
        <v>41.4</v>
      </c>
      <c r="G27" s="191">
        <v>4743</v>
      </c>
      <c r="H27" s="189">
        <v>31.9</v>
      </c>
      <c r="I27" s="625">
        <v>8.3000000000000007</v>
      </c>
      <c r="J27" s="910"/>
    </row>
    <row r="28" spans="1:10" x14ac:dyDescent="0.2">
      <c r="A28" s="619"/>
      <c r="B28" s="626" t="s">
        <v>230</v>
      </c>
      <c r="C28" s="625">
        <v>242</v>
      </c>
      <c r="D28" s="189">
        <v>-3.6</v>
      </c>
      <c r="E28" s="191">
        <v>1759</v>
      </c>
      <c r="F28" s="189">
        <v>-28.5</v>
      </c>
      <c r="G28" s="622">
        <v>2480</v>
      </c>
      <c r="H28" s="189">
        <v>-19.600000000000001</v>
      </c>
      <c r="I28" s="631">
        <v>4.3</v>
      </c>
      <c r="J28" s="910"/>
    </row>
    <row r="29" spans="1:10" x14ac:dyDescent="0.2">
      <c r="A29" s="619"/>
      <c r="B29" s="626" t="s">
        <v>231</v>
      </c>
      <c r="C29" s="625" t="s">
        <v>151</v>
      </c>
      <c r="D29" s="203" t="s">
        <v>151</v>
      </c>
      <c r="E29" s="191">
        <v>928</v>
      </c>
      <c r="F29" s="189">
        <v>82.3</v>
      </c>
      <c r="G29" s="622">
        <v>1061</v>
      </c>
      <c r="H29" s="189">
        <v>108.4</v>
      </c>
      <c r="I29" s="631">
        <v>1.9</v>
      </c>
      <c r="J29" s="910"/>
    </row>
    <row r="30" spans="1:10" x14ac:dyDescent="0.2">
      <c r="A30" s="619"/>
      <c r="B30" s="626" t="s">
        <v>232</v>
      </c>
      <c r="C30" s="624" t="s">
        <v>151</v>
      </c>
      <c r="D30" s="203" t="s">
        <v>151</v>
      </c>
      <c r="E30" s="188" t="s">
        <v>151</v>
      </c>
      <c r="F30" s="189">
        <v>-100</v>
      </c>
      <c r="G30" s="191" t="s">
        <v>151</v>
      </c>
      <c r="H30" s="189">
        <v>-100</v>
      </c>
      <c r="I30" s="624" t="s">
        <v>151</v>
      </c>
      <c r="J30" s="910"/>
    </row>
    <row r="31" spans="1:10" x14ac:dyDescent="0.2">
      <c r="A31" s="619"/>
      <c r="B31" s="626" t="s">
        <v>233</v>
      </c>
      <c r="C31" s="625" t="s">
        <v>151</v>
      </c>
      <c r="D31" s="189" t="s">
        <v>151</v>
      </c>
      <c r="E31" s="191">
        <v>240</v>
      </c>
      <c r="F31" s="189">
        <v>-50.2</v>
      </c>
      <c r="G31" s="622">
        <v>399</v>
      </c>
      <c r="H31" s="189">
        <v>-41.6</v>
      </c>
      <c r="I31" s="631">
        <v>0.7</v>
      </c>
      <c r="J31" s="910"/>
    </row>
    <row r="32" spans="1:10" x14ac:dyDescent="0.2">
      <c r="A32" s="619"/>
      <c r="B32" s="626" t="s">
        <v>234</v>
      </c>
      <c r="C32" s="624">
        <v>88</v>
      </c>
      <c r="D32" s="203" t="s">
        <v>151</v>
      </c>
      <c r="E32" s="188">
        <v>390</v>
      </c>
      <c r="F32" s="189">
        <v>-50.6</v>
      </c>
      <c r="G32" s="622">
        <v>390</v>
      </c>
      <c r="H32" s="189">
        <v>-65.8</v>
      </c>
      <c r="I32" s="631">
        <v>0.7</v>
      </c>
      <c r="J32" s="910"/>
    </row>
    <row r="33" spans="1:10" x14ac:dyDescent="0.2">
      <c r="A33" s="619"/>
      <c r="B33" s="626" t="s">
        <v>235</v>
      </c>
      <c r="C33" s="624" t="s">
        <v>151</v>
      </c>
      <c r="D33" s="203" t="s">
        <v>151</v>
      </c>
      <c r="E33" s="188">
        <v>680</v>
      </c>
      <c r="F33" s="189">
        <v>-35.200000000000003</v>
      </c>
      <c r="G33" s="622">
        <v>824</v>
      </c>
      <c r="H33" s="189">
        <v>-31</v>
      </c>
      <c r="I33" s="631">
        <v>1.4</v>
      </c>
      <c r="J33" s="910"/>
    </row>
    <row r="34" spans="1:10" x14ac:dyDescent="0.2">
      <c r="A34" s="619"/>
      <c r="B34" s="626" t="s">
        <v>236</v>
      </c>
      <c r="C34" s="625">
        <v>329</v>
      </c>
      <c r="D34" s="189" t="s">
        <v>151</v>
      </c>
      <c r="E34" s="191">
        <v>755</v>
      </c>
      <c r="F34" s="189">
        <v>-71</v>
      </c>
      <c r="G34" s="622">
        <v>1004</v>
      </c>
      <c r="H34" s="189">
        <v>-74.7</v>
      </c>
      <c r="I34" s="631">
        <v>1.8</v>
      </c>
      <c r="J34" s="910"/>
    </row>
    <row r="35" spans="1:10" x14ac:dyDescent="0.2">
      <c r="A35" s="619"/>
      <c r="B35" s="626" t="s">
        <v>237</v>
      </c>
      <c r="C35" s="625">
        <v>901</v>
      </c>
      <c r="D35" s="189">
        <v>11.8</v>
      </c>
      <c r="E35" s="191">
        <v>7317</v>
      </c>
      <c r="F35" s="189">
        <v>25.4</v>
      </c>
      <c r="G35" s="622">
        <v>9093</v>
      </c>
      <c r="H35" s="189">
        <v>21.9</v>
      </c>
      <c r="I35" s="631">
        <v>15.9</v>
      </c>
      <c r="J35" s="910"/>
    </row>
    <row r="36" spans="1:10" x14ac:dyDescent="0.2">
      <c r="A36" s="619"/>
      <c r="B36" s="626" t="s">
        <v>238</v>
      </c>
      <c r="C36" s="624" t="s">
        <v>151</v>
      </c>
      <c r="D36" s="203">
        <v>-100</v>
      </c>
      <c r="E36" s="188">
        <v>108</v>
      </c>
      <c r="F36" s="189">
        <v>-49.1</v>
      </c>
      <c r="G36" s="622">
        <v>128</v>
      </c>
      <c r="H36" s="189">
        <v>-61</v>
      </c>
      <c r="I36" s="631">
        <v>0.2</v>
      </c>
      <c r="J36" s="910"/>
    </row>
    <row r="37" spans="1:10" x14ac:dyDescent="0.2">
      <c r="A37" s="619"/>
      <c r="B37" s="626" t="s">
        <v>239</v>
      </c>
      <c r="C37" s="624" t="s">
        <v>151</v>
      </c>
      <c r="D37" s="203" t="s">
        <v>151</v>
      </c>
      <c r="E37" s="188" t="s">
        <v>151</v>
      </c>
      <c r="F37" s="204" t="s">
        <v>151</v>
      </c>
      <c r="G37" s="191" t="s">
        <v>151</v>
      </c>
      <c r="H37" s="189">
        <v>-100</v>
      </c>
      <c r="I37" s="624" t="s">
        <v>151</v>
      </c>
      <c r="J37" s="910"/>
    </row>
    <row r="38" spans="1:10" x14ac:dyDescent="0.2">
      <c r="A38" s="618" t="s">
        <v>548</v>
      </c>
      <c r="B38" s="193"/>
      <c r="C38" s="206">
        <v>1696</v>
      </c>
      <c r="D38" s="195">
        <v>11.5</v>
      </c>
      <c r="E38" s="206">
        <v>16101</v>
      </c>
      <c r="F38" s="196">
        <v>-4.4000000000000004</v>
      </c>
      <c r="G38" s="206">
        <v>20122</v>
      </c>
      <c r="H38" s="196">
        <v>-10.5</v>
      </c>
      <c r="I38" s="198">
        <v>35.200000000000003</v>
      </c>
      <c r="J38" s="910"/>
    </row>
    <row r="39" spans="1:10" x14ac:dyDescent="0.2">
      <c r="A39" s="621" t="s">
        <v>240</v>
      </c>
      <c r="B39" s="207"/>
      <c r="C39" s="208">
        <v>4938</v>
      </c>
      <c r="D39" s="209">
        <v>10.1</v>
      </c>
      <c r="E39" s="208">
        <v>43940</v>
      </c>
      <c r="F39" s="210">
        <v>-1.7</v>
      </c>
      <c r="G39" s="208">
        <v>57103</v>
      </c>
      <c r="H39" s="210">
        <v>-4.9000000000000004</v>
      </c>
      <c r="I39" s="211">
        <v>100</v>
      </c>
      <c r="J39" s="910"/>
    </row>
    <row r="40" spans="1:10" x14ac:dyDescent="0.2">
      <c r="A40" s="212" t="s">
        <v>241</v>
      </c>
      <c r="B40" s="212"/>
      <c r="C40" s="213">
        <v>2614</v>
      </c>
      <c r="D40" s="214">
        <v>10.4</v>
      </c>
      <c r="E40" s="213">
        <v>22554</v>
      </c>
      <c r="F40" s="214">
        <v>-5.3</v>
      </c>
      <c r="G40" s="213">
        <v>28702</v>
      </c>
      <c r="H40" s="214">
        <v>-9.6999999999999993</v>
      </c>
      <c r="I40" s="215">
        <v>50.3</v>
      </c>
      <c r="J40" s="407"/>
    </row>
    <row r="41" spans="1:10" x14ac:dyDescent="0.2">
      <c r="A41" s="212" t="s">
        <v>242</v>
      </c>
      <c r="B41" s="212"/>
      <c r="C41" s="213">
        <v>2324</v>
      </c>
      <c r="D41" s="214">
        <v>9.8000000000000007</v>
      </c>
      <c r="E41" s="213">
        <v>21386</v>
      </c>
      <c r="F41" s="214">
        <v>2.4</v>
      </c>
      <c r="G41" s="213">
        <v>28401</v>
      </c>
      <c r="H41" s="214">
        <v>0.4</v>
      </c>
      <c r="I41" s="215">
        <v>49.7</v>
      </c>
    </row>
    <row r="42" spans="1:10" x14ac:dyDescent="0.2">
      <c r="A42" s="216" t="s">
        <v>243</v>
      </c>
      <c r="B42" s="216"/>
      <c r="C42" s="217">
        <v>1169</v>
      </c>
      <c r="D42" s="218">
        <v>37.4</v>
      </c>
      <c r="E42" s="217">
        <v>8041</v>
      </c>
      <c r="F42" s="218">
        <v>2.7</v>
      </c>
      <c r="G42" s="217">
        <v>10671</v>
      </c>
      <c r="H42" s="218">
        <v>-0.5</v>
      </c>
      <c r="I42" s="219">
        <v>18.7</v>
      </c>
    </row>
    <row r="43" spans="1:10" x14ac:dyDescent="0.2">
      <c r="A43" s="216" t="s">
        <v>244</v>
      </c>
      <c r="B43" s="216"/>
      <c r="C43" s="217">
        <v>3769</v>
      </c>
      <c r="D43" s="218">
        <v>3.7</v>
      </c>
      <c r="E43" s="217">
        <v>35899</v>
      </c>
      <c r="F43" s="218">
        <v>-2.6</v>
      </c>
      <c r="G43" s="217">
        <v>46432</v>
      </c>
      <c r="H43" s="218">
        <v>-5.9</v>
      </c>
      <c r="I43" s="219">
        <v>81.3</v>
      </c>
    </row>
    <row r="44" spans="1:10" x14ac:dyDescent="0.2">
      <c r="A44" s="212" t="s">
        <v>245</v>
      </c>
      <c r="B44" s="212"/>
      <c r="C44" s="220">
        <v>235</v>
      </c>
      <c r="D44" s="221" t="s">
        <v>151</v>
      </c>
      <c r="E44" s="213">
        <v>952</v>
      </c>
      <c r="F44" s="214">
        <v>187.6</v>
      </c>
      <c r="G44" s="213">
        <v>1137</v>
      </c>
      <c r="H44" s="214">
        <v>184.3</v>
      </c>
      <c r="I44" s="215">
        <v>2</v>
      </c>
    </row>
    <row r="45" spans="1:10" ht="15" x14ac:dyDescent="0.25">
      <c r="A45" s="613"/>
      <c r="B45" s="613"/>
      <c r="C45" s="227"/>
      <c r="D45" s="223"/>
      <c r="E45" s="223"/>
      <c r="F45" s="224"/>
      <c r="G45" s="223"/>
      <c r="H45" s="225"/>
      <c r="I45" s="616"/>
      <c r="J45" s="407"/>
    </row>
    <row r="46" spans="1:10" x14ac:dyDescent="0.2">
      <c r="A46" s="612" t="s">
        <v>545</v>
      </c>
      <c r="B46" s="222"/>
      <c r="C46" s="1"/>
      <c r="D46" s="1"/>
      <c r="E46" s="1"/>
      <c r="F46" s="1"/>
      <c r="G46" s="1"/>
      <c r="H46" s="1"/>
      <c r="I46" s="1"/>
      <c r="J46" s="407"/>
    </row>
    <row r="47" spans="1:10" x14ac:dyDescent="0.2">
      <c r="A47" s="614" t="s">
        <v>247</v>
      </c>
      <c r="B47" s="613"/>
      <c r="C47" s="1"/>
      <c r="D47" s="1"/>
      <c r="E47" s="1"/>
      <c r="F47" s="1"/>
      <c r="G47" s="1"/>
      <c r="H47" s="1"/>
      <c r="I47" s="1"/>
    </row>
  </sheetData>
  <mergeCells count="5">
    <mergeCell ref="A3:A4"/>
    <mergeCell ref="C3:D3"/>
    <mergeCell ref="E3:F3"/>
    <mergeCell ref="G3:I3"/>
    <mergeCell ref="B3:B4"/>
  </mergeCells>
  <conditionalFormatting sqref="I15">
    <cfRule type="cellIs" dxfId="38" priority="1" operator="between">
      <formula>0</formula>
      <formula>0.5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249</v>
      </c>
      <c r="H2" s="1"/>
    </row>
    <row r="3" spans="1:8" x14ac:dyDescent="0.2">
      <c r="A3" s="79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1"/>
    </row>
    <row r="4" spans="1:8" x14ac:dyDescent="0.2">
      <c r="A4" s="81"/>
      <c r="B4" s="97" t="s">
        <v>57</v>
      </c>
      <c r="C4" s="97" t="s">
        <v>554</v>
      </c>
      <c r="D4" s="97" t="s">
        <v>57</v>
      </c>
      <c r="E4" s="97" t="s">
        <v>554</v>
      </c>
      <c r="F4" s="97" t="s">
        <v>57</v>
      </c>
      <c r="G4" s="456" t="s">
        <v>554</v>
      </c>
      <c r="H4" s="1"/>
    </row>
    <row r="5" spans="1:8" x14ac:dyDescent="0.2">
      <c r="A5" s="228" t="s">
        <v>8</v>
      </c>
      <c r="B5" s="633">
        <v>74.271386909297661</v>
      </c>
      <c r="C5" s="634">
        <v>-10.677826928084599</v>
      </c>
      <c r="D5" s="633">
        <v>77.17136515163358</v>
      </c>
      <c r="E5" s="634">
        <v>-4.8897930346179734</v>
      </c>
      <c r="F5" s="633">
        <v>77.488523863725177</v>
      </c>
      <c r="G5" s="634">
        <v>-5.0202820677891546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246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660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topLeftCell="A3"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9" t="s">
        <v>558</v>
      </c>
      <c r="B1" s="229"/>
      <c r="C1" s="230"/>
      <c r="D1" s="230"/>
      <c r="E1" s="230"/>
      <c r="F1" s="230"/>
      <c r="G1" s="230"/>
      <c r="H1" s="231"/>
    </row>
    <row r="2" spans="1:8" x14ac:dyDescent="0.2">
      <c r="A2" s="232"/>
      <c r="B2" s="232"/>
      <c r="C2" s="233"/>
      <c r="D2" s="233"/>
      <c r="E2" s="233"/>
      <c r="F2" s="233"/>
      <c r="G2" s="233"/>
      <c r="H2" s="234" t="s">
        <v>160</v>
      </c>
    </row>
    <row r="3" spans="1:8" ht="14.1" customHeight="1" x14ac:dyDescent="0.2">
      <c r="A3" s="235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</row>
    <row r="4" spans="1:8" x14ac:dyDescent="0.2">
      <c r="A4" s="236"/>
      <c r="B4" s="72" t="s">
        <v>48</v>
      </c>
      <c r="C4" s="72" t="s">
        <v>554</v>
      </c>
      <c r="D4" s="72" t="s">
        <v>48</v>
      </c>
      <c r="E4" s="72" t="s">
        <v>554</v>
      </c>
      <c r="F4" s="72" t="s">
        <v>48</v>
      </c>
      <c r="G4" s="73" t="s">
        <v>554</v>
      </c>
      <c r="H4" s="73" t="s">
        <v>111</v>
      </c>
    </row>
    <row r="5" spans="1:8" x14ac:dyDescent="0.2">
      <c r="A5" s="236" t="s">
        <v>250</v>
      </c>
      <c r="B5" s="237"/>
      <c r="C5" s="237"/>
      <c r="D5" s="237"/>
      <c r="E5" s="237"/>
      <c r="F5" s="237"/>
      <c r="G5" s="238"/>
      <c r="H5" s="239"/>
    </row>
    <row r="6" spans="1:8" x14ac:dyDescent="0.2">
      <c r="A6" s="240" t="s">
        <v>487</v>
      </c>
      <c r="B6" s="793">
        <v>90</v>
      </c>
      <c r="C6" s="636">
        <v>2150</v>
      </c>
      <c r="D6" s="385">
        <v>491</v>
      </c>
      <c r="E6" s="636">
        <v>145.5</v>
      </c>
      <c r="F6" s="385">
        <v>617</v>
      </c>
      <c r="G6" s="636">
        <v>109.8639455782313</v>
      </c>
      <c r="H6" s="636">
        <v>3.7195563057632026</v>
      </c>
    </row>
    <row r="7" spans="1:8" x14ac:dyDescent="0.2">
      <c r="A7" s="240" t="s">
        <v>49</v>
      </c>
      <c r="B7" s="793">
        <v>16</v>
      </c>
      <c r="C7" s="639">
        <v>100</v>
      </c>
      <c r="D7" s="385">
        <v>89</v>
      </c>
      <c r="E7" s="636">
        <v>45.901639344262293</v>
      </c>
      <c r="F7" s="385">
        <v>109</v>
      </c>
      <c r="G7" s="636">
        <v>39.743589743589745</v>
      </c>
      <c r="H7" s="636">
        <v>0.65710151917048465</v>
      </c>
    </row>
    <row r="8" spans="1:8" x14ac:dyDescent="0.2">
      <c r="A8" s="240" t="s">
        <v>50</v>
      </c>
      <c r="B8" s="793">
        <v>167</v>
      </c>
      <c r="C8" s="636">
        <v>-1.7647058823529411</v>
      </c>
      <c r="D8" s="385">
        <v>1442</v>
      </c>
      <c r="E8" s="636">
        <v>11.696359411309063</v>
      </c>
      <c r="F8" s="385">
        <v>1987</v>
      </c>
      <c r="G8" s="636">
        <v>11.19194180190263</v>
      </c>
      <c r="H8" s="636">
        <v>11.978538702676634</v>
      </c>
    </row>
    <row r="9" spans="1:8" x14ac:dyDescent="0.2">
      <c r="A9" s="240" t="s">
        <v>130</v>
      </c>
      <c r="B9" s="793">
        <v>481</v>
      </c>
      <c r="C9" s="636">
        <v>23.017902813299234</v>
      </c>
      <c r="D9" s="385">
        <v>3744</v>
      </c>
      <c r="E9" s="636">
        <v>16.926920674578387</v>
      </c>
      <c r="F9" s="385">
        <v>5200</v>
      </c>
      <c r="G9" s="636">
        <v>15.120655302191722</v>
      </c>
      <c r="H9" s="636">
        <v>31.347962382445143</v>
      </c>
    </row>
    <row r="10" spans="1:8" x14ac:dyDescent="0.2">
      <c r="A10" s="240" t="s">
        <v>131</v>
      </c>
      <c r="B10" s="793">
        <v>437</v>
      </c>
      <c r="C10" s="636">
        <v>-2.4553571428571428</v>
      </c>
      <c r="D10" s="385">
        <v>4159</v>
      </c>
      <c r="E10" s="636">
        <v>36.719263642340565</v>
      </c>
      <c r="F10" s="385">
        <v>5508</v>
      </c>
      <c r="G10" s="636">
        <v>54.936708860759495</v>
      </c>
      <c r="H10" s="636">
        <v>33.204726308174578</v>
      </c>
    </row>
    <row r="11" spans="1:8" x14ac:dyDescent="0.2">
      <c r="A11" s="240" t="s">
        <v>251</v>
      </c>
      <c r="B11" s="793">
        <v>196</v>
      </c>
      <c r="C11" s="636">
        <v>100</v>
      </c>
      <c r="D11" s="385">
        <v>2492</v>
      </c>
      <c r="E11" s="636">
        <v>5.5038103302286201</v>
      </c>
      <c r="F11" s="385">
        <v>3167</v>
      </c>
      <c r="G11" s="636">
        <v>9.9271086428323496</v>
      </c>
      <c r="H11" s="636">
        <v>19.092114781769954</v>
      </c>
    </row>
    <row r="12" spans="1:8" x14ac:dyDescent="0.2">
      <c r="A12" s="243" t="s">
        <v>252</v>
      </c>
      <c r="B12" s="794">
        <v>1387</v>
      </c>
      <c r="C12" s="245">
        <v>23.949955317247543</v>
      </c>
      <c r="D12" s="244">
        <v>12417</v>
      </c>
      <c r="E12" s="245">
        <v>22.238629651506201</v>
      </c>
      <c r="F12" s="244">
        <v>16588</v>
      </c>
      <c r="G12" s="245">
        <v>26.51006711409396</v>
      </c>
      <c r="H12" s="245">
        <v>100</v>
      </c>
    </row>
    <row r="13" spans="1:8" x14ac:dyDescent="0.2">
      <c r="A13" s="193" t="s">
        <v>253</v>
      </c>
      <c r="B13" s="795"/>
      <c r="C13" s="247"/>
      <c r="D13" s="246"/>
      <c r="E13" s="247"/>
      <c r="F13" s="246"/>
      <c r="G13" s="247"/>
      <c r="H13" s="247"/>
    </row>
    <row r="14" spans="1:8" x14ac:dyDescent="0.2">
      <c r="A14" s="240" t="s">
        <v>487</v>
      </c>
      <c r="B14" s="793">
        <v>35</v>
      </c>
      <c r="C14" s="636">
        <v>16.666666666666664</v>
      </c>
      <c r="D14" s="385">
        <v>356</v>
      </c>
      <c r="E14" s="636">
        <v>5.9523809523809517</v>
      </c>
      <c r="F14" s="385">
        <v>418</v>
      </c>
      <c r="G14" s="636">
        <v>2.7027027027027026</v>
      </c>
      <c r="H14" s="636">
        <v>2.2556796719011385</v>
      </c>
    </row>
    <row r="15" spans="1:8" x14ac:dyDescent="0.2">
      <c r="A15" s="240" t="s">
        <v>49</v>
      </c>
      <c r="B15" s="793">
        <v>232</v>
      </c>
      <c r="C15" s="636">
        <v>-21.621621621621621</v>
      </c>
      <c r="D15" s="385">
        <v>2447</v>
      </c>
      <c r="E15" s="636">
        <v>-6.6030534351145036</v>
      </c>
      <c r="F15" s="385">
        <v>3234</v>
      </c>
      <c r="G15" s="636">
        <v>-12.6182112942448</v>
      </c>
      <c r="H15" s="636">
        <v>17.451837461550916</v>
      </c>
    </row>
    <row r="16" spans="1:8" x14ac:dyDescent="0.2">
      <c r="A16" s="240" t="s">
        <v>50</v>
      </c>
      <c r="B16" s="793">
        <v>15</v>
      </c>
      <c r="C16" s="829">
        <v>-78.260869565217391</v>
      </c>
      <c r="D16" s="385">
        <v>275</v>
      </c>
      <c r="E16" s="636">
        <v>-19.5906432748538</v>
      </c>
      <c r="F16" s="385">
        <v>355</v>
      </c>
      <c r="G16" s="636">
        <v>-0.83798882681564246</v>
      </c>
      <c r="H16" s="636">
        <v>1.9157088122605364</v>
      </c>
    </row>
    <row r="17" spans="1:8" x14ac:dyDescent="0.2">
      <c r="A17" s="240" t="s">
        <v>130</v>
      </c>
      <c r="B17" s="793">
        <v>694</v>
      </c>
      <c r="C17" s="636">
        <v>71.358024691358025</v>
      </c>
      <c r="D17" s="385">
        <v>4834</v>
      </c>
      <c r="E17" s="636">
        <v>13.554146112285647</v>
      </c>
      <c r="F17" s="385">
        <v>5977</v>
      </c>
      <c r="G17" s="636">
        <v>-5.8591904236887693</v>
      </c>
      <c r="H17" s="636">
        <v>32.254060763045707</v>
      </c>
    </row>
    <row r="18" spans="1:8" x14ac:dyDescent="0.2">
      <c r="A18" s="240" t="s">
        <v>131</v>
      </c>
      <c r="B18" s="793">
        <v>152</v>
      </c>
      <c r="C18" s="636">
        <v>-37.95918367346939</v>
      </c>
      <c r="D18" s="385">
        <v>2200</v>
      </c>
      <c r="E18" s="636">
        <v>-2.6548672566371683</v>
      </c>
      <c r="F18" s="385">
        <v>2932</v>
      </c>
      <c r="G18" s="636">
        <v>7.1245889660211903</v>
      </c>
      <c r="H18" s="636">
        <v>15.822135880416599</v>
      </c>
    </row>
    <row r="19" spans="1:8" x14ac:dyDescent="0.2">
      <c r="A19" s="240" t="s">
        <v>251</v>
      </c>
      <c r="B19" s="793">
        <v>456</v>
      </c>
      <c r="C19" s="636">
        <v>10.679611650485436</v>
      </c>
      <c r="D19" s="385">
        <v>4106</v>
      </c>
      <c r="E19" s="636">
        <v>-7.0830504639058613</v>
      </c>
      <c r="F19" s="385">
        <v>5615</v>
      </c>
      <c r="G19" s="636">
        <v>-3.6051502145922747</v>
      </c>
      <c r="H19" s="636">
        <v>30.300577410825102</v>
      </c>
    </row>
    <row r="20" spans="1:8" x14ac:dyDescent="0.2">
      <c r="A20" s="248" t="s">
        <v>254</v>
      </c>
      <c r="B20" s="796">
        <v>1584</v>
      </c>
      <c r="C20" s="250">
        <v>8.7165408373369928</v>
      </c>
      <c r="D20" s="249">
        <v>14218</v>
      </c>
      <c r="E20" s="250">
        <v>-0.11240691302515105</v>
      </c>
      <c r="F20" s="249">
        <v>18531</v>
      </c>
      <c r="G20" s="250">
        <v>-4.3660009289363675</v>
      </c>
      <c r="H20" s="250">
        <v>100</v>
      </c>
    </row>
    <row r="21" spans="1:8" x14ac:dyDescent="0.2">
      <c r="A21" s="193" t="s">
        <v>559</v>
      </c>
      <c r="B21" s="797"/>
      <c r="C21" s="638"/>
      <c r="D21" s="637"/>
      <c r="E21" s="638"/>
      <c r="F21" s="637"/>
      <c r="G21" s="638"/>
      <c r="H21" s="638"/>
    </row>
    <row r="22" spans="1:8" x14ac:dyDescent="0.2">
      <c r="A22" s="240" t="s">
        <v>487</v>
      </c>
      <c r="B22" s="793">
        <v>-55</v>
      </c>
      <c r="C22" s="636">
        <v>-311.53846153846155</v>
      </c>
      <c r="D22" s="385">
        <v>-135</v>
      </c>
      <c r="E22" s="636">
        <v>-199.26470588235296</v>
      </c>
      <c r="F22" s="385">
        <v>-199</v>
      </c>
      <c r="G22" s="636">
        <v>-276.10619469026545</v>
      </c>
      <c r="H22" s="639" t="s">
        <v>560</v>
      </c>
    </row>
    <row r="23" spans="1:8" x14ac:dyDescent="0.2">
      <c r="A23" s="240" t="s">
        <v>49</v>
      </c>
      <c r="B23" s="793">
        <v>216</v>
      </c>
      <c r="C23" s="636">
        <v>-25</v>
      </c>
      <c r="D23" s="385">
        <v>2358</v>
      </c>
      <c r="E23" s="636">
        <v>-7.8546307151230952</v>
      </c>
      <c r="F23" s="385">
        <v>3125</v>
      </c>
      <c r="G23" s="636">
        <v>-13.745514766767872</v>
      </c>
      <c r="H23" s="639" t="s">
        <v>560</v>
      </c>
    </row>
    <row r="24" spans="1:8" x14ac:dyDescent="0.2">
      <c r="A24" s="240" t="s">
        <v>50</v>
      </c>
      <c r="B24" s="793">
        <v>-152</v>
      </c>
      <c r="C24" s="636">
        <v>50.495049504950494</v>
      </c>
      <c r="D24" s="385">
        <v>-1167</v>
      </c>
      <c r="E24" s="636">
        <v>22.971548998946258</v>
      </c>
      <c r="F24" s="385">
        <v>-1632</v>
      </c>
      <c r="G24" s="636">
        <v>14.205738278516444</v>
      </c>
      <c r="H24" s="639" t="s">
        <v>560</v>
      </c>
    </row>
    <row r="25" spans="1:8" x14ac:dyDescent="0.2">
      <c r="A25" s="240" t="s">
        <v>130</v>
      </c>
      <c r="B25" s="793">
        <v>213</v>
      </c>
      <c r="C25" s="636">
        <v>1421.4285714285713</v>
      </c>
      <c r="D25" s="385">
        <v>1090</v>
      </c>
      <c r="E25" s="636">
        <v>3.3175355450236967</v>
      </c>
      <c r="F25" s="385">
        <v>777</v>
      </c>
      <c r="G25" s="636">
        <v>-57.58733624454149</v>
      </c>
      <c r="H25" s="639" t="s">
        <v>560</v>
      </c>
    </row>
    <row r="26" spans="1:8" x14ac:dyDescent="0.2">
      <c r="A26" s="240" t="s">
        <v>131</v>
      </c>
      <c r="B26" s="793">
        <v>-285</v>
      </c>
      <c r="C26" s="636">
        <v>40.39408866995074</v>
      </c>
      <c r="D26" s="385">
        <v>-1959</v>
      </c>
      <c r="E26" s="636">
        <v>150.51150895140665</v>
      </c>
      <c r="F26" s="385">
        <v>-2576</v>
      </c>
      <c r="G26" s="636">
        <v>214.91442542787286</v>
      </c>
      <c r="H26" s="639" t="s">
        <v>560</v>
      </c>
    </row>
    <row r="27" spans="1:8" x14ac:dyDescent="0.2">
      <c r="A27" s="240" t="s">
        <v>251</v>
      </c>
      <c r="B27" s="793">
        <v>260</v>
      </c>
      <c r="C27" s="636">
        <v>-17.197452229299362</v>
      </c>
      <c r="D27" s="385">
        <v>1614</v>
      </c>
      <c r="E27" s="636">
        <v>-21.536217792902285</v>
      </c>
      <c r="F27" s="385">
        <v>2448</v>
      </c>
      <c r="G27" s="636">
        <v>-16.847826086956523</v>
      </c>
      <c r="H27" s="639" t="s">
        <v>560</v>
      </c>
    </row>
    <row r="28" spans="1:8" x14ac:dyDescent="0.2">
      <c r="A28" s="248" t="s">
        <v>255</v>
      </c>
      <c r="B28" s="796">
        <v>197</v>
      </c>
      <c r="C28" s="250">
        <v>-41.715976331360949</v>
      </c>
      <c r="D28" s="249">
        <v>1801</v>
      </c>
      <c r="E28" s="250">
        <v>-55.814524043179588</v>
      </c>
      <c r="F28" s="249">
        <v>1943</v>
      </c>
      <c r="G28" s="250">
        <v>-68.986432561851558</v>
      </c>
      <c r="H28" s="635" t="s">
        <v>560</v>
      </c>
    </row>
    <row r="29" spans="1:8" x14ac:dyDescent="0.2">
      <c r="A29" s="252"/>
      <c r="B29" s="241"/>
      <c r="C29" s="241"/>
      <c r="D29" s="241"/>
      <c r="E29" s="241"/>
      <c r="F29" s="241"/>
      <c r="G29" s="241"/>
      <c r="H29" s="253" t="s">
        <v>246</v>
      </c>
    </row>
    <row r="30" spans="1:8" x14ac:dyDescent="0.2">
      <c r="A30" s="166" t="s">
        <v>247</v>
      </c>
      <c r="B30" s="241"/>
      <c r="C30" s="241"/>
      <c r="D30" s="241"/>
      <c r="E30" s="241"/>
      <c r="F30" s="241"/>
      <c r="G30" s="242"/>
      <c r="H30" s="242"/>
    </row>
    <row r="31" spans="1:8" x14ac:dyDescent="0.2">
      <c r="A31" s="166" t="s">
        <v>561</v>
      </c>
      <c r="B31" s="241"/>
      <c r="C31" s="241"/>
      <c r="D31" s="241"/>
      <c r="E31" s="241"/>
      <c r="F31" s="241"/>
      <c r="G31" s="242"/>
      <c r="H31" s="242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workbookViewId="0">
      <selection activeCell="B25" sqref="B25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9" t="s">
        <v>562</v>
      </c>
      <c r="B1" s="229"/>
      <c r="C1" s="1"/>
      <c r="D1" s="1"/>
      <c r="E1" s="1"/>
      <c r="F1" s="1"/>
      <c r="G1" s="1"/>
      <c r="H1" s="1"/>
    </row>
    <row r="2" spans="1:8" x14ac:dyDescent="0.2">
      <c r="A2" s="609"/>
      <c r="B2" s="609"/>
      <c r="C2" s="609"/>
      <c r="D2" s="609"/>
      <c r="E2" s="609"/>
      <c r="F2" s="1"/>
      <c r="G2" s="1"/>
      <c r="H2" s="611" t="s">
        <v>160</v>
      </c>
    </row>
    <row r="3" spans="1:8" ht="14.45" customHeight="1" x14ac:dyDescent="0.2">
      <c r="A3" s="882" t="s">
        <v>556</v>
      </c>
      <c r="B3" s="880" t="s">
        <v>557</v>
      </c>
      <c r="C3" s="866">
        <f>INDICE!A3</f>
        <v>41883</v>
      </c>
      <c r="D3" s="865">
        <v>41671</v>
      </c>
      <c r="E3" s="865">
        <v>41671</v>
      </c>
      <c r="F3" s="864" t="s">
        <v>122</v>
      </c>
      <c r="G3" s="864"/>
      <c r="H3" s="864"/>
    </row>
    <row r="4" spans="1:8" x14ac:dyDescent="0.2">
      <c r="A4" s="883"/>
      <c r="B4" s="881"/>
      <c r="C4" s="97" t="s">
        <v>565</v>
      </c>
      <c r="D4" s="97" t="s">
        <v>566</v>
      </c>
      <c r="E4" s="97" t="s">
        <v>256</v>
      </c>
      <c r="F4" s="97" t="s">
        <v>565</v>
      </c>
      <c r="G4" s="97" t="s">
        <v>566</v>
      </c>
      <c r="H4" s="97" t="s">
        <v>256</v>
      </c>
    </row>
    <row r="5" spans="1:8" x14ac:dyDescent="0.2">
      <c r="A5" s="640"/>
      <c r="B5" s="188" t="s">
        <v>213</v>
      </c>
      <c r="C5" s="188">
        <v>0</v>
      </c>
      <c r="D5" s="188">
        <v>36</v>
      </c>
      <c r="E5" s="254">
        <v>36</v>
      </c>
      <c r="F5" s="190">
        <v>31</v>
      </c>
      <c r="G5" s="188">
        <v>178</v>
      </c>
      <c r="H5" s="254">
        <v>147</v>
      </c>
    </row>
    <row r="6" spans="1:8" x14ac:dyDescent="0.2">
      <c r="A6" s="640"/>
      <c r="B6" s="188" t="s">
        <v>257</v>
      </c>
      <c r="C6" s="188">
        <v>172</v>
      </c>
      <c r="D6" s="188">
        <v>105</v>
      </c>
      <c r="E6" s="254">
        <v>-67</v>
      </c>
      <c r="F6" s="190">
        <v>2562</v>
      </c>
      <c r="G6" s="188">
        <v>1463</v>
      </c>
      <c r="H6" s="255">
        <v>-1099</v>
      </c>
    </row>
    <row r="7" spans="1:8" x14ac:dyDescent="0.2">
      <c r="A7" s="640"/>
      <c r="B7" s="191" t="s">
        <v>214</v>
      </c>
      <c r="C7" s="191">
        <v>0</v>
      </c>
      <c r="D7" s="191">
        <v>37</v>
      </c>
      <c r="E7" s="256">
        <v>37</v>
      </c>
      <c r="F7" s="191">
        <v>0</v>
      </c>
      <c r="G7" s="191">
        <v>42</v>
      </c>
      <c r="H7" s="255">
        <v>42</v>
      </c>
    </row>
    <row r="8" spans="1:8" x14ac:dyDescent="0.2">
      <c r="A8" s="193" t="s">
        <v>354</v>
      </c>
      <c r="B8" s="194"/>
      <c r="C8" s="194">
        <v>172</v>
      </c>
      <c r="D8" s="194">
        <v>178</v>
      </c>
      <c r="E8" s="257">
        <v>6</v>
      </c>
      <c r="F8" s="194">
        <v>2593</v>
      </c>
      <c r="G8" s="194">
        <v>1683</v>
      </c>
      <c r="H8" s="257">
        <v>-910</v>
      </c>
    </row>
    <row r="9" spans="1:8" x14ac:dyDescent="0.2">
      <c r="A9" s="640"/>
      <c r="B9" s="191" t="s">
        <v>258</v>
      </c>
      <c r="C9" s="191">
        <v>60</v>
      </c>
      <c r="D9" s="188">
        <v>0</v>
      </c>
      <c r="E9" s="258">
        <v>-60</v>
      </c>
      <c r="F9" s="191">
        <v>537</v>
      </c>
      <c r="G9" s="188">
        <v>0</v>
      </c>
      <c r="H9" s="258">
        <v>-537</v>
      </c>
    </row>
    <row r="10" spans="1:8" x14ac:dyDescent="0.2">
      <c r="A10" s="640"/>
      <c r="B10" s="188" t="s">
        <v>215</v>
      </c>
      <c r="C10" s="188">
        <v>0</v>
      </c>
      <c r="D10" s="188">
        <v>0</v>
      </c>
      <c r="E10" s="255">
        <v>0</v>
      </c>
      <c r="F10" s="188">
        <v>38</v>
      </c>
      <c r="G10" s="188">
        <v>0</v>
      </c>
      <c r="H10" s="255">
        <v>-38</v>
      </c>
    </row>
    <row r="11" spans="1:8" x14ac:dyDescent="0.2">
      <c r="A11" s="640"/>
      <c r="B11" s="191" t="s">
        <v>259</v>
      </c>
      <c r="C11" s="191">
        <v>0</v>
      </c>
      <c r="D11" s="191">
        <v>59</v>
      </c>
      <c r="E11" s="255">
        <v>59</v>
      </c>
      <c r="F11" s="191">
        <v>32</v>
      </c>
      <c r="G11" s="191">
        <v>765</v>
      </c>
      <c r="H11" s="255">
        <v>733</v>
      </c>
    </row>
    <row r="12" spans="1:8" x14ac:dyDescent="0.2">
      <c r="A12" s="193" t="s">
        <v>563</v>
      </c>
      <c r="B12" s="194"/>
      <c r="C12" s="194">
        <v>60</v>
      </c>
      <c r="D12" s="194">
        <v>59</v>
      </c>
      <c r="E12" s="257">
        <v>-1</v>
      </c>
      <c r="F12" s="194">
        <v>607</v>
      </c>
      <c r="G12" s="194">
        <v>765</v>
      </c>
      <c r="H12" s="257">
        <v>158</v>
      </c>
    </row>
    <row r="13" spans="1:8" x14ac:dyDescent="0.2">
      <c r="A13" s="640"/>
      <c r="B13" s="191" t="s">
        <v>316</v>
      </c>
      <c r="C13" s="191">
        <v>0</v>
      </c>
      <c r="D13" s="188">
        <v>20</v>
      </c>
      <c r="E13" s="258">
        <v>20</v>
      </c>
      <c r="F13" s="191">
        <v>41</v>
      </c>
      <c r="G13" s="188">
        <v>210</v>
      </c>
      <c r="H13" s="258">
        <v>169</v>
      </c>
    </row>
    <row r="14" spans="1:8" x14ac:dyDescent="0.2">
      <c r="A14" s="640"/>
      <c r="B14" s="191" t="s">
        <v>260</v>
      </c>
      <c r="C14" s="191">
        <v>33</v>
      </c>
      <c r="D14" s="191">
        <v>78</v>
      </c>
      <c r="E14" s="255">
        <v>45</v>
      </c>
      <c r="F14" s="191">
        <v>721</v>
      </c>
      <c r="G14" s="191">
        <v>905</v>
      </c>
      <c r="H14" s="255">
        <v>184</v>
      </c>
    </row>
    <row r="15" spans="1:8" x14ac:dyDescent="0.2">
      <c r="A15" s="640"/>
      <c r="B15" s="191" t="s">
        <v>261</v>
      </c>
      <c r="C15" s="191">
        <v>36</v>
      </c>
      <c r="D15" s="188">
        <v>118</v>
      </c>
      <c r="E15" s="255">
        <v>82</v>
      </c>
      <c r="F15" s="191">
        <v>682</v>
      </c>
      <c r="G15" s="188">
        <v>2012</v>
      </c>
      <c r="H15" s="255">
        <v>1330</v>
      </c>
    </row>
    <row r="16" spans="1:8" x14ac:dyDescent="0.2">
      <c r="A16" s="640"/>
      <c r="B16" s="191" t="s">
        <v>262</v>
      </c>
      <c r="C16" s="191">
        <v>57</v>
      </c>
      <c r="D16" s="188">
        <v>55</v>
      </c>
      <c r="E16" s="255">
        <v>-2</v>
      </c>
      <c r="F16" s="191">
        <v>1082</v>
      </c>
      <c r="G16" s="188">
        <v>478</v>
      </c>
      <c r="H16" s="255">
        <v>-604</v>
      </c>
    </row>
    <row r="17" spans="1:8" x14ac:dyDescent="0.2">
      <c r="A17" s="640"/>
      <c r="B17" s="191" t="s">
        <v>263</v>
      </c>
      <c r="C17" s="191">
        <v>49</v>
      </c>
      <c r="D17" s="188">
        <v>77</v>
      </c>
      <c r="E17" s="255">
        <v>28</v>
      </c>
      <c r="F17" s="191">
        <v>1392</v>
      </c>
      <c r="G17" s="188">
        <v>1019</v>
      </c>
      <c r="H17" s="255">
        <v>-373</v>
      </c>
    </row>
    <row r="18" spans="1:8" x14ac:dyDescent="0.2">
      <c r="A18" s="640"/>
      <c r="B18" s="191" t="s">
        <v>221</v>
      </c>
      <c r="C18" s="191">
        <v>124</v>
      </c>
      <c r="D18" s="188">
        <v>172</v>
      </c>
      <c r="E18" s="255">
        <v>48</v>
      </c>
      <c r="F18" s="191">
        <v>1078</v>
      </c>
      <c r="G18" s="188">
        <v>1498</v>
      </c>
      <c r="H18" s="255">
        <v>420</v>
      </c>
    </row>
    <row r="19" spans="1:8" x14ac:dyDescent="0.2">
      <c r="A19" s="640"/>
      <c r="B19" s="191" t="s">
        <v>264</v>
      </c>
      <c r="C19" s="191">
        <v>85</v>
      </c>
      <c r="D19" s="188">
        <v>124</v>
      </c>
      <c r="E19" s="255">
        <v>39</v>
      </c>
      <c r="F19" s="191">
        <v>1097</v>
      </c>
      <c r="G19" s="188">
        <v>1484</v>
      </c>
      <c r="H19" s="255">
        <v>387</v>
      </c>
    </row>
    <row r="20" spans="1:8" x14ac:dyDescent="0.2">
      <c r="A20" s="640"/>
      <c r="B20" s="191" t="s">
        <v>224</v>
      </c>
      <c r="C20" s="191">
        <v>8</v>
      </c>
      <c r="D20" s="188">
        <v>6</v>
      </c>
      <c r="E20" s="255">
        <v>-2</v>
      </c>
      <c r="F20" s="191">
        <v>333</v>
      </c>
      <c r="G20" s="188">
        <v>644</v>
      </c>
      <c r="H20" s="255">
        <v>311</v>
      </c>
    </row>
    <row r="21" spans="1:8" x14ac:dyDescent="0.2">
      <c r="A21" s="640"/>
      <c r="B21" s="191" t="s">
        <v>225</v>
      </c>
      <c r="C21" s="191">
        <v>121</v>
      </c>
      <c r="D21" s="188">
        <v>0</v>
      </c>
      <c r="E21" s="255">
        <v>-121</v>
      </c>
      <c r="F21" s="191">
        <v>805</v>
      </c>
      <c r="G21" s="188">
        <v>1</v>
      </c>
      <c r="H21" s="255">
        <v>-804</v>
      </c>
    </row>
    <row r="22" spans="1:8" x14ac:dyDescent="0.2">
      <c r="A22" s="640"/>
      <c r="B22" s="191" t="s">
        <v>265</v>
      </c>
      <c r="C22" s="191">
        <v>135</v>
      </c>
      <c r="D22" s="188">
        <v>24</v>
      </c>
      <c r="E22" s="255">
        <v>-111</v>
      </c>
      <c r="F22" s="191">
        <v>479</v>
      </c>
      <c r="G22" s="188">
        <v>97</v>
      </c>
      <c r="H22" s="255">
        <v>-382</v>
      </c>
    </row>
    <row r="23" spans="1:8" x14ac:dyDescent="0.2">
      <c r="A23" s="640"/>
      <c r="B23" s="191" t="s">
        <v>266</v>
      </c>
      <c r="C23" s="191">
        <v>11</v>
      </c>
      <c r="D23" s="188">
        <v>22</v>
      </c>
      <c r="E23" s="255">
        <v>11</v>
      </c>
      <c r="F23" s="191">
        <v>323</v>
      </c>
      <c r="G23" s="188">
        <v>279</v>
      </c>
      <c r="H23" s="255">
        <v>-44</v>
      </c>
    </row>
    <row r="24" spans="1:8" x14ac:dyDescent="0.2">
      <c r="A24" s="640"/>
      <c r="B24" s="191" t="s">
        <v>267</v>
      </c>
      <c r="C24" s="191">
        <v>4</v>
      </c>
      <c r="D24" s="188">
        <v>0</v>
      </c>
      <c r="E24" s="255">
        <v>-4</v>
      </c>
      <c r="F24" s="191">
        <v>324</v>
      </c>
      <c r="G24" s="188">
        <v>0</v>
      </c>
      <c r="H24" s="255">
        <v>-324</v>
      </c>
    </row>
    <row r="25" spans="1:8" x14ac:dyDescent="0.2">
      <c r="A25" s="640"/>
      <c r="B25" s="191" t="s">
        <v>268</v>
      </c>
      <c r="C25" s="191">
        <v>32</v>
      </c>
      <c r="D25" s="188">
        <v>184</v>
      </c>
      <c r="E25" s="255">
        <v>152</v>
      </c>
      <c r="F25" s="191">
        <v>1088</v>
      </c>
      <c r="G25" s="188">
        <v>3054</v>
      </c>
      <c r="H25" s="255">
        <v>1966</v>
      </c>
    </row>
    <row r="26" spans="1:8" x14ac:dyDescent="0.2">
      <c r="A26" s="193" t="s">
        <v>547</v>
      </c>
      <c r="B26" s="194"/>
      <c r="C26" s="194">
        <v>695</v>
      </c>
      <c r="D26" s="194">
        <v>880</v>
      </c>
      <c r="E26" s="257">
        <v>185</v>
      </c>
      <c r="F26" s="194">
        <v>9445</v>
      </c>
      <c r="G26" s="194">
        <v>11681</v>
      </c>
      <c r="H26" s="257">
        <v>2236</v>
      </c>
    </row>
    <row r="27" spans="1:8" x14ac:dyDescent="0.2">
      <c r="A27" s="640"/>
      <c r="B27" s="191" t="s">
        <v>226</v>
      </c>
      <c r="C27" s="191">
        <v>208</v>
      </c>
      <c r="D27" s="188">
        <v>0</v>
      </c>
      <c r="E27" s="255">
        <v>-208</v>
      </c>
      <c r="F27" s="191">
        <v>1144</v>
      </c>
      <c r="G27" s="188">
        <v>37</v>
      </c>
      <c r="H27" s="255">
        <v>-1107</v>
      </c>
    </row>
    <row r="28" spans="1:8" x14ac:dyDescent="0.2">
      <c r="A28" s="641"/>
      <c r="B28" s="191" t="s">
        <v>269</v>
      </c>
      <c r="C28" s="191">
        <v>0</v>
      </c>
      <c r="D28" s="188">
        <v>0</v>
      </c>
      <c r="E28" s="255">
        <v>0</v>
      </c>
      <c r="F28" s="191">
        <v>126</v>
      </c>
      <c r="G28" s="188">
        <v>0</v>
      </c>
      <c r="H28" s="255">
        <v>-126</v>
      </c>
    </row>
    <row r="29" spans="1:8" x14ac:dyDescent="0.2">
      <c r="A29" s="641"/>
      <c r="B29" s="191" t="s">
        <v>270</v>
      </c>
      <c r="C29" s="191">
        <v>23</v>
      </c>
      <c r="D29" s="188">
        <v>0</v>
      </c>
      <c r="E29" s="255">
        <v>-23</v>
      </c>
      <c r="F29" s="191">
        <v>299</v>
      </c>
      <c r="G29" s="188">
        <v>30</v>
      </c>
      <c r="H29" s="255">
        <v>-269</v>
      </c>
    </row>
    <row r="30" spans="1:8" x14ac:dyDescent="0.2">
      <c r="A30" s="641"/>
      <c r="B30" s="191" t="s">
        <v>653</v>
      </c>
      <c r="C30" s="191">
        <v>5</v>
      </c>
      <c r="D30" s="191">
        <v>31</v>
      </c>
      <c r="E30" s="258">
        <v>26</v>
      </c>
      <c r="F30" s="188">
        <v>43</v>
      </c>
      <c r="G30" s="188">
        <v>176</v>
      </c>
      <c r="H30" s="258">
        <v>133</v>
      </c>
    </row>
    <row r="31" spans="1:8" x14ac:dyDescent="0.2">
      <c r="A31" s="193" t="s">
        <v>405</v>
      </c>
      <c r="B31" s="194"/>
      <c r="C31" s="194">
        <v>236</v>
      </c>
      <c r="D31" s="194">
        <v>31</v>
      </c>
      <c r="E31" s="257">
        <v>-205</v>
      </c>
      <c r="F31" s="194">
        <v>1612</v>
      </c>
      <c r="G31" s="194">
        <v>243</v>
      </c>
      <c r="H31" s="257">
        <v>-1369</v>
      </c>
    </row>
    <row r="32" spans="1:8" x14ac:dyDescent="0.2">
      <c r="A32" s="641"/>
      <c r="B32" s="191" t="s">
        <v>230</v>
      </c>
      <c r="C32" s="191">
        <v>70</v>
      </c>
      <c r="D32" s="188">
        <v>0</v>
      </c>
      <c r="E32" s="255">
        <v>-70</v>
      </c>
      <c r="F32" s="191">
        <v>1325</v>
      </c>
      <c r="G32" s="188">
        <v>210</v>
      </c>
      <c r="H32" s="255">
        <v>-1115</v>
      </c>
    </row>
    <row r="33" spans="1:8" x14ac:dyDescent="0.2">
      <c r="A33" s="641"/>
      <c r="B33" s="191" t="s">
        <v>236</v>
      </c>
      <c r="C33" s="191">
        <v>44</v>
      </c>
      <c r="D33" s="191">
        <v>60</v>
      </c>
      <c r="E33" s="258">
        <v>16</v>
      </c>
      <c r="F33" s="651">
        <v>104</v>
      </c>
      <c r="G33" s="191">
        <v>500</v>
      </c>
      <c r="H33" s="255">
        <v>396</v>
      </c>
    </row>
    <row r="34" spans="1:8" x14ac:dyDescent="0.2">
      <c r="A34" s="641"/>
      <c r="B34" s="191" t="s">
        <v>271</v>
      </c>
      <c r="C34" s="191">
        <v>0</v>
      </c>
      <c r="D34" s="191">
        <v>215</v>
      </c>
      <c r="E34" s="255">
        <v>215</v>
      </c>
      <c r="F34" s="191">
        <v>0</v>
      </c>
      <c r="G34" s="191">
        <v>1865</v>
      </c>
      <c r="H34" s="255">
        <v>1865</v>
      </c>
    </row>
    <row r="35" spans="1:8" x14ac:dyDescent="0.2">
      <c r="A35" s="641"/>
      <c r="B35" s="191" t="s">
        <v>238</v>
      </c>
      <c r="C35" s="191">
        <v>0</v>
      </c>
      <c r="D35" s="191">
        <v>90</v>
      </c>
      <c r="E35" s="258">
        <v>90</v>
      </c>
      <c r="F35" s="651">
        <v>0</v>
      </c>
      <c r="G35" s="191">
        <v>605</v>
      </c>
      <c r="H35" s="255">
        <v>605</v>
      </c>
    </row>
    <row r="36" spans="1:8" x14ac:dyDescent="0.2">
      <c r="A36" s="641" t="s">
        <v>239</v>
      </c>
      <c r="B36" s="191"/>
      <c r="C36" s="191">
        <v>72</v>
      </c>
      <c r="D36" s="191">
        <v>71</v>
      </c>
      <c r="E36" s="258">
        <v>-1</v>
      </c>
      <c r="F36" s="651">
        <v>415</v>
      </c>
      <c r="G36" s="191">
        <v>601</v>
      </c>
      <c r="H36" s="255">
        <v>186</v>
      </c>
    </row>
    <row r="37" spans="1:8" x14ac:dyDescent="0.2">
      <c r="A37" s="193"/>
      <c r="B37" s="194" t="s">
        <v>548</v>
      </c>
      <c r="C37" s="194">
        <v>186</v>
      </c>
      <c r="D37" s="194">
        <v>436</v>
      </c>
      <c r="E37" s="257">
        <v>250</v>
      </c>
      <c r="F37" s="194">
        <v>1844</v>
      </c>
      <c r="G37" s="194">
        <v>3781</v>
      </c>
      <c r="H37" s="257">
        <v>1937</v>
      </c>
    </row>
    <row r="38" spans="1:8" x14ac:dyDescent="0.2">
      <c r="A38" s="641"/>
      <c r="B38" s="191" t="s">
        <v>272</v>
      </c>
      <c r="C38" s="191">
        <v>2</v>
      </c>
      <c r="D38" s="191">
        <v>0</v>
      </c>
      <c r="E38" s="254">
        <v>-2</v>
      </c>
      <c r="F38" s="651">
        <v>126</v>
      </c>
      <c r="G38" s="191">
        <v>6</v>
      </c>
      <c r="H38" s="255">
        <v>-120</v>
      </c>
    </row>
    <row r="39" spans="1:8" x14ac:dyDescent="0.2">
      <c r="A39" s="641"/>
      <c r="B39" s="191" t="s">
        <v>273</v>
      </c>
      <c r="C39" s="191">
        <v>18</v>
      </c>
      <c r="D39" s="191">
        <v>0</v>
      </c>
      <c r="E39" s="258">
        <v>-18</v>
      </c>
      <c r="F39" s="651">
        <v>66</v>
      </c>
      <c r="G39" s="191">
        <v>0</v>
      </c>
      <c r="H39" s="255">
        <v>-66</v>
      </c>
    </row>
    <row r="40" spans="1:8" x14ac:dyDescent="0.2">
      <c r="A40" s="641"/>
      <c r="B40" s="191" t="s">
        <v>274</v>
      </c>
      <c r="C40" s="191">
        <v>0</v>
      </c>
      <c r="D40" s="191">
        <v>0</v>
      </c>
      <c r="E40" s="254">
        <v>0</v>
      </c>
      <c r="F40" s="651">
        <v>90</v>
      </c>
      <c r="G40" s="191">
        <v>258</v>
      </c>
      <c r="H40" s="258">
        <v>168</v>
      </c>
    </row>
    <row r="41" spans="1:8" x14ac:dyDescent="0.2">
      <c r="A41" s="641"/>
      <c r="B41" s="191" t="s">
        <v>275</v>
      </c>
      <c r="C41" s="191">
        <v>18</v>
      </c>
      <c r="D41" s="191">
        <v>0</v>
      </c>
      <c r="E41" s="254">
        <v>-18</v>
      </c>
      <c r="F41" s="651">
        <v>90</v>
      </c>
      <c r="G41" s="191">
        <v>102</v>
      </c>
      <c r="H41" s="258">
        <v>12</v>
      </c>
    </row>
    <row r="42" spans="1:8" x14ac:dyDescent="0.2">
      <c r="A42" s="193" t="s">
        <v>564</v>
      </c>
      <c r="B42" s="206"/>
      <c r="C42" s="206">
        <v>38</v>
      </c>
      <c r="D42" s="194">
        <v>0</v>
      </c>
      <c r="E42" s="206">
        <v>-38</v>
      </c>
      <c r="F42" s="206">
        <v>372</v>
      </c>
      <c r="G42" s="206">
        <v>366</v>
      </c>
      <c r="H42" s="259">
        <v>-6</v>
      </c>
    </row>
    <row r="43" spans="1:8" x14ac:dyDescent="0.2">
      <c r="A43" s="377" t="s">
        <v>635</v>
      </c>
      <c r="B43" s="783"/>
      <c r="C43" s="798">
        <v>0</v>
      </c>
      <c r="D43" s="798">
        <v>0</v>
      </c>
      <c r="E43" s="798">
        <v>0</v>
      </c>
      <c r="F43" s="206">
        <v>115</v>
      </c>
      <c r="G43" s="798">
        <v>12</v>
      </c>
      <c r="H43" s="259">
        <v>-103</v>
      </c>
    </row>
    <row r="44" spans="1:8" x14ac:dyDescent="0.2">
      <c r="A44" s="818" t="s">
        <v>120</v>
      </c>
      <c r="B44" s="208"/>
      <c r="C44" s="208">
        <v>1387</v>
      </c>
      <c r="D44" s="260">
        <v>1584</v>
      </c>
      <c r="E44" s="208">
        <v>197</v>
      </c>
      <c r="F44" s="208">
        <v>16588</v>
      </c>
      <c r="G44" s="260">
        <v>18531</v>
      </c>
      <c r="H44" s="208">
        <v>1943</v>
      </c>
    </row>
    <row r="45" spans="1:8" x14ac:dyDescent="0.2">
      <c r="A45" s="819" t="s">
        <v>549</v>
      </c>
      <c r="B45" s="213"/>
      <c r="C45" s="213">
        <v>327</v>
      </c>
      <c r="D45" s="213">
        <v>60</v>
      </c>
      <c r="E45" s="213">
        <v>-267</v>
      </c>
      <c r="F45" s="213">
        <v>2707</v>
      </c>
      <c r="G45" s="213">
        <v>760</v>
      </c>
      <c r="H45" s="213">
        <v>-1947</v>
      </c>
    </row>
    <row r="46" spans="1:8" x14ac:dyDescent="0.2">
      <c r="A46" s="819" t="s">
        <v>550</v>
      </c>
      <c r="B46" s="213"/>
      <c r="C46" s="213">
        <v>1060</v>
      </c>
      <c r="D46" s="213">
        <v>1524</v>
      </c>
      <c r="E46" s="213">
        <v>464</v>
      </c>
      <c r="F46" s="213">
        <v>13881</v>
      </c>
      <c r="G46" s="213">
        <v>17771</v>
      </c>
      <c r="H46" s="213">
        <v>3890</v>
      </c>
    </row>
    <row r="47" spans="1:8" x14ac:dyDescent="0.2">
      <c r="A47" s="820" t="s">
        <v>551</v>
      </c>
      <c r="B47" s="217"/>
      <c r="C47" s="217">
        <v>733</v>
      </c>
      <c r="D47" s="217">
        <v>886</v>
      </c>
      <c r="E47" s="217">
        <v>153</v>
      </c>
      <c r="F47" s="217">
        <v>9646</v>
      </c>
      <c r="G47" s="217">
        <v>11080</v>
      </c>
      <c r="H47" s="217">
        <v>1434</v>
      </c>
    </row>
    <row r="48" spans="1:8" x14ac:dyDescent="0.2">
      <c r="A48" s="820" t="s">
        <v>552</v>
      </c>
      <c r="B48" s="217"/>
      <c r="C48" s="217">
        <v>654</v>
      </c>
      <c r="D48" s="217">
        <v>698</v>
      </c>
      <c r="E48" s="217">
        <v>44</v>
      </c>
      <c r="F48" s="217">
        <v>6942</v>
      </c>
      <c r="G48" s="217">
        <v>7451</v>
      </c>
      <c r="H48" s="217">
        <v>509</v>
      </c>
    </row>
    <row r="49" spans="1:8" x14ac:dyDescent="0.2">
      <c r="A49" s="819" t="s">
        <v>553</v>
      </c>
      <c r="B49" s="220"/>
      <c r="C49" s="220">
        <v>527</v>
      </c>
      <c r="D49" s="261">
        <v>713</v>
      </c>
      <c r="E49" s="213">
        <v>186</v>
      </c>
      <c r="F49" s="213">
        <v>7261</v>
      </c>
      <c r="G49" s="213">
        <v>8922</v>
      </c>
      <c r="H49" s="213">
        <v>1661</v>
      </c>
    </row>
    <row r="50" spans="1:8" ht="15" x14ac:dyDescent="0.25">
      <c r="A50" s="226" t="s">
        <v>247</v>
      </c>
      <c r="B50" s="222"/>
      <c r="C50" s="262"/>
      <c r="D50" s="223"/>
      <c r="E50" s="223"/>
      <c r="F50" s="224"/>
      <c r="G50" s="223"/>
      <c r="H50" s="253" t="s">
        <v>246</v>
      </c>
    </row>
    <row r="51" spans="1:8" ht="15" x14ac:dyDescent="0.25">
      <c r="B51" s="226"/>
      <c r="C51" s="227"/>
      <c r="D51" s="223"/>
      <c r="E51" s="223"/>
      <c r="F51" s="224"/>
      <c r="G51" s="223"/>
      <c r="H51" s="225"/>
    </row>
    <row r="53" spans="1:8" x14ac:dyDescent="0.2">
      <c r="C53" s="263"/>
      <c r="D53" s="263"/>
      <c r="E53" s="263"/>
      <c r="F53" s="263"/>
      <c r="G53" s="263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E17" sqref="E17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</row>
    <row r="4" spans="1:8" x14ac:dyDescent="0.2">
      <c r="A4" s="75"/>
      <c r="B4" s="72" t="s">
        <v>48</v>
      </c>
      <c r="C4" s="72" t="s">
        <v>554</v>
      </c>
      <c r="D4" s="72" t="s">
        <v>48</v>
      </c>
      <c r="E4" s="72" t="s">
        <v>554</v>
      </c>
      <c r="F4" s="72" t="s">
        <v>48</v>
      </c>
      <c r="G4" s="72" t="s">
        <v>554</v>
      </c>
      <c r="H4" s="73" t="s">
        <v>129</v>
      </c>
    </row>
    <row r="5" spans="1:8" x14ac:dyDescent="0.2">
      <c r="A5" s="240" t="s">
        <v>277</v>
      </c>
      <c r="B5" s="697">
        <v>0.45</v>
      </c>
      <c r="C5" s="390">
        <v>21.4</v>
      </c>
      <c r="D5" s="548">
        <v>3</v>
      </c>
      <c r="E5" s="390">
        <v>-4.9000000000000004</v>
      </c>
      <c r="F5" s="548">
        <v>4.4080000000000004</v>
      </c>
      <c r="G5" s="390">
        <v>-13.9</v>
      </c>
      <c r="H5" s="698">
        <v>1.3</v>
      </c>
    </row>
    <row r="6" spans="1:8" x14ac:dyDescent="0.2">
      <c r="A6" s="240" t="s">
        <v>278</v>
      </c>
      <c r="B6" s="549">
        <v>1.4</v>
      </c>
      <c r="C6" s="272">
        <v>-48.6</v>
      </c>
      <c r="D6" s="271">
        <v>16</v>
      </c>
      <c r="E6" s="272">
        <v>-36.4</v>
      </c>
      <c r="F6" s="271">
        <v>23.738</v>
      </c>
      <c r="G6" s="272">
        <v>-28.6</v>
      </c>
      <c r="H6" s="699">
        <v>7</v>
      </c>
    </row>
    <row r="7" spans="1:8" x14ac:dyDescent="0.2">
      <c r="A7" s="240" t="s">
        <v>279</v>
      </c>
      <c r="B7" s="549">
        <v>2</v>
      </c>
      <c r="C7" s="272">
        <v>18.399999999999999</v>
      </c>
      <c r="D7" s="271">
        <v>41</v>
      </c>
      <c r="E7" s="272">
        <v>60.1</v>
      </c>
      <c r="F7" s="271">
        <v>50.825000000000003</v>
      </c>
      <c r="G7" s="272">
        <v>43.1</v>
      </c>
      <c r="H7" s="699">
        <v>15</v>
      </c>
    </row>
    <row r="8" spans="1:8" x14ac:dyDescent="0.2">
      <c r="A8" s="240" t="s">
        <v>280</v>
      </c>
      <c r="B8" s="549">
        <v>11</v>
      </c>
      <c r="C8" s="272">
        <v>-54.6</v>
      </c>
      <c r="D8" s="271">
        <v>189</v>
      </c>
      <c r="E8" s="272">
        <v>-15.1</v>
      </c>
      <c r="F8" s="271">
        <v>260.137</v>
      </c>
      <c r="G8" s="272">
        <v>-7.8</v>
      </c>
      <c r="H8" s="699">
        <v>76.5</v>
      </c>
    </row>
    <row r="9" spans="1:8" x14ac:dyDescent="0.2">
      <c r="A9" s="240" t="s">
        <v>281</v>
      </c>
      <c r="B9" s="550">
        <v>3.4000000000000002E-2</v>
      </c>
      <c r="C9" s="273">
        <v>-67.599999999999994</v>
      </c>
      <c r="D9" s="271">
        <v>0.68</v>
      </c>
      <c r="E9" s="271">
        <v>-49</v>
      </c>
      <c r="F9" s="271">
        <v>0.84099999999999997</v>
      </c>
      <c r="G9" s="271">
        <v>-36.700000000000003</v>
      </c>
      <c r="H9" s="699">
        <v>0.2</v>
      </c>
    </row>
    <row r="10" spans="1:8" x14ac:dyDescent="0.2">
      <c r="A10" s="248" t="s">
        <v>282</v>
      </c>
      <c r="B10" s="274">
        <v>15</v>
      </c>
      <c r="C10" s="275">
        <v>-48.1</v>
      </c>
      <c r="D10" s="274">
        <v>250</v>
      </c>
      <c r="E10" s="275">
        <v>-10.199999999999999</v>
      </c>
      <c r="F10" s="274">
        <v>339.94900000000001</v>
      </c>
      <c r="G10" s="275">
        <v>-4.9000000000000004</v>
      </c>
      <c r="H10" s="275">
        <v>100</v>
      </c>
    </row>
    <row r="11" spans="1:8" x14ac:dyDescent="0.2">
      <c r="A11" s="276" t="s">
        <v>283</v>
      </c>
      <c r="B11" s="277">
        <f>B10/'Consumo PP'!B11*100</f>
        <v>0.32804854562104868</v>
      </c>
      <c r="C11" s="278"/>
      <c r="D11" s="277">
        <f>D10/'Consumo PP'!D11*100</f>
        <v>0.61754384315357902</v>
      </c>
      <c r="E11" s="278"/>
      <c r="F11" s="277">
        <f>F10/'Consumo PP'!F11*100</f>
        <v>0.62471457106959338</v>
      </c>
      <c r="G11" s="279"/>
      <c r="H11" s="279"/>
    </row>
    <row r="12" spans="1:8" x14ac:dyDescent="0.2">
      <c r="A12" s="280" t="s">
        <v>590</v>
      </c>
      <c r="B12" s="67"/>
      <c r="C12" s="67"/>
      <c r="D12" s="67"/>
      <c r="E12" s="67"/>
      <c r="F12" s="67"/>
      <c r="G12" s="273"/>
      <c r="H12" s="71" t="s">
        <v>246</v>
      </c>
    </row>
    <row r="13" spans="1:8" x14ac:dyDescent="0.2">
      <c r="A13" s="226" t="s">
        <v>247</v>
      </c>
      <c r="B13" s="134"/>
      <c r="C13" s="134"/>
      <c r="D13" s="134"/>
      <c r="E13" s="134"/>
      <c r="F13" s="134"/>
      <c r="G13" s="134"/>
      <c r="H13" s="71"/>
    </row>
  </sheetData>
  <mergeCells count="3">
    <mergeCell ref="B3:C3"/>
    <mergeCell ref="D3:E3"/>
    <mergeCell ref="F3:H3"/>
  </mergeCells>
  <conditionalFormatting sqref="B5:B9 D5:D9">
    <cfRule type="cellIs" dxfId="37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284</v>
      </c>
      <c r="B1" s="702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66">
        <f>INDICE!A3</f>
        <v>41883</v>
      </c>
      <c r="C3" s="866"/>
      <c r="D3" s="884" t="s">
        <v>121</v>
      </c>
      <c r="E3" s="884"/>
      <c r="F3" s="884" t="s">
        <v>122</v>
      </c>
      <c r="G3" s="884"/>
    </row>
    <row r="4" spans="1:7" x14ac:dyDescent="0.2">
      <c r="A4" s="75"/>
      <c r="B4" s="266"/>
      <c r="C4" s="72" t="s">
        <v>554</v>
      </c>
      <c r="D4" s="266"/>
      <c r="E4" s="72" t="s">
        <v>554</v>
      </c>
      <c r="F4" s="266"/>
      <c r="G4" s="72" t="s">
        <v>554</v>
      </c>
    </row>
    <row r="5" spans="1:7" ht="15" x14ac:dyDescent="0.25">
      <c r="A5" s="694" t="s">
        <v>120</v>
      </c>
      <c r="B5" s="700">
        <v>4921</v>
      </c>
      <c r="C5" s="695">
        <v>-2.1475442433883476</v>
      </c>
      <c r="D5" s="696">
        <v>45785</v>
      </c>
      <c r="E5" s="695">
        <v>-2.6368952684742162</v>
      </c>
      <c r="F5" s="701">
        <v>59797</v>
      </c>
      <c r="G5" s="695">
        <v>-6.5204477238619312</v>
      </c>
    </row>
    <row r="6" spans="1:7" x14ac:dyDescent="0.2">
      <c r="A6" s="280"/>
      <c r="B6" s="1"/>
      <c r="C6" s="1"/>
      <c r="D6" s="1"/>
      <c r="E6" s="1"/>
      <c r="F6" s="1"/>
      <c r="G6" s="71" t="s">
        <v>246</v>
      </c>
    </row>
    <row r="7" spans="1:7" x14ac:dyDescent="0.2">
      <c r="A7" s="280" t="s">
        <v>590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285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650</v>
      </c>
      <c r="B5" s="486">
        <v>116</v>
      </c>
      <c r="C5" s="84">
        <v>-2.9710920770877882</v>
      </c>
      <c r="D5" s="83">
        <v>1198.4110000000001</v>
      </c>
      <c r="E5" s="84">
        <v>-8.4636718532193456</v>
      </c>
      <c r="F5" s="83">
        <v>1601.6790000000001</v>
      </c>
      <c r="G5" s="84">
        <v>-9.2131419058518329</v>
      </c>
      <c r="H5" s="489">
        <v>2.7033925768393341</v>
      </c>
    </row>
    <row r="6" spans="1:8" s="80" customFormat="1" x14ac:dyDescent="0.2">
      <c r="A6" s="82" t="s">
        <v>49</v>
      </c>
      <c r="B6" s="487">
        <v>582</v>
      </c>
      <c r="C6" s="86">
        <v>-7.8208176071741411</v>
      </c>
      <c r="D6" s="85">
        <v>5367.5529999999999</v>
      </c>
      <c r="E6" s="86">
        <v>-7.2477058830034853</v>
      </c>
      <c r="F6" s="85">
        <v>7051.4889999999996</v>
      </c>
      <c r="G6" s="86">
        <v>-10.86448751709019</v>
      </c>
      <c r="H6" s="490">
        <v>11.901849882694481</v>
      </c>
    </row>
    <row r="7" spans="1:8" s="80" customFormat="1" x14ac:dyDescent="0.2">
      <c r="A7" s="82" t="s">
        <v>50</v>
      </c>
      <c r="B7" s="487">
        <v>762</v>
      </c>
      <c r="C7" s="86">
        <v>8.1008998477791891</v>
      </c>
      <c r="D7" s="85">
        <v>6643.482</v>
      </c>
      <c r="E7" s="86">
        <v>0.25979937119950264</v>
      </c>
      <c r="F7" s="85">
        <v>8643.8160000000007</v>
      </c>
      <c r="G7" s="86">
        <v>-2.7393235738275798</v>
      </c>
      <c r="H7" s="490">
        <v>14.58945769406046</v>
      </c>
    </row>
    <row r="8" spans="1:8" s="80" customFormat="1" x14ac:dyDescent="0.2">
      <c r="A8" s="82" t="s">
        <v>130</v>
      </c>
      <c r="B8" s="487">
        <v>2212</v>
      </c>
      <c r="C8" s="86">
        <v>6.0343805893781903E-2</v>
      </c>
      <c r="D8" s="85">
        <v>20473.785</v>
      </c>
      <c r="E8" s="86">
        <v>0.13704549572980243</v>
      </c>
      <c r="F8" s="85">
        <v>26810.071</v>
      </c>
      <c r="G8" s="86">
        <v>-2.2770160415079168</v>
      </c>
      <c r="H8" s="490">
        <v>45.251356186811151</v>
      </c>
    </row>
    <row r="9" spans="1:8" s="80" customFormat="1" x14ac:dyDescent="0.2">
      <c r="A9" s="82" t="s">
        <v>131</v>
      </c>
      <c r="B9" s="487">
        <v>295</v>
      </c>
      <c r="C9" s="86">
        <v>-27.505246654182823</v>
      </c>
      <c r="D9" s="85">
        <v>3400.855</v>
      </c>
      <c r="E9" s="86">
        <v>-17.076647998160549</v>
      </c>
      <c r="F9" s="85">
        <v>4595.8739999999998</v>
      </c>
      <c r="G9" s="87">
        <v>-23.9245229799429</v>
      </c>
      <c r="H9" s="490">
        <v>7.7571421337789257</v>
      </c>
    </row>
    <row r="10" spans="1:8" s="80" customFormat="1" x14ac:dyDescent="0.2">
      <c r="A10" s="81" t="s">
        <v>132</v>
      </c>
      <c r="B10" s="488">
        <v>904</v>
      </c>
      <c r="C10" s="89">
        <v>-0.72261635441146599</v>
      </c>
      <c r="D10" s="88">
        <v>8274.9140000000007</v>
      </c>
      <c r="E10" s="89">
        <v>-0.8243945521045265</v>
      </c>
      <c r="F10" s="88">
        <v>10544.071</v>
      </c>
      <c r="G10" s="89">
        <v>-7.2534948809885851</v>
      </c>
      <c r="H10" s="491">
        <v>17.796801525815653</v>
      </c>
    </row>
    <row r="11" spans="1:8" s="80" customFormat="1" x14ac:dyDescent="0.2">
      <c r="A11" s="90" t="s">
        <v>120</v>
      </c>
      <c r="B11" s="91">
        <v>4871</v>
      </c>
      <c r="C11" s="92">
        <v>-2.2672552166934192</v>
      </c>
      <c r="D11" s="91">
        <v>45359</v>
      </c>
      <c r="E11" s="92">
        <v>-2.6905059302069185</v>
      </c>
      <c r="F11" s="91">
        <v>59247</v>
      </c>
      <c r="G11" s="92">
        <v>-6.560979917573623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246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591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247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9" t="s">
        <v>286</v>
      </c>
      <c r="B1" s="229"/>
      <c r="C1" s="229"/>
      <c r="D1" s="229"/>
      <c r="E1" s="229"/>
      <c r="F1" s="230"/>
      <c r="G1" s="230"/>
    </row>
    <row r="2" spans="1:7" x14ac:dyDescent="0.2">
      <c r="A2" s="229"/>
      <c r="B2" s="229"/>
      <c r="C2" s="229"/>
      <c r="D2" s="229"/>
      <c r="E2" s="234" t="s">
        <v>160</v>
      </c>
      <c r="F2" s="230"/>
      <c r="G2" s="230"/>
    </row>
    <row r="3" spans="1:7" x14ac:dyDescent="0.2">
      <c r="A3" s="885">
        <f>INDICE!A3</f>
        <v>41883</v>
      </c>
      <c r="B3" s="885">
        <v>41671</v>
      </c>
      <c r="C3" s="886">
        <v>41671</v>
      </c>
      <c r="D3" s="885">
        <v>41671</v>
      </c>
      <c r="E3" s="885">
        <v>41671</v>
      </c>
      <c r="F3" s="230"/>
    </row>
    <row r="4" spans="1:7" x14ac:dyDescent="0.2">
      <c r="A4" s="240" t="s">
        <v>30</v>
      </c>
      <c r="B4" s="241">
        <v>15.081</v>
      </c>
      <c r="C4" s="703"/>
      <c r="D4" s="377" t="s">
        <v>287</v>
      </c>
      <c r="E4" s="384">
        <v>4871</v>
      </c>
    </row>
    <row r="5" spans="1:7" x14ac:dyDescent="0.2">
      <c r="A5" s="240" t="s">
        <v>288</v>
      </c>
      <c r="B5" s="241">
        <v>4938</v>
      </c>
      <c r="C5" s="384"/>
      <c r="D5" s="240" t="s">
        <v>289</v>
      </c>
      <c r="E5" s="241">
        <v>-382</v>
      </c>
    </row>
    <row r="6" spans="1:7" x14ac:dyDescent="0.2">
      <c r="A6" s="240" t="s">
        <v>584</v>
      </c>
      <c r="B6" s="241">
        <v>213</v>
      </c>
      <c r="C6" s="384"/>
      <c r="D6" s="240" t="s">
        <v>290</v>
      </c>
      <c r="E6" s="241">
        <v>59</v>
      </c>
    </row>
    <row r="7" spans="1:7" x14ac:dyDescent="0.2">
      <c r="A7" s="240" t="s">
        <v>585</v>
      </c>
      <c r="B7" s="241">
        <v>164.91899999999987</v>
      </c>
      <c r="C7" s="384"/>
      <c r="D7" s="240" t="s">
        <v>586</v>
      </c>
      <c r="E7" s="241">
        <v>1387</v>
      </c>
    </row>
    <row r="8" spans="1:7" x14ac:dyDescent="0.2">
      <c r="A8" s="240" t="s">
        <v>587</v>
      </c>
      <c r="B8" s="241">
        <v>-410</v>
      </c>
      <c r="C8" s="384"/>
      <c r="D8" s="240" t="s">
        <v>588</v>
      </c>
      <c r="E8" s="241">
        <v>-1584</v>
      </c>
    </row>
    <row r="9" spans="1:7" x14ac:dyDescent="0.2">
      <c r="A9" s="248" t="s">
        <v>59</v>
      </c>
      <c r="B9" s="249">
        <v>4921</v>
      </c>
      <c r="C9" s="384"/>
      <c r="D9" s="240" t="s">
        <v>292</v>
      </c>
      <c r="E9" s="241">
        <v>221</v>
      </c>
    </row>
    <row r="10" spans="1:7" x14ac:dyDescent="0.2">
      <c r="A10" s="240" t="s">
        <v>291</v>
      </c>
      <c r="B10" s="241">
        <v>-50</v>
      </c>
      <c r="C10" s="384"/>
      <c r="D10" s="248" t="s">
        <v>589</v>
      </c>
      <c r="E10" s="249">
        <v>4572</v>
      </c>
    </row>
    <row r="11" spans="1:7" x14ac:dyDescent="0.2">
      <c r="A11" s="248" t="s">
        <v>287</v>
      </c>
      <c r="B11" s="249">
        <v>4871</v>
      </c>
      <c r="C11" s="704"/>
      <c r="D11" s="326"/>
      <c r="E11" s="693" t="s">
        <v>133</v>
      </c>
      <c r="F11" s="240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2" t="s">
        <v>594</v>
      </c>
      <c r="B1" s="852"/>
      <c r="C1" s="852"/>
      <c r="D1" s="852"/>
      <c r="E1" s="283"/>
      <c r="F1" s="283"/>
      <c r="G1" s="60"/>
      <c r="H1" s="60"/>
      <c r="I1" s="60"/>
      <c r="J1" s="60"/>
      <c r="K1" s="58"/>
      <c r="L1" s="58"/>
    </row>
    <row r="2" spans="1:12" ht="14.25" customHeight="1" x14ac:dyDescent="0.2">
      <c r="A2" s="852"/>
      <c r="B2" s="852"/>
      <c r="C2" s="852"/>
      <c r="D2" s="852"/>
      <c r="E2" s="283"/>
      <c r="F2" s="283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293</v>
      </c>
      <c r="F3" s="58"/>
    </row>
    <row r="4" spans="1:12" s="286" customFormat="1" ht="14.25" customHeight="1" x14ac:dyDescent="0.2">
      <c r="A4" s="284"/>
      <c r="B4" s="284"/>
      <c r="C4" s="285" t="s">
        <v>294</v>
      </c>
      <c r="D4" s="285" t="s">
        <v>593</v>
      </c>
      <c r="E4" s="65"/>
      <c r="F4" s="65"/>
    </row>
    <row r="5" spans="1:12" s="286" customFormat="1" ht="14.25" customHeight="1" x14ac:dyDescent="0.2">
      <c r="A5" s="887">
        <v>2008</v>
      </c>
      <c r="B5" s="287" t="s">
        <v>295</v>
      </c>
      <c r="C5" s="705">
        <v>12.94</v>
      </c>
      <c r="D5" s="288">
        <v>5.29</v>
      </c>
      <c r="E5" s="65"/>
      <c r="F5" s="65"/>
    </row>
    <row r="6" spans="1:12" ht="14.25" customHeight="1" x14ac:dyDescent="0.2">
      <c r="A6" s="887"/>
      <c r="B6" s="287" t="s">
        <v>296</v>
      </c>
      <c r="C6" s="705">
        <v>14.1</v>
      </c>
      <c r="D6" s="288">
        <v>8.9644513137557968</v>
      </c>
      <c r="F6" s="58"/>
    </row>
    <row r="7" spans="1:12" ht="14.25" customHeight="1" x14ac:dyDescent="0.2">
      <c r="A7" s="887"/>
      <c r="B7" s="287" t="s">
        <v>297</v>
      </c>
      <c r="C7" s="705">
        <v>13.76</v>
      </c>
      <c r="D7" s="288">
        <v>-2.4113475177304955</v>
      </c>
      <c r="E7" s="289"/>
      <c r="F7" s="58"/>
    </row>
    <row r="8" spans="1:12" s="286" customFormat="1" ht="14.25" customHeight="1" x14ac:dyDescent="0.2">
      <c r="A8" s="854">
        <v>2009</v>
      </c>
      <c r="B8" s="290" t="s">
        <v>295</v>
      </c>
      <c r="C8" s="706">
        <v>13.5</v>
      </c>
      <c r="D8" s="291">
        <v>-1.8895348837209287</v>
      </c>
      <c r="E8" s="65"/>
      <c r="F8" s="65"/>
    </row>
    <row r="9" spans="1:12" ht="14.25" customHeight="1" x14ac:dyDescent="0.2">
      <c r="A9" s="887"/>
      <c r="B9" s="287" t="s">
        <v>296</v>
      </c>
      <c r="C9" s="705">
        <v>10.5</v>
      </c>
      <c r="D9" s="288">
        <v>-22.222222222222221</v>
      </c>
      <c r="F9" s="58"/>
    </row>
    <row r="10" spans="1:12" ht="14.25" customHeight="1" x14ac:dyDescent="0.2">
      <c r="A10" s="887"/>
      <c r="B10" s="287" t="s">
        <v>297</v>
      </c>
      <c r="C10" s="705">
        <v>10.48</v>
      </c>
      <c r="D10" s="288">
        <v>-0.19047619047618641</v>
      </c>
      <c r="E10" s="289"/>
      <c r="F10" s="58"/>
    </row>
    <row r="11" spans="1:12" ht="14.25" customHeight="1" x14ac:dyDescent="0.2">
      <c r="A11" s="887"/>
      <c r="B11" s="287" t="s">
        <v>298</v>
      </c>
      <c r="C11" s="705">
        <v>10.69</v>
      </c>
      <c r="D11" s="288">
        <v>2.0038167938931211</v>
      </c>
      <c r="E11" s="289"/>
      <c r="F11" s="58"/>
    </row>
    <row r="12" spans="1:12" s="286" customFormat="1" ht="14.25" customHeight="1" x14ac:dyDescent="0.2">
      <c r="A12" s="854">
        <v>2010</v>
      </c>
      <c r="B12" s="290" t="s">
        <v>295</v>
      </c>
      <c r="C12" s="706">
        <v>11.06</v>
      </c>
      <c r="D12" s="291">
        <v>3.4611786716557624</v>
      </c>
      <c r="E12" s="65"/>
      <c r="F12" s="65"/>
    </row>
    <row r="13" spans="1:12" ht="14.25" customHeight="1" x14ac:dyDescent="0.2">
      <c r="A13" s="887"/>
      <c r="B13" s="287" t="s">
        <v>296</v>
      </c>
      <c r="C13" s="705">
        <v>11.68</v>
      </c>
      <c r="D13" s="288">
        <v>5.6057866184448395</v>
      </c>
      <c r="F13" s="58"/>
    </row>
    <row r="14" spans="1:12" ht="14.25" customHeight="1" x14ac:dyDescent="0.2">
      <c r="A14" s="887"/>
      <c r="B14" s="287" t="s">
        <v>297</v>
      </c>
      <c r="C14" s="705">
        <v>12.45</v>
      </c>
      <c r="D14" s="288">
        <v>6.5924657534246531</v>
      </c>
      <c r="E14" s="289"/>
      <c r="F14" s="58"/>
    </row>
    <row r="15" spans="1:12" ht="14.25" customHeight="1" x14ac:dyDescent="0.2">
      <c r="A15" s="855"/>
      <c r="B15" s="292" t="s">
        <v>298</v>
      </c>
      <c r="C15" s="707">
        <v>12.79</v>
      </c>
      <c r="D15" s="293">
        <v>2.7309236947791153</v>
      </c>
      <c r="E15" s="289"/>
      <c r="F15" s="58"/>
    </row>
    <row r="16" spans="1:12" s="286" customFormat="1" ht="14.25" customHeight="1" x14ac:dyDescent="0.2">
      <c r="A16" s="887">
        <v>2011</v>
      </c>
      <c r="B16" s="287" t="s">
        <v>295</v>
      </c>
      <c r="C16" s="705">
        <v>13.19</v>
      </c>
      <c r="D16" s="288">
        <v>3.1274433150899172</v>
      </c>
      <c r="E16" s="65"/>
      <c r="F16" s="65"/>
    </row>
    <row r="17" spans="1:6" ht="14.25" customHeight="1" x14ac:dyDescent="0.2">
      <c r="A17" s="887"/>
      <c r="B17" s="287" t="s">
        <v>296</v>
      </c>
      <c r="C17" s="705">
        <v>14</v>
      </c>
      <c r="D17" s="288">
        <v>6.141015921152392</v>
      </c>
      <c r="F17" s="58"/>
    </row>
    <row r="18" spans="1:6" ht="14.25" customHeight="1" x14ac:dyDescent="0.2">
      <c r="A18" s="887"/>
      <c r="B18" s="287" t="s">
        <v>297</v>
      </c>
      <c r="C18" s="705">
        <v>14.8</v>
      </c>
      <c r="D18" s="288">
        <v>5.7142857142857197</v>
      </c>
      <c r="E18" s="289"/>
      <c r="F18" s="58"/>
    </row>
    <row r="19" spans="1:6" ht="14.25" customHeight="1" x14ac:dyDescent="0.2">
      <c r="A19" s="855"/>
      <c r="B19" s="292" t="s">
        <v>298</v>
      </c>
      <c r="C19" s="707">
        <v>15.09</v>
      </c>
      <c r="D19" s="293">
        <v>1.9594594594594537</v>
      </c>
      <c r="E19" s="289"/>
      <c r="F19" s="58"/>
    </row>
    <row r="20" spans="1:6" s="286" customFormat="1" ht="14.25" customHeight="1" x14ac:dyDescent="0.2">
      <c r="A20" s="887">
        <v>2012</v>
      </c>
      <c r="B20" s="287" t="s">
        <v>299</v>
      </c>
      <c r="C20" s="705">
        <v>15.53</v>
      </c>
      <c r="D20" s="288">
        <v>2.9158383035122566</v>
      </c>
      <c r="E20" s="65"/>
      <c r="F20" s="65"/>
    </row>
    <row r="21" spans="1:6" ht="14.25" customHeight="1" x14ac:dyDescent="0.2">
      <c r="A21" s="887"/>
      <c r="B21" s="287" t="s">
        <v>297</v>
      </c>
      <c r="C21" s="705">
        <v>16.45</v>
      </c>
      <c r="D21" s="288">
        <v>5.9240180296200897</v>
      </c>
      <c r="F21" s="58"/>
    </row>
    <row r="22" spans="1:6" ht="14.25" customHeight="1" x14ac:dyDescent="0.2">
      <c r="A22" s="887"/>
      <c r="B22" s="287" t="s">
        <v>300</v>
      </c>
      <c r="C22" s="705">
        <v>16.87</v>
      </c>
      <c r="D22" s="288">
        <v>2.5531914893617129</v>
      </c>
      <c r="E22" s="289"/>
      <c r="F22" s="58"/>
    </row>
    <row r="23" spans="1:6" ht="14.25" customHeight="1" x14ac:dyDescent="0.2">
      <c r="A23" s="855"/>
      <c r="B23" s="292" t="s">
        <v>298</v>
      </c>
      <c r="C23" s="707">
        <v>16.100000000000001</v>
      </c>
      <c r="D23" s="293">
        <v>-4.5643153526970925</v>
      </c>
      <c r="E23" s="289"/>
      <c r="F23" s="58"/>
    </row>
    <row r="24" spans="1:6" ht="14.25" customHeight="1" x14ac:dyDescent="0.2">
      <c r="A24" s="854">
        <v>2013</v>
      </c>
      <c r="B24" s="290" t="s">
        <v>295</v>
      </c>
      <c r="C24" s="706">
        <v>16.32</v>
      </c>
      <c r="D24" s="291">
        <v>1.3664596273291854</v>
      </c>
      <c r="E24" s="289"/>
      <c r="F24" s="58"/>
    </row>
    <row r="25" spans="1:6" ht="14.25" customHeight="1" x14ac:dyDescent="0.2">
      <c r="A25" s="887"/>
      <c r="B25" s="287" t="s">
        <v>301</v>
      </c>
      <c r="C25" s="705">
        <v>17.13</v>
      </c>
      <c r="D25" s="288">
        <v>4.9632352941176388</v>
      </c>
      <c r="E25" s="289"/>
      <c r="F25" s="58"/>
    </row>
    <row r="26" spans="1:6" ht="14.25" customHeight="1" x14ac:dyDescent="0.2">
      <c r="A26" s="855"/>
      <c r="B26" s="292" t="s">
        <v>302</v>
      </c>
      <c r="C26" s="707">
        <v>17.5</v>
      </c>
      <c r="D26" s="293">
        <v>2.1599532983070695</v>
      </c>
      <c r="F26" s="58"/>
    </row>
    <row r="27" spans="1:6" ht="14.25" customHeight="1" x14ac:dyDescent="0.2">
      <c r="A27" s="280"/>
      <c r="D27" s="71" t="s">
        <v>304</v>
      </c>
    </row>
    <row r="28" spans="1:6" ht="14.25" customHeight="1" x14ac:dyDescent="0.2">
      <c r="A28" s="280" t="s">
        <v>303</v>
      </c>
    </row>
    <row r="29" spans="1:6" ht="14.25" customHeight="1" x14ac:dyDescent="0.2">
      <c r="A29" s="280" t="s">
        <v>592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4" t="s">
        <v>644</v>
      </c>
      <c r="C3" s="856" t="s">
        <v>517</v>
      </c>
      <c r="D3" s="854" t="s">
        <v>110</v>
      </c>
      <c r="E3" s="856" t="s">
        <v>517</v>
      </c>
      <c r="F3" s="858" t="s">
        <v>112</v>
      </c>
      <c r="G3" s="858"/>
    </row>
    <row r="4" spans="1:7" ht="14.45" customHeight="1" x14ac:dyDescent="0.25">
      <c r="A4" s="64"/>
      <c r="B4" s="855"/>
      <c r="C4" s="857"/>
      <c r="D4" s="855"/>
      <c r="E4" s="857"/>
      <c r="F4" s="472">
        <v>2013</v>
      </c>
      <c r="G4" s="472">
        <v>2012</v>
      </c>
    </row>
    <row r="5" spans="1:7" x14ac:dyDescent="0.2">
      <c r="A5" s="65" t="s">
        <v>113</v>
      </c>
      <c r="B5" s="271">
        <v>10531.063755754865</v>
      </c>
      <c r="C5" s="272">
        <v>8.6949359981241354</v>
      </c>
      <c r="D5" s="271">
        <v>15510.236353799999</v>
      </c>
      <c r="E5" s="272">
        <v>12.031968834669676</v>
      </c>
      <c r="F5" s="809">
        <v>16.026175703224997</v>
      </c>
      <c r="G5" s="809">
        <v>15.870626320900108</v>
      </c>
    </row>
    <row r="6" spans="1:7" x14ac:dyDescent="0.2">
      <c r="A6" s="65" t="s">
        <v>114</v>
      </c>
      <c r="B6" s="271">
        <v>52934.098759999993</v>
      </c>
      <c r="C6" s="272">
        <v>43.704853708160925</v>
      </c>
      <c r="D6" s="271">
        <v>53977.992749800011</v>
      </c>
      <c r="E6" s="272">
        <v>41.873090242399932</v>
      </c>
      <c r="F6" s="809">
        <v>0.72742449388969277</v>
      </c>
      <c r="G6" s="809">
        <v>0.26802646973295613</v>
      </c>
    </row>
    <row r="7" spans="1:7" x14ac:dyDescent="0.2">
      <c r="A7" s="65" t="s">
        <v>115</v>
      </c>
      <c r="B7" s="271">
        <v>26077.232231999998</v>
      </c>
      <c r="C7" s="272">
        <v>21.530575687717608</v>
      </c>
      <c r="D7" s="271">
        <v>28184.114483999998</v>
      </c>
      <c r="E7" s="272">
        <v>21.863650518850307</v>
      </c>
      <c r="F7" s="809">
        <v>0.19104196164985091</v>
      </c>
      <c r="G7" s="809">
        <v>0.18370003439133065</v>
      </c>
    </row>
    <row r="8" spans="1:7" x14ac:dyDescent="0.2">
      <c r="A8" s="65" t="s">
        <v>116</v>
      </c>
      <c r="B8" s="271">
        <v>14784.529206060604</v>
      </c>
      <c r="C8" s="272">
        <v>12.206794887064047</v>
      </c>
      <c r="D8" s="271">
        <v>16019.454545454542</v>
      </c>
      <c r="E8" s="272">
        <v>12.426991661677288</v>
      </c>
      <c r="F8" s="809">
        <v>100</v>
      </c>
      <c r="G8" s="809">
        <v>100</v>
      </c>
    </row>
    <row r="9" spans="1:7" x14ac:dyDescent="0.2">
      <c r="A9" s="65" t="s">
        <v>117</v>
      </c>
      <c r="B9" s="271">
        <v>17209.489989716269</v>
      </c>
      <c r="C9" s="272">
        <v>14.208955286133399</v>
      </c>
      <c r="D9" s="271">
        <v>16004.226742999999</v>
      </c>
      <c r="E9" s="272">
        <v>12.415178789173339</v>
      </c>
      <c r="F9" s="809">
        <v>100</v>
      </c>
      <c r="G9" s="809">
        <v>100</v>
      </c>
    </row>
    <row r="10" spans="1:7" x14ac:dyDescent="0.2">
      <c r="A10" s="65" t="s">
        <v>118</v>
      </c>
      <c r="B10" s="271">
        <v>159.66048706349406</v>
      </c>
      <c r="C10" s="272">
        <v>0.13182312334665935</v>
      </c>
      <c r="D10" s="271">
        <v>175.63739999999999</v>
      </c>
      <c r="E10" s="272">
        <v>0.13624961443509293</v>
      </c>
      <c r="F10" s="809" t="s">
        <v>642</v>
      </c>
      <c r="G10" s="809" t="s">
        <v>643</v>
      </c>
    </row>
    <row r="11" spans="1:7" x14ac:dyDescent="0.2">
      <c r="A11" s="65" t="s">
        <v>119</v>
      </c>
      <c r="B11" s="271">
        <v>-578.86599999999999</v>
      </c>
      <c r="C11" s="272">
        <v>-0.47793869054677912</v>
      </c>
      <c r="D11" s="271">
        <v>-963.11399999999992</v>
      </c>
      <c r="E11" s="272">
        <v>-0.7471296612056435</v>
      </c>
      <c r="F11" s="810"/>
      <c r="G11" s="810"/>
    </row>
    <row r="12" spans="1:7" x14ac:dyDescent="0.2">
      <c r="A12" s="68" t="s">
        <v>120</v>
      </c>
      <c r="B12" s="811">
        <v>121117.20843059523</v>
      </c>
      <c r="C12" s="812">
        <v>100</v>
      </c>
      <c r="D12" s="811">
        <v>128908.54827605456</v>
      </c>
      <c r="E12" s="812">
        <v>100</v>
      </c>
      <c r="F12" s="812">
        <v>27.863705084480099</v>
      </c>
      <c r="G12" s="812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645</v>
      </c>
    </row>
    <row r="14" spans="1:7" x14ac:dyDescent="0.2">
      <c r="A14" s="813" t="s">
        <v>646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595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5" t="s">
        <v>305</v>
      </c>
    </row>
    <row r="3" spans="1:6" x14ac:dyDescent="0.2">
      <c r="A3" s="63"/>
      <c r="B3" s="866" t="s">
        <v>306</v>
      </c>
      <c r="C3" s="866"/>
      <c r="D3" s="866"/>
      <c r="E3" s="265" t="s">
        <v>307</v>
      </c>
      <c r="F3" s="265"/>
    </row>
    <row r="4" spans="1:6" x14ac:dyDescent="0.2">
      <c r="A4" s="75"/>
      <c r="B4" s="296" t="s">
        <v>664</v>
      </c>
      <c r="C4" s="297" t="s">
        <v>658</v>
      </c>
      <c r="D4" s="296" t="s">
        <v>666</v>
      </c>
      <c r="E4" s="267" t="s">
        <v>308</v>
      </c>
      <c r="F4" s="266" t="s">
        <v>309</v>
      </c>
    </row>
    <row r="5" spans="1:6" x14ac:dyDescent="0.2">
      <c r="A5" s="708" t="s">
        <v>597</v>
      </c>
      <c r="B5" s="298">
        <v>140.99827879999998</v>
      </c>
      <c r="C5" s="298">
        <v>140.99</v>
      </c>
      <c r="D5" s="298">
        <v>144.29184331217948</v>
      </c>
      <c r="E5" s="298">
        <v>5.8719058089020089E-3</v>
      </c>
      <c r="F5" s="298">
        <v>-2.2825715137991418</v>
      </c>
    </row>
    <row r="6" spans="1:6" x14ac:dyDescent="0.2">
      <c r="A6" s="75" t="s">
        <v>596</v>
      </c>
      <c r="B6" s="277">
        <v>132.13525905</v>
      </c>
      <c r="C6" s="293">
        <v>132.25</v>
      </c>
      <c r="D6" s="277">
        <v>138.94248950956663</v>
      </c>
      <c r="E6" s="277">
        <v>-8.6760642722115741E-2</v>
      </c>
      <c r="F6" s="277">
        <v>-4.8993151652849338</v>
      </c>
    </row>
    <row r="7" spans="1:6" x14ac:dyDescent="0.2">
      <c r="A7" s="1"/>
      <c r="B7" s="1"/>
      <c r="C7" s="1"/>
      <c r="D7" s="1"/>
      <c r="E7" s="1"/>
      <c r="F7" s="71" t="s">
        <v>304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H38" sqref="H38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2" t="s">
        <v>310</v>
      </c>
      <c r="B1" s="852"/>
      <c r="C1" s="852"/>
      <c r="D1" s="58"/>
      <c r="E1" s="58"/>
    </row>
    <row r="2" spans="1:38" x14ac:dyDescent="0.2">
      <c r="A2" s="853"/>
      <c r="B2" s="852"/>
      <c r="C2" s="852"/>
      <c r="D2" s="8"/>
      <c r="E2" s="62" t="s">
        <v>305</v>
      </c>
    </row>
    <row r="3" spans="1:38" x14ac:dyDescent="0.2">
      <c r="A3" s="64"/>
      <c r="B3" s="300" t="s">
        <v>311</v>
      </c>
      <c r="C3" s="300" t="s">
        <v>312</v>
      </c>
      <c r="D3" s="300" t="s">
        <v>313</v>
      </c>
      <c r="E3" s="300" t="s">
        <v>314</v>
      </c>
    </row>
    <row r="4" spans="1:38" x14ac:dyDescent="0.2">
      <c r="A4" s="301" t="s">
        <v>315</v>
      </c>
      <c r="B4" s="302">
        <v>140.99827879999998</v>
      </c>
      <c r="C4" s="303">
        <v>24.470775659504131</v>
      </c>
      <c r="D4" s="303">
        <v>46.504218384242407</v>
      </c>
      <c r="E4" s="303">
        <v>70.023284756253446</v>
      </c>
      <c r="F4" s="446"/>
      <c r="H4" s="446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</row>
    <row r="5" spans="1:38" x14ac:dyDescent="0.2">
      <c r="A5" s="304" t="s">
        <v>316</v>
      </c>
      <c r="B5" s="305">
        <v>157.34666666666666</v>
      </c>
      <c r="C5" s="299">
        <v>25.122577030812327</v>
      </c>
      <c r="D5" s="299">
        <v>65.449889635854348</v>
      </c>
      <c r="E5" s="299">
        <v>66.774199999999993</v>
      </c>
      <c r="F5" s="446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</row>
    <row r="6" spans="1:38" x14ac:dyDescent="0.2">
      <c r="A6" s="304" t="s">
        <v>317</v>
      </c>
      <c r="B6" s="305">
        <v>138.01666666666668</v>
      </c>
      <c r="C6" s="299">
        <v>23.002777777777784</v>
      </c>
      <c r="D6" s="299">
        <v>49.335822222222234</v>
      </c>
      <c r="E6" s="299">
        <v>65.678066666666666</v>
      </c>
      <c r="F6" s="446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</row>
    <row r="7" spans="1:38" x14ac:dyDescent="0.2">
      <c r="A7" s="304" t="s">
        <v>260</v>
      </c>
      <c r="B7" s="305">
        <v>158.07499999999999</v>
      </c>
      <c r="C7" s="299">
        <v>27.434504132231403</v>
      </c>
      <c r="D7" s="299">
        <v>61.356995867768596</v>
      </c>
      <c r="E7" s="299">
        <v>69.283499999999989</v>
      </c>
      <c r="F7" s="446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</row>
    <row r="8" spans="1:38" x14ac:dyDescent="0.2">
      <c r="A8" s="304" t="s">
        <v>318</v>
      </c>
      <c r="B8" s="305">
        <v>130.20620717864813</v>
      </c>
      <c r="C8" s="299">
        <v>21.701034529774692</v>
      </c>
      <c r="D8" s="299">
        <v>36.302237788458257</v>
      </c>
      <c r="E8" s="299">
        <v>72.202934860415183</v>
      </c>
      <c r="F8" s="446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</row>
    <row r="9" spans="1:38" x14ac:dyDescent="0.2">
      <c r="A9" s="304" t="s">
        <v>319</v>
      </c>
      <c r="B9" s="305">
        <v>133.51579650392739</v>
      </c>
      <c r="C9" s="299">
        <v>23.172163029607233</v>
      </c>
      <c r="D9" s="299">
        <v>46.490683623887989</v>
      </c>
      <c r="E9" s="299">
        <v>63.852949850432175</v>
      </c>
      <c r="F9" s="446"/>
    </row>
    <row r="10" spans="1:38" x14ac:dyDescent="0.2">
      <c r="A10" s="304" t="s">
        <v>320</v>
      </c>
      <c r="B10" s="305">
        <v>142.03103333333337</v>
      </c>
      <c r="C10" s="299">
        <v>22.677223809523817</v>
      </c>
      <c r="D10" s="299">
        <v>48.969876190476235</v>
      </c>
      <c r="E10" s="299">
        <v>70.383933333333317</v>
      </c>
      <c r="F10" s="446"/>
    </row>
    <row r="11" spans="1:38" x14ac:dyDescent="0.2">
      <c r="A11" s="304" t="s">
        <v>321</v>
      </c>
      <c r="B11" s="305">
        <v>140.59003085947944</v>
      </c>
      <c r="C11" s="299">
        <v>28.118006171895889</v>
      </c>
      <c r="D11" s="299">
        <v>48.020475728842584</v>
      </c>
      <c r="E11" s="299">
        <v>64.451548958740972</v>
      </c>
      <c r="F11" s="446"/>
    </row>
    <row r="12" spans="1:38" x14ac:dyDescent="0.2">
      <c r="A12" s="304" t="s">
        <v>322</v>
      </c>
      <c r="B12" s="305">
        <v>166.96302589590465</v>
      </c>
      <c r="C12" s="299">
        <v>33.392605179180933</v>
      </c>
      <c r="D12" s="299">
        <v>60.277567007288937</v>
      </c>
      <c r="E12" s="299">
        <v>73.29285370943478</v>
      </c>
      <c r="F12" s="446"/>
    </row>
    <row r="13" spans="1:38" x14ac:dyDescent="0.2">
      <c r="A13" s="304" t="s">
        <v>323</v>
      </c>
      <c r="B13" s="305">
        <v>146.71666666666667</v>
      </c>
      <c r="C13" s="299">
        <v>24.452777777777779</v>
      </c>
      <c r="D13" s="299">
        <v>57.016788888888883</v>
      </c>
      <c r="E13" s="299">
        <v>65.247100000000003</v>
      </c>
      <c r="F13" s="446"/>
    </row>
    <row r="14" spans="1:38" x14ac:dyDescent="0.2">
      <c r="A14" s="304" t="s">
        <v>324</v>
      </c>
      <c r="B14" s="305">
        <v>144.32666666666665</v>
      </c>
      <c r="C14" s="299">
        <v>26.026120218579234</v>
      </c>
      <c r="D14" s="299">
        <v>54.795213114754091</v>
      </c>
      <c r="E14" s="299">
        <v>63.505333333333326</v>
      </c>
      <c r="F14" s="446"/>
    </row>
    <row r="15" spans="1:38" x14ac:dyDescent="0.2">
      <c r="A15" s="304" t="s">
        <v>220</v>
      </c>
      <c r="B15" s="305">
        <v>127.72333333333333</v>
      </c>
      <c r="C15" s="299">
        <v>21.287222222222223</v>
      </c>
      <c r="D15" s="299">
        <v>42.276944444444439</v>
      </c>
      <c r="E15" s="299">
        <v>64.159166666666664</v>
      </c>
      <c r="F15" s="446"/>
    </row>
    <row r="16" spans="1:38" x14ac:dyDescent="0.2">
      <c r="A16" s="304" t="s">
        <v>325</v>
      </c>
      <c r="B16" s="306">
        <v>162.02000000000001</v>
      </c>
      <c r="C16" s="288">
        <v>31.358709677419355</v>
      </c>
      <c r="D16" s="288">
        <v>62.37015698924732</v>
      </c>
      <c r="E16" s="288">
        <v>68.291133333333335</v>
      </c>
      <c r="F16" s="446"/>
    </row>
    <row r="17" spans="1:13" x14ac:dyDescent="0.2">
      <c r="A17" s="304" t="s">
        <v>261</v>
      </c>
      <c r="B17" s="305">
        <v>149.36066666666665</v>
      </c>
      <c r="C17" s="299">
        <v>24.893444444444444</v>
      </c>
      <c r="D17" s="299">
        <v>61.329922222222194</v>
      </c>
      <c r="E17" s="299">
        <v>63.137300000000018</v>
      </c>
      <c r="F17" s="446"/>
    </row>
    <row r="18" spans="1:13" x14ac:dyDescent="0.2">
      <c r="A18" s="304" t="s">
        <v>262</v>
      </c>
      <c r="B18" s="305">
        <v>166.72333333333333</v>
      </c>
      <c r="C18" s="299">
        <v>31.175907859078592</v>
      </c>
      <c r="D18" s="299">
        <v>68.330625474254731</v>
      </c>
      <c r="E18" s="299">
        <v>67.216800000000006</v>
      </c>
      <c r="F18" s="446"/>
    </row>
    <row r="19" spans="1:13" x14ac:dyDescent="0.2">
      <c r="A19" s="58" t="s">
        <v>263</v>
      </c>
      <c r="B19" s="305">
        <v>172.88</v>
      </c>
      <c r="C19" s="299">
        <v>30.003966942148761</v>
      </c>
      <c r="D19" s="299">
        <v>76.72436639118456</v>
      </c>
      <c r="E19" s="299">
        <v>66.151666666666671</v>
      </c>
      <c r="F19" s="446"/>
    </row>
    <row r="20" spans="1:13" x14ac:dyDescent="0.2">
      <c r="A20" s="58" t="s">
        <v>326</v>
      </c>
      <c r="B20" s="305">
        <v>133.65847034753813</v>
      </c>
      <c r="C20" s="299">
        <v>28.415580310106531</v>
      </c>
      <c r="D20" s="299">
        <v>39.324639939286882</v>
      </c>
      <c r="E20" s="299">
        <v>65.918250098144711</v>
      </c>
      <c r="F20" s="446"/>
    </row>
    <row r="21" spans="1:13" x14ac:dyDescent="0.2">
      <c r="A21" s="58" t="s">
        <v>327</v>
      </c>
      <c r="B21" s="305">
        <v>156.08666666666664</v>
      </c>
      <c r="C21" s="299">
        <v>29.18693766937669</v>
      </c>
      <c r="D21" s="299">
        <v>60.772262330623292</v>
      </c>
      <c r="E21" s="299">
        <v>66.127466666666663</v>
      </c>
      <c r="F21" s="446"/>
    </row>
    <row r="22" spans="1:13" x14ac:dyDescent="0.2">
      <c r="A22" s="58" t="s">
        <v>221</v>
      </c>
      <c r="B22" s="305">
        <v>173.45556666666667</v>
      </c>
      <c r="C22" s="299">
        <v>31.278872677595626</v>
      </c>
      <c r="D22" s="299">
        <v>73.080260655737703</v>
      </c>
      <c r="E22" s="299">
        <v>69.096433333333337</v>
      </c>
      <c r="F22" s="446"/>
    </row>
    <row r="23" spans="1:13" x14ac:dyDescent="0.2">
      <c r="A23" s="307" t="s">
        <v>328</v>
      </c>
      <c r="B23" s="308">
        <v>128.54749999999999</v>
      </c>
      <c r="C23" s="309">
        <v>22.309896694214874</v>
      </c>
      <c r="D23" s="309">
        <v>42.320103305785125</v>
      </c>
      <c r="E23" s="309">
        <v>63.917499999999997</v>
      </c>
      <c r="F23" s="446"/>
    </row>
    <row r="24" spans="1:13" x14ac:dyDescent="0.2">
      <c r="A24" s="307" t="s">
        <v>329</v>
      </c>
      <c r="B24" s="308">
        <v>133.7435511275873</v>
      </c>
      <c r="C24" s="309">
        <v>23.211690691564737</v>
      </c>
      <c r="D24" s="309">
        <v>43.443005014335796</v>
      </c>
      <c r="E24" s="309">
        <v>67.088855421686759</v>
      </c>
      <c r="F24" s="446"/>
    </row>
    <row r="25" spans="1:13" x14ac:dyDescent="0.2">
      <c r="A25" s="287" t="s">
        <v>330</v>
      </c>
      <c r="B25" s="308">
        <v>132.30940000000001</v>
      </c>
      <c r="C25" s="309">
        <v>17.257747826086959</v>
      </c>
      <c r="D25" s="309">
        <v>46.208652173913066</v>
      </c>
      <c r="E25" s="309">
        <v>68.842999999999989</v>
      </c>
      <c r="F25" s="446"/>
    </row>
    <row r="26" spans="1:13" x14ac:dyDescent="0.2">
      <c r="A26" s="287" t="s">
        <v>331</v>
      </c>
      <c r="B26" s="308">
        <v>144</v>
      </c>
      <c r="C26" s="309">
        <v>21.966101694915253</v>
      </c>
      <c r="D26" s="309">
        <v>50.93789830508473</v>
      </c>
      <c r="E26" s="309">
        <v>71.096000000000018</v>
      </c>
      <c r="F26" s="446"/>
    </row>
    <row r="27" spans="1:13" x14ac:dyDescent="0.2">
      <c r="A27" s="287" t="s">
        <v>332</v>
      </c>
      <c r="B27" s="308">
        <v>126.70302028175979</v>
      </c>
      <c r="C27" s="309">
        <v>23.692434686833131</v>
      </c>
      <c r="D27" s="309">
        <v>39.832011232221078</v>
      </c>
      <c r="E27" s="309">
        <v>63.178574362705582</v>
      </c>
      <c r="F27" s="446"/>
    </row>
    <row r="28" spans="1:13" x14ac:dyDescent="0.2">
      <c r="A28" s="58" t="s">
        <v>264</v>
      </c>
      <c r="B28" s="305">
        <v>154.49333333333334</v>
      </c>
      <c r="C28" s="299">
        <v>28.888997289972902</v>
      </c>
      <c r="D28" s="299">
        <v>58.595069376693758</v>
      </c>
      <c r="E28" s="299">
        <v>67.009266666666676</v>
      </c>
      <c r="F28" s="446"/>
    </row>
    <row r="29" spans="1:13" x14ac:dyDescent="0.2">
      <c r="A29" s="287" t="s">
        <v>224</v>
      </c>
      <c r="B29" s="308">
        <v>161.9232161118648</v>
      </c>
      <c r="C29" s="309">
        <v>26.987202685310805</v>
      </c>
      <c r="D29" s="309">
        <v>73.098852877219414</v>
      </c>
      <c r="E29" s="309">
        <v>61.837160549334577</v>
      </c>
      <c r="F29" s="446"/>
    </row>
    <row r="30" spans="1:13" x14ac:dyDescent="0.2">
      <c r="A30" s="58" t="s">
        <v>333</v>
      </c>
      <c r="B30" s="305">
        <v>139.56712923842446</v>
      </c>
      <c r="C30" s="299">
        <v>27.01299275582409</v>
      </c>
      <c r="D30" s="299">
        <v>46.192441873114888</v>
      </c>
      <c r="E30" s="299">
        <v>66.361694609485482</v>
      </c>
      <c r="F30" s="446"/>
    </row>
    <row r="31" spans="1:13" x14ac:dyDescent="0.2">
      <c r="A31" s="310" t="s">
        <v>265</v>
      </c>
      <c r="B31" s="311">
        <v>158.4435888454002</v>
      </c>
      <c r="C31" s="277">
        <v>31.688717769080039</v>
      </c>
      <c r="D31" s="277">
        <v>61.242333124096163</v>
      </c>
      <c r="E31" s="277">
        <v>65.512537952223994</v>
      </c>
      <c r="F31" s="446"/>
    </row>
    <row r="32" spans="1:13" x14ac:dyDescent="0.2">
      <c r="A32" s="312" t="s">
        <v>334</v>
      </c>
      <c r="B32" s="313">
        <v>155.78938121894689</v>
      </c>
      <c r="C32" s="313">
        <v>27.153357120699447</v>
      </c>
      <c r="D32" s="313">
        <v>62.655344395248015</v>
      </c>
      <c r="E32" s="313">
        <v>65.980679702999424</v>
      </c>
      <c r="F32" s="446"/>
      <c r="M32" s="447"/>
    </row>
    <row r="33" spans="1:13" x14ac:dyDescent="0.2">
      <c r="A33" s="314" t="s">
        <v>335</v>
      </c>
      <c r="B33" s="315">
        <v>158.36625107552712</v>
      </c>
      <c r="C33" s="315">
        <v>27.124101010342763</v>
      </c>
      <c r="D33" s="315">
        <v>64.056845681490046</v>
      </c>
      <c r="E33" s="315">
        <v>67.185304383694316</v>
      </c>
      <c r="F33" s="446"/>
      <c r="M33" s="447"/>
    </row>
    <row r="34" spans="1:13" x14ac:dyDescent="0.2">
      <c r="A34" s="314" t="s">
        <v>336</v>
      </c>
      <c r="B34" s="316">
        <v>17.367972275527137</v>
      </c>
      <c r="C34" s="316">
        <v>2.6533253508386316</v>
      </c>
      <c r="D34" s="316">
        <v>17.552627297247639</v>
      </c>
      <c r="E34" s="316">
        <v>-2.8379803725591302</v>
      </c>
      <c r="F34" s="446"/>
    </row>
    <row r="35" spans="1:13" x14ac:dyDescent="0.2">
      <c r="A35" s="94"/>
      <c r="B35" s="65"/>
      <c r="C35" s="58"/>
      <c r="D35" s="8"/>
      <c r="E35" s="71" t="s">
        <v>304</v>
      </c>
    </row>
    <row r="36" spans="1:13" x14ac:dyDescent="0.2">
      <c r="B36" s="446"/>
      <c r="C36" s="446"/>
      <c r="D36" s="446"/>
      <c r="E36" s="44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N36" sqref="N36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2" t="s">
        <v>337</v>
      </c>
      <c r="B1" s="852"/>
      <c r="C1" s="852"/>
      <c r="D1" s="58"/>
      <c r="E1" s="58"/>
    </row>
    <row r="2" spans="1:36" x14ac:dyDescent="0.2">
      <c r="A2" s="853"/>
      <c r="B2" s="852"/>
      <c r="C2" s="852"/>
      <c r="D2" s="8"/>
      <c r="E2" s="62" t="s">
        <v>305</v>
      </c>
    </row>
    <row r="3" spans="1:36" x14ac:dyDescent="0.2">
      <c r="A3" s="64"/>
      <c r="B3" s="300" t="s">
        <v>311</v>
      </c>
      <c r="C3" s="300" t="s">
        <v>312</v>
      </c>
      <c r="D3" s="300" t="s">
        <v>313</v>
      </c>
      <c r="E3" s="300" t="s">
        <v>314</v>
      </c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</row>
    <row r="4" spans="1:36" x14ac:dyDescent="0.2">
      <c r="A4" s="301" t="s">
        <v>315</v>
      </c>
      <c r="B4" s="302">
        <v>132.13525905</v>
      </c>
      <c r="C4" s="303">
        <v>22.932565620247935</v>
      </c>
      <c r="D4" s="303">
        <v>37.102582233498616</v>
      </c>
      <c r="E4" s="303">
        <v>72.100111196253451</v>
      </c>
      <c r="F4" s="446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</row>
    <row r="5" spans="1:36" x14ac:dyDescent="0.2">
      <c r="A5" s="304" t="s">
        <v>316</v>
      </c>
      <c r="B5" s="305">
        <v>137.74</v>
      </c>
      <c r="C5" s="299">
        <v>21.992100840336136</v>
      </c>
      <c r="D5" s="299">
        <v>47.039832492997206</v>
      </c>
      <c r="E5" s="299">
        <v>68.708066666666667</v>
      </c>
      <c r="G5" s="451"/>
      <c r="H5" s="451"/>
      <c r="I5" s="451"/>
      <c r="J5" s="451"/>
      <c r="K5" s="451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</row>
    <row r="6" spans="1:36" x14ac:dyDescent="0.2">
      <c r="A6" s="304" t="s">
        <v>317</v>
      </c>
      <c r="B6" s="305">
        <v>131.21666666666667</v>
      </c>
      <c r="C6" s="299">
        <v>21.869444444444447</v>
      </c>
      <c r="D6" s="299">
        <v>40.964055555555554</v>
      </c>
      <c r="E6" s="299">
        <v>68.383166666666668</v>
      </c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</row>
    <row r="7" spans="1:36" x14ac:dyDescent="0.2">
      <c r="A7" s="304" t="s">
        <v>260</v>
      </c>
      <c r="B7" s="305">
        <v>137.66800000000003</v>
      </c>
      <c r="C7" s="299">
        <v>23.892793388429759</v>
      </c>
      <c r="D7" s="299">
        <v>42.769039944903618</v>
      </c>
      <c r="E7" s="299">
        <v>71.006166666666658</v>
      </c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</row>
    <row r="8" spans="1:36" x14ac:dyDescent="0.2">
      <c r="A8" s="304" t="s">
        <v>318</v>
      </c>
      <c r="B8" s="305">
        <v>132.75905852677508</v>
      </c>
      <c r="C8" s="299">
        <v>22.126509754462514</v>
      </c>
      <c r="D8" s="299">
        <v>32.978732772039862</v>
      </c>
      <c r="E8" s="299">
        <v>77.653816000272698</v>
      </c>
    </row>
    <row r="9" spans="1:36" x14ac:dyDescent="0.2">
      <c r="A9" s="304" t="s">
        <v>319</v>
      </c>
      <c r="B9" s="305">
        <v>132.98788485654222</v>
      </c>
      <c r="C9" s="299">
        <v>23.080541999895757</v>
      </c>
      <c r="D9" s="299">
        <v>39.647423747009952</v>
      </c>
      <c r="E9" s="299">
        <v>70.259919109636513</v>
      </c>
    </row>
    <row r="10" spans="1:36" x14ac:dyDescent="0.2">
      <c r="A10" s="304" t="s">
        <v>320</v>
      </c>
      <c r="B10" s="305">
        <v>143.05489999999998</v>
      </c>
      <c r="C10" s="299">
        <v>22.840698319327728</v>
      </c>
      <c r="D10" s="299">
        <v>46.070035014005569</v>
      </c>
      <c r="E10" s="299">
        <v>74.144166666666678</v>
      </c>
    </row>
    <row r="11" spans="1:36" x14ac:dyDescent="0.2">
      <c r="A11" s="304" t="s">
        <v>321</v>
      </c>
      <c r="B11" s="305">
        <v>133.61968363953412</v>
      </c>
      <c r="C11" s="299">
        <v>26.723936727906825</v>
      </c>
      <c r="D11" s="299">
        <v>37.524196881008145</v>
      </c>
      <c r="E11" s="299">
        <v>69.371550030619147</v>
      </c>
    </row>
    <row r="12" spans="1:36" x14ac:dyDescent="0.2">
      <c r="A12" s="304" t="s">
        <v>322</v>
      </c>
      <c r="B12" s="305">
        <v>146.19439887277363</v>
      </c>
      <c r="C12" s="299">
        <v>29.238879774554725</v>
      </c>
      <c r="D12" s="299">
        <v>41.246080276155162</v>
      </c>
      <c r="E12" s="299">
        <v>75.709438822063746</v>
      </c>
    </row>
    <row r="13" spans="1:36" x14ac:dyDescent="0.2">
      <c r="A13" s="304" t="s">
        <v>323</v>
      </c>
      <c r="B13" s="305">
        <v>134.18333333333334</v>
      </c>
      <c r="C13" s="299">
        <v>22.363888888888891</v>
      </c>
      <c r="D13" s="299">
        <v>40.605177777777783</v>
      </c>
      <c r="E13" s="299">
        <v>71.21426666666666</v>
      </c>
    </row>
    <row r="14" spans="1:36" x14ac:dyDescent="0.2">
      <c r="A14" s="304" t="s">
        <v>324</v>
      </c>
      <c r="B14" s="305">
        <v>135.73666666666665</v>
      </c>
      <c r="C14" s="299">
        <v>24.477103825136609</v>
      </c>
      <c r="D14" s="299">
        <v>45.508696174863374</v>
      </c>
      <c r="E14" s="299">
        <v>65.750866666666667</v>
      </c>
    </row>
    <row r="15" spans="1:36" x14ac:dyDescent="0.2">
      <c r="A15" s="304" t="s">
        <v>220</v>
      </c>
      <c r="B15" s="305">
        <v>125.77666666666667</v>
      </c>
      <c r="C15" s="299">
        <v>20.962777777777781</v>
      </c>
      <c r="D15" s="299">
        <v>39.292155555555546</v>
      </c>
      <c r="E15" s="299">
        <v>65.521733333333344</v>
      </c>
    </row>
    <row r="16" spans="1:36" x14ac:dyDescent="0.2">
      <c r="A16" s="304" t="s">
        <v>325</v>
      </c>
      <c r="B16" s="306">
        <v>145.73333333333332</v>
      </c>
      <c r="C16" s="288">
        <v>28.206451612903219</v>
      </c>
      <c r="D16" s="288">
        <v>46.280015053763421</v>
      </c>
      <c r="E16" s="288">
        <v>71.246866666666676</v>
      </c>
    </row>
    <row r="17" spans="1:11" x14ac:dyDescent="0.2">
      <c r="A17" s="304" t="s">
        <v>261</v>
      </c>
      <c r="B17" s="305">
        <v>129.44766666666663</v>
      </c>
      <c r="C17" s="299">
        <v>21.574611111111107</v>
      </c>
      <c r="D17" s="299">
        <v>44.090022222222188</v>
      </c>
      <c r="E17" s="299">
        <v>63.783033333333336</v>
      </c>
    </row>
    <row r="18" spans="1:11" x14ac:dyDescent="0.2">
      <c r="A18" s="304" t="s">
        <v>262</v>
      </c>
      <c r="B18" s="305">
        <v>135.66666666666669</v>
      </c>
      <c r="C18" s="299">
        <v>25.368563685636861</v>
      </c>
      <c r="D18" s="299">
        <v>34.28233631436315</v>
      </c>
      <c r="E18" s="299">
        <v>76.015766666666678</v>
      </c>
    </row>
    <row r="19" spans="1:11" x14ac:dyDescent="0.2">
      <c r="A19" s="58" t="s">
        <v>263</v>
      </c>
      <c r="B19" s="305">
        <v>141.87333333333333</v>
      </c>
      <c r="C19" s="299">
        <v>24.622644628099174</v>
      </c>
      <c r="D19" s="299">
        <v>48.575788705234167</v>
      </c>
      <c r="E19" s="299">
        <v>68.674899999999994</v>
      </c>
    </row>
    <row r="20" spans="1:11" x14ac:dyDescent="0.2">
      <c r="A20" s="58" t="s">
        <v>326</v>
      </c>
      <c r="B20" s="305">
        <v>135.32878842255633</v>
      </c>
      <c r="C20" s="299">
        <v>28.770687302433238</v>
      </c>
      <c r="D20" s="299">
        <v>36.216621813932896</v>
      </c>
      <c r="E20" s="299">
        <v>70.341479306190195</v>
      </c>
    </row>
    <row r="21" spans="1:11" x14ac:dyDescent="0.2">
      <c r="A21" s="58" t="s">
        <v>327</v>
      </c>
      <c r="B21" s="305">
        <v>147.38666666666666</v>
      </c>
      <c r="C21" s="299">
        <v>27.560108401084012</v>
      </c>
      <c r="D21" s="299">
        <v>49.899758265582648</v>
      </c>
      <c r="E21" s="299">
        <v>69.9268</v>
      </c>
    </row>
    <row r="22" spans="1:11" x14ac:dyDescent="0.2">
      <c r="A22" s="58" t="s">
        <v>221</v>
      </c>
      <c r="B22" s="305">
        <v>161.47773333333333</v>
      </c>
      <c r="C22" s="299">
        <v>29.118935519125682</v>
      </c>
      <c r="D22" s="299">
        <v>61.980064480874304</v>
      </c>
      <c r="E22" s="299">
        <v>70.378733333333344</v>
      </c>
    </row>
    <row r="23" spans="1:11" x14ac:dyDescent="0.2">
      <c r="A23" s="307" t="s">
        <v>328</v>
      </c>
      <c r="B23" s="308">
        <v>125.55083333333334</v>
      </c>
      <c r="C23" s="309">
        <v>21.789814049586777</v>
      </c>
      <c r="D23" s="309">
        <v>34.602819283746555</v>
      </c>
      <c r="E23" s="309">
        <v>69.158200000000008</v>
      </c>
    </row>
    <row r="24" spans="1:11" x14ac:dyDescent="0.2">
      <c r="A24" s="307" t="s">
        <v>329</v>
      </c>
      <c r="B24" s="308">
        <v>127.44379440840285</v>
      </c>
      <c r="C24" s="309">
        <v>22.118344484102973</v>
      </c>
      <c r="D24" s="309">
        <v>33.016686022538977</v>
      </c>
      <c r="E24" s="309">
        <v>72.308763901760898</v>
      </c>
    </row>
    <row r="25" spans="1:11" x14ac:dyDescent="0.2">
      <c r="A25" s="287" t="s">
        <v>330</v>
      </c>
      <c r="B25" s="308">
        <v>118.23563333333334</v>
      </c>
      <c r="C25" s="309">
        <v>15.422039130434783</v>
      </c>
      <c r="D25" s="309">
        <v>33.499694202898567</v>
      </c>
      <c r="E25" s="309">
        <v>69.31389999999999</v>
      </c>
    </row>
    <row r="26" spans="1:11" x14ac:dyDescent="0.2">
      <c r="A26" s="287" t="s">
        <v>331</v>
      </c>
      <c r="B26" s="308">
        <v>136</v>
      </c>
      <c r="C26" s="309">
        <v>20.745762711864408</v>
      </c>
      <c r="D26" s="309">
        <v>42.24023728813561</v>
      </c>
      <c r="E26" s="309">
        <v>73.013999999999982</v>
      </c>
    </row>
    <row r="27" spans="1:11" x14ac:dyDescent="0.2">
      <c r="A27" s="287" t="s">
        <v>332</v>
      </c>
      <c r="B27" s="308">
        <v>123.712288163735</v>
      </c>
      <c r="C27" s="309">
        <v>23.133192095657765</v>
      </c>
      <c r="D27" s="309">
        <v>34.804608579668127</v>
      </c>
      <c r="E27" s="309">
        <v>65.774487488409108</v>
      </c>
    </row>
    <row r="28" spans="1:11" x14ac:dyDescent="0.2">
      <c r="A28" s="58" t="s">
        <v>264</v>
      </c>
      <c r="B28" s="305">
        <v>130.96666666666667</v>
      </c>
      <c r="C28" s="299">
        <v>24.489701897018971</v>
      </c>
      <c r="D28" s="299">
        <v>36.940998102981027</v>
      </c>
      <c r="E28" s="299">
        <v>69.535966666666667</v>
      </c>
    </row>
    <row r="29" spans="1:11" x14ac:dyDescent="0.2">
      <c r="A29" s="287" t="s">
        <v>224</v>
      </c>
      <c r="B29" s="308">
        <v>167.87781676154623</v>
      </c>
      <c r="C29" s="309">
        <v>27.979636126924373</v>
      </c>
      <c r="D29" s="309">
        <v>73.098910859551381</v>
      </c>
      <c r="E29" s="309">
        <v>66.799269775070471</v>
      </c>
    </row>
    <row r="30" spans="1:11" x14ac:dyDescent="0.2">
      <c r="A30" s="58" t="s">
        <v>333</v>
      </c>
      <c r="B30" s="305">
        <v>141.56139513514344</v>
      </c>
      <c r="C30" s="299">
        <v>27.398979703576146</v>
      </c>
      <c r="D30" s="299">
        <v>43.05323222780784</v>
      </c>
      <c r="E30" s="299">
        <v>71.109183203759457</v>
      </c>
    </row>
    <row r="31" spans="1:11" x14ac:dyDescent="0.2">
      <c r="A31" s="310" t="s">
        <v>265</v>
      </c>
      <c r="B31" s="311">
        <v>154.05289275069381</v>
      </c>
      <c r="C31" s="277">
        <v>30.810578550138764</v>
      </c>
      <c r="D31" s="277">
        <v>52.724971341473214</v>
      </c>
      <c r="E31" s="277">
        <v>70.517342859081836</v>
      </c>
    </row>
    <row r="32" spans="1:11" x14ac:dyDescent="0.2">
      <c r="A32" s="312" t="s">
        <v>334</v>
      </c>
      <c r="B32" s="313">
        <v>140.72032355766561</v>
      </c>
      <c r="C32" s="313">
        <v>24.363086654474774</v>
      </c>
      <c r="D32" s="313">
        <v>47.688756217367512</v>
      </c>
      <c r="E32" s="313">
        <v>68.668480685823326</v>
      </c>
      <c r="G32" s="452"/>
      <c r="H32" s="452"/>
      <c r="I32" s="452"/>
      <c r="J32" s="452"/>
      <c r="K32" s="452"/>
    </row>
    <row r="33" spans="1:11" x14ac:dyDescent="0.2">
      <c r="A33" s="314" t="s">
        <v>335</v>
      </c>
      <c r="B33" s="315">
        <v>138.22864546554132</v>
      </c>
      <c r="C33" s="315">
        <v>23.520129843324543</v>
      </c>
      <c r="D33" s="315">
        <v>46.006943469513573</v>
      </c>
      <c r="E33" s="315">
        <v>68.701572152703207</v>
      </c>
      <c r="G33" s="449"/>
      <c r="H33" s="449"/>
      <c r="I33" s="449"/>
      <c r="J33" s="449"/>
      <c r="K33" s="449"/>
    </row>
    <row r="34" spans="1:11" x14ac:dyDescent="0.2">
      <c r="A34" s="314" t="s">
        <v>336</v>
      </c>
      <c r="B34" s="316">
        <v>6.0933864155413175</v>
      </c>
      <c r="C34" s="316">
        <v>0.58756422307660827</v>
      </c>
      <c r="D34" s="316">
        <v>8.9043612360149567</v>
      </c>
      <c r="E34" s="316">
        <v>-3.3985390435502438</v>
      </c>
    </row>
    <row r="35" spans="1:11" x14ac:dyDescent="0.2">
      <c r="A35" s="94"/>
      <c r="B35" s="65"/>
      <c r="C35" s="58"/>
      <c r="D35" s="8"/>
      <c r="E35" s="71" t="s">
        <v>304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I35" sqref="I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2" t="s">
        <v>35</v>
      </c>
      <c r="B1" s="852"/>
      <c r="C1" s="852"/>
    </row>
    <row r="2" spans="1:4" x14ac:dyDescent="0.2">
      <c r="A2" s="852"/>
      <c r="B2" s="852"/>
      <c r="C2" s="852"/>
    </row>
    <row r="3" spans="1:4" x14ac:dyDescent="0.2">
      <c r="A3" s="61"/>
      <c r="B3" s="8"/>
      <c r="C3" s="62" t="s">
        <v>305</v>
      </c>
    </row>
    <row r="4" spans="1:4" x14ac:dyDescent="0.2">
      <c r="A4" s="64"/>
      <c r="B4" s="300" t="s">
        <v>311</v>
      </c>
      <c r="C4" s="300" t="s">
        <v>314</v>
      </c>
    </row>
    <row r="5" spans="1:4" x14ac:dyDescent="0.2">
      <c r="A5" s="301" t="s">
        <v>315</v>
      </c>
      <c r="B5" s="799">
        <v>86.91343333333333</v>
      </c>
      <c r="C5" s="800">
        <v>63.043100000000017</v>
      </c>
    </row>
    <row r="6" spans="1:4" x14ac:dyDescent="0.2">
      <c r="A6" s="304" t="s">
        <v>316</v>
      </c>
      <c r="B6" s="801">
        <v>82.927800000000005</v>
      </c>
      <c r="C6" s="802">
        <v>63.552233333333348</v>
      </c>
    </row>
    <row r="7" spans="1:4" x14ac:dyDescent="0.2">
      <c r="A7" s="304" t="s">
        <v>317</v>
      </c>
      <c r="B7" s="801">
        <v>90.895299999999992</v>
      </c>
      <c r="C7" s="802">
        <v>64.827933333333334</v>
      </c>
    </row>
    <row r="8" spans="1:4" x14ac:dyDescent="0.2">
      <c r="A8" s="304" t="s">
        <v>260</v>
      </c>
      <c r="B8" s="801">
        <v>79.615333333333339</v>
      </c>
      <c r="C8" s="802">
        <v>63.948933333333329</v>
      </c>
    </row>
    <row r="9" spans="1:4" x14ac:dyDescent="0.2">
      <c r="A9" s="304" t="s">
        <v>318</v>
      </c>
      <c r="B9" s="801">
        <v>82.155639635954614</v>
      </c>
      <c r="C9" s="802">
        <v>65.906534410471423</v>
      </c>
    </row>
    <row r="10" spans="1:4" x14ac:dyDescent="0.2">
      <c r="A10" s="304" t="s">
        <v>319</v>
      </c>
      <c r="B10" s="801">
        <v>87.938444136471361</v>
      </c>
      <c r="C10" s="802">
        <v>64.077078154864068</v>
      </c>
    </row>
    <row r="11" spans="1:4" x14ac:dyDescent="0.2">
      <c r="A11" s="304" t="s">
        <v>321</v>
      </c>
      <c r="B11" s="801">
        <v>101.71846666666667</v>
      </c>
      <c r="C11" s="802">
        <v>71.934799999999996</v>
      </c>
      <c r="D11" s="299"/>
    </row>
    <row r="12" spans="1:4" x14ac:dyDescent="0.2">
      <c r="A12" s="304" t="s">
        <v>320</v>
      </c>
      <c r="B12" s="801">
        <v>85.488169042456505</v>
      </c>
      <c r="C12" s="802">
        <v>63.890255677956176</v>
      </c>
    </row>
    <row r="13" spans="1:4" x14ac:dyDescent="0.2">
      <c r="A13" s="304" t="s">
        <v>322</v>
      </c>
      <c r="B13" s="801">
        <v>151.0429777304397</v>
      </c>
      <c r="C13" s="802">
        <v>79.655456060388332</v>
      </c>
    </row>
    <row r="14" spans="1:4" x14ac:dyDescent="0.2">
      <c r="A14" s="304" t="s">
        <v>323</v>
      </c>
      <c r="B14" s="803">
        <v>0</v>
      </c>
      <c r="C14" s="804">
        <v>0</v>
      </c>
    </row>
    <row r="15" spans="1:4" x14ac:dyDescent="0.2">
      <c r="A15" s="304" t="s">
        <v>324</v>
      </c>
      <c r="B15" s="801">
        <v>102.10666666666667</v>
      </c>
      <c r="C15" s="802">
        <v>61.892933333333339</v>
      </c>
    </row>
    <row r="16" spans="1:4" x14ac:dyDescent="0.2">
      <c r="A16" s="304" t="s">
        <v>220</v>
      </c>
      <c r="B16" s="801">
        <v>94.83</v>
      </c>
      <c r="C16" s="802">
        <v>67.929999999999978</v>
      </c>
    </row>
    <row r="17" spans="1:3" x14ac:dyDescent="0.2">
      <c r="A17" s="304" t="s">
        <v>325</v>
      </c>
      <c r="B17" s="801">
        <v>104.99000000000001</v>
      </c>
      <c r="C17" s="802">
        <v>68.619699999999995</v>
      </c>
    </row>
    <row r="18" spans="1:3" x14ac:dyDescent="0.2">
      <c r="A18" s="304" t="s">
        <v>261</v>
      </c>
      <c r="B18" s="801">
        <v>87.044333333333341</v>
      </c>
      <c r="C18" s="802">
        <v>66.877100000000013</v>
      </c>
    </row>
    <row r="19" spans="1:3" x14ac:dyDescent="0.2">
      <c r="A19" s="304" t="s">
        <v>262</v>
      </c>
      <c r="B19" s="801">
        <v>124.48986666666667</v>
      </c>
      <c r="C19" s="802">
        <v>67.027799999999999</v>
      </c>
    </row>
    <row r="20" spans="1:3" x14ac:dyDescent="0.2">
      <c r="A20" s="304" t="s">
        <v>263</v>
      </c>
      <c r="B20" s="801">
        <v>102.9</v>
      </c>
      <c r="C20" s="802">
        <v>36.464999999999989</v>
      </c>
    </row>
    <row r="21" spans="1:3" x14ac:dyDescent="0.2">
      <c r="A21" s="304" t="s">
        <v>326</v>
      </c>
      <c r="B21" s="801">
        <v>135.32878842255633</v>
      </c>
      <c r="C21" s="802">
        <v>70.341479306190195</v>
      </c>
    </row>
    <row r="22" spans="1:3" x14ac:dyDescent="0.2">
      <c r="A22" s="304" t="s">
        <v>327</v>
      </c>
      <c r="B22" s="801">
        <v>103.5818</v>
      </c>
      <c r="C22" s="802">
        <v>80.395299999999992</v>
      </c>
    </row>
    <row r="23" spans="1:3" x14ac:dyDescent="0.2">
      <c r="A23" s="304" t="s">
        <v>221</v>
      </c>
      <c r="B23" s="801">
        <v>139.2294</v>
      </c>
      <c r="C23" s="802">
        <v>73.801500000000004</v>
      </c>
    </row>
    <row r="24" spans="1:3" x14ac:dyDescent="0.2">
      <c r="A24" s="304" t="s">
        <v>328</v>
      </c>
      <c r="B24" s="801">
        <v>86.263833333333324</v>
      </c>
      <c r="C24" s="802">
        <v>67.850433333333314</v>
      </c>
    </row>
    <row r="25" spans="1:3" x14ac:dyDescent="0.2">
      <c r="A25" s="304" t="s">
        <v>329</v>
      </c>
      <c r="B25" s="801">
        <v>76.717446709916601</v>
      </c>
      <c r="C25" s="802">
        <v>61.288664272474513</v>
      </c>
    </row>
    <row r="26" spans="1:3" x14ac:dyDescent="0.2">
      <c r="A26" s="304" t="s">
        <v>330</v>
      </c>
      <c r="B26" s="801">
        <v>73.381333333333345</v>
      </c>
      <c r="C26" s="802">
        <v>64.51906666666666</v>
      </c>
    </row>
    <row r="27" spans="1:3" x14ac:dyDescent="0.2">
      <c r="A27" s="304" t="s">
        <v>331</v>
      </c>
      <c r="B27" s="801">
        <v>105</v>
      </c>
      <c r="C27" s="802">
        <v>70.774000000000001</v>
      </c>
    </row>
    <row r="28" spans="1:3" x14ac:dyDescent="0.2">
      <c r="A28" s="304" t="s">
        <v>332</v>
      </c>
      <c r="B28" s="801">
        <v>87.35507361521833</v>
      </c>
      <c r="C28" s="802">
        <v>65.484193740769484</v>
      </c>
    </row>
    <row r="29" spans="1:3" x14ac:dyDescent="0.2">
      <c r="A29" s="304" t="s">
        <v>264</v>
      </c>
      <c r="B29" s="801">
        <v>126.10666666666665</v>
      </c>
      <c r="C29" s="802">
        <v>69.525800000000004</v>
      </c>
    </row>
    <row r="30" spans="1:3" x14ac:dyDescent="0.2">
      <c r="A30" s="304" t="s">
        <v>224</v>
      </c>
      <c r="B30" s="801">
        <v>78.693047135722153</v>
      </c>
      <c r="C30" s="802">
        <v>60.893883563654683</v>
      </c>
    </row>
    <row r="31" spans="1:3" x14ac:dyDescent="0.2">
      <c r="A31" s="304" t="s">
        <v>333</v>
      </c>
      <c r="B31" s="801">
        <v>110.57681171320166</v>
      </c>
      <c r="C31" s="802">
        <v>46.121607111277449</v>
      </c>
    </row>
    <row r="32" spans="1:3" x14ac:dyDescent="0.2">
      <c r="A32" s="304" t="s">
        <v>265</v>
      </c>
      <c r="B32" s="801">
        <v>130.24616645290365</v>
      </c>
      <c r="C32" s="802">
        <v>61.729780672718753</v>
      </c>
    </row>
    <row r="33" spans="1:3" x14ac:dyDescent="0.2">
      <c r="A33" s="312" t="s">
        <v>334</v>
      </c>
      <c r="B33" s="805">
        <v>90.473113711361833</v>
      </c>
      <c r="C33" s="805">
        <v>65.435615802073102</v>
      </c>
    </row>
    <row r="34" spans="1:3" x14ac:dyDescent="0.2">
      <c r="A34" s="314" t="s">
        <v>335</v>
      </c>
      <c r="B34" s="806">
        <v>89.543323051815605</v>
      </c>
      <c r="C34" s="806">
        <v>65.354490403822325</v>
      </c>
    </row>
    <row r="35" spans="1:3" x14ac:dyDescent="0.2">
      <c r="A35" s="314" t="s">
        <v>336</v>
      </c>
      <c r="B35" s="807">
        <v>2.6298897184822749</v>
      </c>
      <c r="C35" s="807">
        <v>2.3113904038223083</v>
      </c>
    </row>
    <row r="36" spans="1:3" x14ac:dyDescent="0.2">
      <c r="A36" s="94"/>
      <c r="B36" s="8"/>
      <c r="C36" s="71" t="s">
        <v>651</v>
      </c>
    </row>
    <row r="37" spans="1:3" x14ac:dyDescent="0.2">
      <c r="A37" s="94" t="s">
        <v>598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G25" sqref="G25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9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4" t="s">
        <v>338</v>
      </c>
    </row>
    <row r="3" spans="1:13" x14ac:dyDescent="0.2">
      <c r="A3" s="231"/>
      <c r="B3" s="780">
        <v>2013</v>
      </c>
      <c r="C3" s="780" t="s">
        <v>639</v>
      </c>
      <c r="D3" s="780" t="s">
        <v>639</v>
      </c>
      <c r="E3" s="780">
        <v>2014</v>
      </c>
      <c r="F3" s="780" t="s">
        <v>639</v>
      </c>
      <c r="G3" s="780" t="s">
        <v>639</v>
      </c>
      <c r="H3" s="780" t="s">
        <v>639</v>
      </c>
      <c r="I3" s="780" t="s">
        <v>639</v>
      </c>
      <c r="J3" s="780" t="s">
        <v>639</v>
      </c>
      <c r="K3" s="780" t="s">
        <v>639</v>
      </c>
      <c r="L3" s="780" t="s">
        <v>639</v>
      </c>
      <c r="M3" s="780" t="s">
        <v>639</v>
      </c>
    </row>
    <row r="4" spans="1:13" x14ac:dyDescent="0.2">
      <c r="A4" s="317"/>
      <c r="B4" s="709">
        <v>41548</v>
      </c>
      <c r="C4" s="709">
        <v>41579</v>
      </c>
      <c r="D4" s="709">
        <v>41609</v>
      </c>
      <c r="E4" s="709">
        <v>41640</v>
      </c>
      <c r="F4" s="709">
        <v>41671</v>
      </c>
      <c r="G4" s="709">
        <v>41699</v>
      </c>
      <c r="H4" s="709">
        <v>41730</v>
      </c>
      <c r="I4" s="709">
        <v>41760</v>
      </c>
      <c r="J4" s="709">
        <v>41791</v>
      </c>
      <c r="K4" s="709">
        <v>41821</v>
      </c>
      <c r="L4" s="709">
        <v>41852</v>
      </c>
      <c r="M4" s="709">
        <v>41883</v>
      </c>
    </row>
    <row r="5" spans="1:13" x14ac:dyDescent="0.2">
      <c r="A5" s="318" t="s">
        <v>339</v>
      </c>
      <c r="B5" s="319">
        <v>109.17782608695651</v>
      </c>
      <c r="C5" s="320">
        <v>107.99714285714288</v>
      </c>
      <c r="D5" s="320">
        <v>110.72099999999998</v>
      </c>
      <c r="E5" s="320">
        <v>108.10181818181819</v>
      </c>
      <c r="F5" s="320">
        <v>109.12199999999999</v>
      </c>
      <c r="G5" s="320">
        <v>107.42809523809522</v>
      </c>
      <c r="H5" s="320">
        <v>107.74749999999999</v>
      </c>
      <c r="I5" s="320">
        <v>109.52550000000001</v>
      </c>
      <c r="J5" s="320">
        <v>111.92238095238095</v>
      </c>
      <c r="K5" s="320">
        <v>106.80217391304349</v>
      </c>
      <c r="L5" s="320">
        <v>101.8235</v>
      </c>
      <c r="M5" s="320">
        <v>97.277272727272717</v>
      </c>
    </row>
    <row r="6" spans="1:13" x14ac:dyDescent="0.2">
      <c r="A6" s="321" t="s">
        <v>340</v>
      </c>
      <c r="B6" s="319">
        <v>100.53826086956522</v>
      </c>
      <c r="C6" s="320">
        <v>93.898499999999984</v>
      </c>
      <c r="D6" s="320">
        <v>97.850952380952378</v>
      </c>
      <c r="E6" s="320">
        <v>94.85238095238094</v>
      </c>
      <c r="F6" s="320">
        <v>100.77000000000001</v>
      </c>
      <c r="G6" s="320">
        <v>100.60380952380953</v>
      </c>
      <c r="H6" s="320">
        <v>102.02761904761904</v>
      </c>
      <c r="I6" s="320">
        <v>101.86</v>
      </c>
      <c r="J6" s="320">
        <v>105.22999999999998</v>
      </c>
      <c r="K6" s="320">
        <v>102.89772727272729</v>
      </c>
      <c r="L6" s="320">
        <v>96.53619047619047</v>
      </c>
      <c r="M6" s="320">
        <v>93.211904761904748</v>
      </c>
    </row>
    <row r="7" spans="1:13" x14ac:dyDescent="0.2">
      <c r="A7" s="322" t="s">
        <v>341</v>
      </c>
      <c r="B7" s="323">
        <v>1.3634956521739132</v>
      </c>
      <c r="C7" s="324">
        <v>1.3492904761904765</v>
      </c>
      <c r="D7" s="324">
        <v>1.3703600000000002</v>
      </c>
      <c r="E7" s="324">
        <v>1.3610227272727273</v>
      </c>
      <c r="F7" s="324">
        <v>1.3658499999999998</v>
      </c>
      <c r="G7" s="324">
        <v>1.3822523809523812</v>
      </c>
      <c r="H7" s="324">
        <v>1.3812499999999999</v>
      </c>
      <c r="I7" s="324">
        <v>1.3732142857142859</v>
      </c>
      <c r="J7" s="324">
        <v>1.3592380952380951</v>
      </c>
      <c r="K7" s="324">
        <v>1.3539173913043479</v>
      </c>
      <c r="L7" s="324">
        <v>1.3316095238095236</v>
      </c>
      <c r="M7" s="324">
        <v>1.2901363636363632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3" t="s">
        <v>342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topLeftCell="A3"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9" t="s">
        <v>21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x14ac:dyDescent="0.2">
      <c r="A2" s="232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4" t="s">
        <v>338</v>
      </c>
    </row>
    <row r="3" spans="1:13" x14ac:dyDescent="0.2">
      <c r="A3" s="325"/>
      <c r="B3" s="780">
        <v>2013</v>
      </c>
      <c r="C3" s="780" t="s">
        <v>639</v>
      </c>
      <c r="D3" s="780" t="s">
        <v>639</v>
      </c>
      <c r="E3" s="780">
        <v>2014</v>
      </c>
      <c r="F3" s="780" t="s">
        <v>639</v>
      </c>
      <c r="G3" s="780" t="s">
        <v>639</v>
      </c>
      <c r="H3" s="780" t="s">
        <v>639</v>
      </c>
      <c r="I3" s="780" t="s">
        <v>639</v>
      </c>
      <c r="J3" s="780" t="s">
        <v>639</v>
      </c>
      <c r="K3" s="780" t="s">
        <v>639</v>
      </c>
      <c r="L3" s="780" t="s">
        <v>639</v>
      </c>
      <c r="M3" s="780" t="s">
        <v>639</v>
      </c>
    </row>
    <row r="4" spans="1:13" x14ac:dyDescent="0.2">
      <c r="A4" s="326"/>
      <c r="B4" s="709">
        <v>41548</v>
      </c>
      <c r="C4" s="709">
        <v>41579</v>
      </c>
      <c r="D4" s="709">
        <v>41609</v>
      </c>
      <c r="E4" s="709">
        <v>41640</v>
      </c>
      <c r="F4" s="709">
        <v>41671</v>
      </c>
      <c r="G4" s="709">
        <v>41699</v>
      </c>
      <c r="H4" s="709">
        <v>41730</v>
      </c>
      <c r="I4" s="709">
        <v>41760</v>
      </c>
      <c r="J4" s="709">
        <v>41791</v>
      </c>
      <c r="K4" s="709">
        <v>41821</v>
      </c>
      <c r="L4" s="709">
        <v>41852</v>
      </c>
      <c r="M4" s="709">
        <v>41883</v>
      </c>
    </row>
    <row r="5" spans="1:13" x14ac:dyDescent="0.2">
      <c r="A5" s="327" t="s">
        <v>343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</row>
    <row r="6" spans="1:13" x14ac:dyDescent="0.2">
      <c r="A6" s="329" t="s">
        <v>344</v>
      </c>
      <c r="B6" s="242">
        <v>108.54695652173913</v>
      </c>
      <c r="C6" s="242">
        <v>105.91571428571429</v>
      </c>
      <c r="D6" s="242">
        <v>108.47476190476189</v>
      </c>
      <c r="E6" s="242">
        <v>105.71454545454544</v>
      </c>
      <c r="F6" s="242">
        <v>106.2865</v>
      </c>
      <c r="G6" s="242">
        <v>105.54571428571428</v>
      </c>
      <c r="H6" s="242">
        <v>106.3009090909091</v>
      </c>
      <c r="I6" s="242">
        <v>106.83818181818182</v>
      </c>
      <c r="J6" s="242">
        <v>109.35904761904762</v>
      </c>
      <c r="K6" s="242">
        <v>105.73565217391305</v>
      </c>
      <c r="L6" s="242">
        <v>99.234761904761896</v>
      </c>
      <c r="M6" s="242">
        <v>96.015000000000001</v>
      </c>
    </row>
    <row r="7" spans="1:13" x14ac:dyDescent="0.2">
      <c r="A7" s="329" t="s">
        <v>345</v>
      </c>
      <c r="B7" s="242">
        <v>106.78565217391305</v>
      </c>
      <c r="C7" s="242">
        <v>106.1495238095238</v>
      </c>
      <c r="D7" s="242">
        <v>108.03545454545453</v>
      </c>
      <c r="E7" s="242">
        <v>103.97739130434783</v>
      </c>
      <c r="F7" s="242">
        <v>105.20950000000001</v>
      </c>
      <c r="G7" s="242">
        <v>104.29333333333332</v>
      </c>
      <c r="H7" s="242">
        <v>104.65818181818182</v>
      </c>
      <c r="I7" s="242">
        <v>105.66</v>
      </c>
      <c r="J7" s="242">
        <v>108.25952380952378</v>
      </c>
      <c r="K7" s="242">
        <v>105.80652173913045</v>
      </c>
      <c r="L7" s="242">
        <v>101.59714285714286</v>
      </c>
      <c r="M7" s="242">
        <v>96.368181818181839</v>
      </c>
    </row>
    <row r="8" spans="1:13" x14ac:dyDescent="0.2">
      <c r="A8" s="329" t="s">
        <v>346</v>
      </c>
      <c r="B8" s="242">
        <v>108.19695652173912</v>
      </c>
      <c r="C8" s="242">
        <v>105.71571428571427</v>
      </c>
      <c r="D8" s="242">
        <v>108.3747619047619</v>
      </c>
      <c r="E8" s="242">
        <v>105.66454545454545</v>
      </c>
      <c r="F8" s="242">
        <v>106.2865</v>
      </c>
      <c r="G8" s="242">
        <v>105.4957142857143</v>
      </c>
      <c r="H8" s="242">
        <v>106.08727272727273</v>
      </c>
      <c r="I8" s="242">
        <v>107.40863636363639</v>
      </c>
      <c r="J8" s="242">
        <v>109.42095238095239</v>
      </c>
      <c r="K8" s="242">
        <v>105.68782608695651</v>
      </c>
      <c r="L8" s="242">
        <v>99.232380952380936</v>
      </c>
      <c r="M8" s="242">
        <v>96.015454545454546</v>
      </c>
    </row>
    <row r="9" spans="1:13" x14ac:dyDescent="0.2">
      <c r="A9" s="329" t="s">
        <v>347</v>
      </c>
      <c r="B9" s="330">
        <v>106.19695652173912</v>
      </c>
      <c r="C9" s="330">
        <v>103.96571428571427</v>
      </c>
      <c r="D9" s="330">
        <v>106.3747619047619</v>
      </c>
      <c r="E9" s="330">
        <v>103.56454545454544</v>
      </c>
      <c r="F9" s="330">
        <v>104.0865</v>
      </c>
      <c r="G9" s="330">
        <v>103.69571428571429</v>
      </c>
      <c r="H9" s="330">
        <v>104.34636363636365</v>
      </c>
      <c r="I9" s="330">
        <v>105.70863636363637</v>
      </c>
      <c r="J9" s="330">
        <v>107.63047619047617</v>
      </c>
      <c r="K9" s="330">
        <v>104.03130434782609</v>
      </c>
      <c r="L9" s="330">
        <v>97.344285714285718</v>
      </c>
      <c r="M9" s="330">
        <v>94.067727272727282</v>
      </c>
    </row>
    <row r="10" spans="1:13" x14ac:dyDescent="0.2">
      <c r="A10" s="331" t="s">
        <v>348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</row>
    <row r="11" spans="1:13" x14ac:dyDescent="0.2">
      <c r="A11" s="329" t="s">
        <v>349</v>
      </c>
      <c r="B11" s="242">
        <v>106.93086956521741</v>
      </c>
      <c r="C11" s="242">
        <v>105.48666666666668</v>
      </c>
      <c r="D11" s="242">
        <v>108.26199999999999</v>
      </c>
      <c r="E11" s="242">
        <v>105.66772727272728</v>
      </c>
      <c r="F11" s="242">
        <v>106.458</v>
      </c>
      <c r="G11" s="242">
        <v>104.79190476190476</v>
      </c>
      <c r="H11" s="242">
        <v>104.95849999999999</v>
      </c>
      <c r="I11" s="242">
        <v>106.80750000000003</v>
      </c>
      <c r="J11" s="242">
        <v>108.34523809523812</v>
      </c>
      <c r="K11" s="242">
        <v>103.05130434782608</v>
      </c>
      <c r="L11" s="242">
        <v>97.914000000000016</v>
      </c>
      <c r="M11" s="242">
        <v>93.486818181818165</v>
      </c>
    </row>
    <row r="12" spans="1:13" x14ac:dyDescent="0.2">
      <c r="A12" s="329" t="s">
        <v>350</v>
      </c>
      <c r="B12" s="242">
        <v>110.0395652173913</v>
      </c>
      <c r="C12" s="242">
        <v>109.52000000000001</v>
      </c>
      <c r="D12" s="242">
        <v>112.14950000000002</v>
      </c>
      <c r="E12" s="242">
        <v>109.51318181818182</v>
      </c>
      <c r="F12" s="242">
        <v>110.18800000000002</v>
      </c>
      <c r="G12" s="242">
        <v>108.21095238095238</v>
      </c>
      <c r="H12" s="242">
        <v>108.06599999999999</v>
      </c>
      <c r="I12" s="242">
        <v>110.49000000000001</v>
      </c>
      <c r="J12" s="242">
        <v>112.28333333333333</v>
      </c>
      <c r="K12" s="242">
        <v>105.99260869565217</v>
      </c>
      <c r="L12" s="242">
        <v>100.71400000000001</v>
      </c>
      <c r="M12" s="242">
        <v>96.786818181818205</v>
      </c>
    </row>
    <row r="13" spans="1:13" x14ac:dyDescent="0.2">
      <c r="A13" s="329" t="s">
        <v>351</v>
      </c>
      <c r="B13" s="242">
        <v>108.86347826086956</v>
      </c>
      <c r="C13" s="242">
        <v>107.49619047619048</v>
      </c>
      <c r="D13" s="242">
        <v>110.41363636363636</v>
      </c>
      <c r="E13" s="242">
        <v>107.73391304347827</v>
      </c>
      <c r="F13" s="242">
        <v>108.56900000000003</v>
      </c>
      <c r="G13" s="242">
        <v>107.1590476190476</v>
      </c>
      <c r="H13" s="242">
        <v>107.62090909090907</v>
      </c>
      <c r="I13" s="242">
        <v>109.21</v>
      </c>
      <c r="J13" s="242">
        <v>111.45380952380954</v>
      </c>
      <c r="K13" s="242">
        <v>106.28</v>
      </c>
      <c r="L13" s="242">
        <v>100.70952380952382</v>
      </c>
      <c r="M13" s="242">
        <v>96.200909090909121</v>
      </c>
    </row>
    <row r="14" spans="1:13" x14ac:dyDescent="0.2">
      <c r="A14" s="329" t="s">
        <v>352</v>
      </c>
      <c r="B14" s="242">
        <v>112.15913043478257</v>
      </c>
      <c r="C14" s="242">
        <v>109.77714285714286</v>
      </c>
      <c r="D14" s="242">
        <v>112.42699999999998</v>
      </c>
      <c r="E14" s="242">
        <v>109.99954545454544</v>
      </c>
      <c r="F14" s="242">
        <v>111.15299999999999</v>
      </c>
      <c r="G14" s="242">
        <v>110.33714285714288</v>
      </c>
      <c r="H14" s="242">
        <v>110.15599999999999</v>
      </c>
      <c r="I14" s="242">
        <v>112.36750000000002</v>
      </c>
      <c r="J14" s="242">
        <v>114.17142857142856</v>
      </c>
      <c r="K14" s="242">
        <v>107.9795652173913</v>
      </c>
      <c r="L14" s="242">
        <v>102.62899999999999</v>
      </c>
      <c r="M14" s="242">
        <v>98.493636363636369</v>
      </c>
    </row>
    <row r="15" spans="1:13" x14ac:dyDescent="0.2">
      <c r="A15" s="331" t="s">
        <v>225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</row>
    <row r="16" spans="1:13" x14ac:dyDescent="0.2">
      <c r="A16" s="329" t="s">
        <v>353</v>
      </c>
      <c r="B16" s="242">
        <v>108.16130434782609</v>
      </c>
      <c r="C16" s="242">
        <v>107.91761904761904</v>
      </c>
      <c r="D16" s="242">
        <v>110.622</v>
      </c>
      <c r="E16" s="242">
        <v>107.19909090909091</v>
      </c>
      <c r="F16" s="242">
        <v>107.98799999999999</v>
      </c>
      <c r="G16" s="242">
        <v>106.87761904761906</v>
      </c>
      <c r="H16" s="242">
        <v>107.07599999999999</v>
      </c>
      <c r="I16" s="242">
        <v>107.843</v>
      </c>
      <c r="J16" s="242">
        <v>109.64761904761906</v>
      </c>
      <c r="K16" s="242">
        <v>105.63826086956519</v>
      </c>
      <c r="L16" s="242">
        <v>101.4165</v>
      </c>
      <c r="M16" s="242">
        <v>95.673181818181817</v>
      </c>
    </row>
    <row r="17" spans="1:13" x14ac:dyDescent="0.2">
      <c r="A17" s="331" t="s">
        <v>354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</row>
    <row r="18" spans="1:13" x14ac:dyDescent="0.2">
      <c r="A18" s="329" t="s">
        <v>355</v>
      </c>
      <c r="B18" s="242">
        <v>100.53826086956522</v>
      </c>
      <c r="C18" s="242">
        <v>93.898499999999984</v>
      </c>
      <c r="D18" s="242">
        <v>97.850952380952378</v>
      </c>
      <c r="E18" s="242">
        <v>94.85238095238094</v>
      </c>
      <c r="F18" s="242">
        <v>100.77000000000001</v>
      </c>
      <c r="G18" s="242">
        <v>100.60380952380953</v>
      </c>
      <c r="H18" s="242">
        <v>102.02761904761904</v>
      </c>
      <c r="I18" s="242">
        <v>101.86</v>
      </c>
      <c r="J18" s="242">
        <v>105.22999999999998</v>
      </c>
      <c r="K18" s="242">
        <v>102.89772727272729</v>
      </c>
      <c r="L18" s="242">
        <v>96.53619047619047</v>
      </c>
      <c r="M18" s="242">
        <v>93.211904761904748</v>
      </c>
    </row>
    <row r="19" spans="1:13" x14ac:dyDescent="0.2">
      <c r="A19" s="334" t="s">
        <v>356</v>
      </c>
      <c r="B19" s="330">
        <v>99.239130434782609</v>
      </c>
      <c r="C19" s="330">
        <v>96.415714285714287</v>
      </c>
      <c r="D19" s="330">
        <v>96.435909090909078</v>
      </c>
      <c r="E19" s="330">
        <v>93.936521739130427</v>
      </c>
      <c r="F19" s="330">
        <v>95.365999999999985</v>
      </c>
      <c r="G19" s="330">
        <v>93.629523809523818</v>
      </c>
      <c r="H19" s="330">
        <v>95.278181818181835</v>
      </c>
      <c r="I19" s="330">
        <v>96.421363636363637</v>
      </c>
      <c r="J19" s="330">
        <v>99.742857142857133</v>
      </c>
      <c r="K19" s="330">
        <v>97.343043478260867</v>
      </c>
      <c r="L19" s="330">
        <v>94.469047619047643</v>
      </c>
      <c r="M19" s="330">
        <v>90.556818181818201</v>
      </c>
    </row>
    <row r="20" spans="1:13" x14ac:dyDescent="0.2">
      <c r="A20" s="331" t="s">
        <v>357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</row>
    <row r="21" spans="1:13" x14ac:dyDescent="0.2">
      <c r="A21" s="329" t="s">
        <v>358</v>
      </c>
      <c r="B21" s="242">
        <v>110.35043478260872</v>
      </c>
      <c r="C21" s="242">
        <v>109.03428571428573</v>
      </c>
      <c r="D21" s="242">
        <v>112.11950000000002</v>
      </c>
      <c r="E21" s="242">
        <v>109.74727272727273</v>
      </c>
      <c r="F21" s="242">
        <v>110.63549999999998</v>
      </c>
      <c r="G21" s="242">
        <v>108.80857142857141</v>
      </c>
      <c r="H21" s="242">
        <v>108.81599999999999</v>
      </c>
      <c r="I21" s="242">
        <v>111.03999999999999</v>
      </c>
      <c r="J21" s="242">
        <v>112.79428571428571</v>
      </c>
      <c r="K21" s="242">
        <v>106.89608695652173</v>
      </c>
      <c r="L21" s="242">
        <v>101.3815</v>
      </c>
      <c r="M21" s="242">
        <v>97.314999999999998</v>
      </c>
    </row>
    <row r="22" spans="1:13" x14ac:dyDescent="0.2">
      <c r="A22" s="329" t="s">
        <v>359</v>
      </c>
      <c r="B22" s="251">
        <v>109.09608695652172</v>
      </c>
      <c r="C22" s="251">
        <v>108.03761904761907</v>
      </c>
      <c r="D22" s="251">
        <v>110.96649999999997</v>
      </c>
      <c r="E22" s="251">
        <v>109.09727272727274</v>
      </c>
      <c r="F22" s="251">
        <v>109.45550000000003</v>
      </c>
      <c r="G22" s="251">
        <v>107.7347619047619</v>
      </c>
      <c r="H22" s="251">
        <v>107.77849999999998</v>
      </c>
      <c r="I22" s="251">
        <v>109.68900000000001</v>
      </c>
      <c r="J22" s="251">
        <v>111.9157142857143</v>
      </c>
      <c r="K22" s="251">
        <v>106.41304347826085</v>
      </c>
      <c r="L22" s="251">
        <v>101.059</v>
      </c>
      <c r="M22" s="251">
        <v>96.911363636363618</v>
      </c>
    </row>
    <row r="23" spans="1:13" x14ac:dyDescent="0.2">
      <c r="A23" s="334" t="s">
        <v>360</v>
      </c>
      <c r="B23" s="330">
        <v>109.87652173913041</v>
      </c>
      <c r="C23" s="330">
        <v>108.19142857142855</v>
      </c>
      <c r="D23" s="330">
        <v>111.32200000000003</v>
      </c>
      <c r="E23" s="330">
        <v>109.14045454545457</v>
      </c>
      <c r="F23" s="330">
        <v>110.00550000000001</v>
      </c>
      <c r="G23" s="330">
        <v>108.28476190476192</v>
      </c>
      <c r="H23" s="330">
        <v>108.12349999999999</v>
      </c>
      <c r="I23" s="330">
        <v>110.26250000000002</v>
      </c>
      <c r="J23" s="330">
        <v>112.26666666666668</v>
      </c>
      <c r="K23" s="330">
        <v>106.73391304347824</v>
      </c>
      <c r="L23" s="330">
        <v>101.56399999999999</v>
      </c>
      <c r="M23" s="330">
        <v>97.020909090909072</v>
      </c>
    </row>
    <row r="24" spans="1:13" s="264" customFormat="1" ht="15" x14ac:dyDescent="0.25">
      <c r="A24" s="710" t="s">
        <v>361</v>
      </c>
      <c r="B24" s="711">
        <v>106.68652173913043</v>
      </c>
      <c r="C24" s="711">
        <v>104.96809523809523</v>
      </c>
      <c r="D24" s="711">
        <v>107.67250000000001</v>
      </c>
      <c r="E24" s="711">
        <v>104.70818181818184</v>
      </c>
      <c r="F24" s="711">
        <v>105.38149999999999</v>
      </c>
      <c r="G24" s="711">
        <v>104.14714285714284</v>
      </c>
      <c r="H24" s="711">
        <v>104.31571428571426</v>
      </c>
      <c r="I24" s="711">
        <v>105.43954545454545</v>
      </c>
      <c r="J24" s="711">
        <v>107.86714285714285</v>
      </c>
      <c r="K24" s="711">
        <v>105.60826086956523</v>
      </c>
      <c r="L24" s="711">
        <v>100.75142857142856</v>
      </c>
      <c r="M24" s="711">
        <v>95.977727272727265</v>
      </c>
    </row>
    <row r="25" spans="1:13" x14ac:dyDescent="0.2">
      <c r="A25" s="335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53" t="s">
        <v>342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R8" sqref="R8"/>
    </sheetView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1"/>
    <col min="16" max="16384" width="10.5" style="13"/>
  </cols>
  <sheetData>
    <row r="1" spans="1:15" ht="13.5" customHeight="1" x14ac:dyDescent="0.2">
      <c r="A1" s="229" t="s">
        <v>22</v>
      </c>
      <c r="B1" s="229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5" ht="13.5" customHeight="1" x14ac:dyDescent="0.2">
      <c r="A2" s="229"/>
      <c r="B2" s="229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4" t="s">
        <v>362</v>
      </c>
    </row>
    <row r="3" spans="1:15" ht="13.5" customHeight="1" x14ac:dyDescent="0.2">
      <c r="B3" s="240"/>
      <c r="C3" s="780">
        <v>2013</v>
      </c>
      <c r="D3" s="780" t="s">
        <v>639</v>
      </c>
      <c r="E3" s="780" t="s">
        <v>639</v>
      </c>
      <c r="F3" s="780">
        <v>2014</v>
      </c>
      <c r="G3" s="780" t="s">
        <v>639</v>
      </c>
      <c r="H3" s="780" t="s">
        <v>639</v>
      </c>
      <c r="I3" s="780" t="s">
        <v>639</v>
      </c>
      <c r="J3" s="780" t="s">
        <v>639</v>
      </c>
      <c r="K3" s="780" t="s">
        <v>639</v>
      </c>
      <c r="L3" s="780" t="s">
        <v>639</v>
      </c>
      <c r="M3" s="780" t="s">
        <v>639</v>
      </c>
      <c r="N3" s="780" t="s">
        <v>639</v>
      </c>
    </row>
    <row r="4" spans="1:15" ht="13.5" customHeight="1" x14ac:dyDescent="0.2">
      <c r="B4" s="240"/>
      <c r="C4" s="709">
        <v>41548</v>
      </c>
      <c r="D4" s="709">
        <v>41579</v>
      </c>
      <c r="E4" s="709">
        <v>41609</v>
      </c>
      <c r="F4" s="709">
        <v>41640</v>
      </c>
      <c r="G4" s="709">
        <v>41671</v>
      </c>
      <c r="H4" s="709">
        <v>41699</v>
      </c>
      <c r="I4" s="709">
        <v>41730</v>
      </c>
      <c r="J4" s="709">
        <v>41760</v>
      </c>
      <c r="K4" s="709">
        <v>41791</v>
      </c>
      <c r="L4" s="709">
        <v>41821</v>
      </c>
      <c r="M4" s="709">
        <v>41852</v>
      </c>
      <c r="N4" s="709">
        <v>41883</v>
      </c>
    </row>
    <row r="5" spans="1:15" ht="13.5" customHeight="1" x14ac:dyDescent="0.2">
      <c r="A5" s="888" t="s">
        <v>599</v>
      </c>
      <c r="B5" s="336" t="s">
        <v>363</v>
      </c>
      <c r="C5" s="787">
        <v>965.0978260869565</v>
      </c>
      <c r="D5" s="788">
        <v>905.89285714285711</v>
      </c>
      <c r="E5" s="788">
        <v>921.76250000000005</v>
      </c>
      <c r="F5" s="788">
        <v>916.2045454545455</v>
      </c>
      <c r="G5" s="788">
        <v>924.83749999999998</v>
      </c>
      <c r="H5" s="788">
        <v>975.72619047619048</v>
      </c>
      <c r="I5" s="788">
        <v>1012.9473684210526</v>
      </c>
      <c r="J5" s="788">
        <v>984.02499999999998</v>
      </c>
      <c r="K5" s="788">
        <v>993.82142857142856</v>
      </c>
      <c r="L5" s="788">
        <v>997.95652173913038</v>
      </c>
      <c r="M5" s="788">
        <v>938.41250000000002</v>
      </c>
      <c r="N5" s="788">
        <v>905.52272727272725</v>
      </c>
    </row>
    <row r="6" spans="1:15" ht="13.5" customHeight="1" x14ac:dyDescent="0.2">
      <c r="A6" s="889"/>
      <c r="B6" s="337" t="s">
        <v>364</v>
      </c>
      <c r="C6" s="789">
        <v>938.39565217391328</v>
      </c>
      <c r="D6" s="790">
        <v>918.53809523809537</v>
      </c>
      <c r="E6" s="790">
        <v>934.98500000000024</v>
      </c>
      <c r="F6" s="790">
        <v>926.33863636363651</v>
      </c>
      <c r="G6" s="790">
        <v>957.2025000000001</v>
      </c>
      <c r="H6" s="790">
        <v>953.91190476190479</v>
      </c>
      <c r="I6" s="790">
        <v>1007.8684210526316</v>
      </c>
      <c r="J6" s="790">
        <v>991.42499999999995</v>
      </c>
      <c r="K6" s="790">
        <v>1022.5833333333334</v>
      </c>
      <c r="L6" s="790">
        <v>1006.75</v>
      </c>
      <c r="M6" s="790">
        <v>947.65</v>
      </c>
      <c r="N6" s="790">
        <v>925.11363636363637</v>
      </c>
    </row>
    <row r="7" spans="1:15" ht="13.5" customHeight="1" x14ac:dyDescent="0.2">
      <c r="A7" s="890" t="s">
        <v>661</v>
      </c>
      <c r="B7" s="336" t="s">
        <v>363</v>
      </c>
      <c r="C7" s="791">
        <v>973.75</v>
      </c>
      <c r="D7" s="792">
        <v>962.51190476190482</v>
      </c>
      <c r="E7" s="792">
        <v>986.07500000000005</v>
      </c>
      <c r="F7" s="792">
        <v>955.09090909090912</v>
      </c>
      <c r="G7" s="792">
        <v>963.3125</v>
      </c>
      <c r="H7" s="792">
        <v>932.19047619047615</v>
      </c>
      <c r="I7" s="792">
        <v>943.85</v>
      </c>
      <c r="J7" s="792">
        <v>950.16250000000002</v>
      </c>
      <c r="K7" s="792">
        <v>957.20238095238096</v>
      </c>
      <c r="L7" s="792">
        <v>944.93478260869563</v>
      </c>
      <c r="M7" s="792">
        <v>928.1</v>
      </c>
      <c r="N7" s="792">
        <v>882.23863636363637</v>
      </c>
    </row>
    <row r="8" spans="1:15" ht="13.5" customHeight="1" x14ac:dyDescent="0.2">
      <c r="A8" s="891"/>
      <c r="B8" s="337" t="s">
        <v>364</v>
      </c>
      <c r="C8" s="789">
        <v>988.16304347826087</v>
      </c>
      <c r="D8" s="790">
        <v>973.84523809523807</v>
      </c>
      <c r="E8" s="790">
        <v>994.9</v>
      </c>
      <c r="F8" s="790">
        <v>970.72727272727275</v>
      </c>
      <c r="G8" s="790">
        <v>974.7</v>
      </c>
      <c r="H8" s="790">
        <v>946.63095238095241</v>
      </c>
      <c r="I8" s="790">
        <v>951.98749999999995</v>
      </c>
      <c r="J8" s="790">
        <v>956.8</v>
      </c>
      <c r="K8" s="790">
        <v>967.78571428571433</v>
      </c>
      <c r="L8" s="790">
        <v>953.96739130434787</v>
      </c>
      <c r="M8" s="790">
        <v>934</v>
      </c>
      <c r="N8" s="790">
        <v>890.09090909090912</v>
      </c>
    </row>
    <row r="9" spans="1:15" ht="13.5" customHeight="1" x14ac:dyDescent="0.2">
      <c r="A9" s="890" t="s">
        <v>600</v>
      </c>
      <c r="B9" s="336" t="s">
        <v>363</v>
      </c>
      <c r="C9" s="787">
        <v>942.8478260869565</v>
      </c>
      <c r="D9" s="788">
        <v>924.11904761904759</v>
      </c>
      <c r="E9" s="788">
        <v>944.03750000000002</v>
      </c>
      <c r="F9" s="788">
        <v>921.36363636363637</v>
      </c>
      <c r="G9" s="788">
        <v>928.22500000000002</v>
      </c>
      <c r="H9" s="788">
        <v>916.25</v>
      </c>
      <c r="I9" s="788">
        <v>921.75</v>
      </c>
      <c r="J9" s="788">
        <v>915.53750000000002</v>
      </c>
      <c r="K9" s="788">
        <v>917.4585714285713</v>
      </c>
      <c r="L9" s="788">
        <v>902.61956521739125</v>
      </c>
      <c r="M9" s="788">
        <v>884</v>
      </c>
      <c r="N9" s="788">
        <v>847.89772727272725</v>
      </c>
    </row>
    <row r="10" spans="1:15" ht="13.5" customHeight="1" x14ac:dyDescent="0.2">
      <c r="A10" s="891"/>
      <c r="B10" s="337" t="s">
        <v>364</v>
      </c>
      <c r="C10" s="789">
        <v>954.4021739130435</v>
      </c>
      <c r="D10" s="790">
        <v>939.64285714285711</v>
      </c>
      <c r="E10" s="790">
        <v>962.05</v>
      </c>
      <c r="F10" s="790">
        <v>937.5454545454545</v>
      </c>
      <c r="G10" s="790">
        <v>949.95</v>
      </c>
      <c r="H10" s="790">
        <v>928.36904761904759</v>
      </c>
      <c r="I10" s="790">
        <v>941.41666666666663</v>
      </c>
      <c r="J10" s="790">
        <v>933.27499999999998</v>
      </c>
      <c r="K10" s="790">
        <v>931.25</v>
      </c>
      <c r="L10" s="790">
        <v>911.62521739130443</v>
      </c>
      <c r="M10" s="790">
        <v>891.26900000000001</v>
      </c>
      <c r="N10" s="790">
        <v>854.15909090909088</v>
      </c>
    </row>
    <row r="11" spans="1:15" ht="13.5" customHeight="1" x14ac:dyDescent="0.2">
      <c r="A11" s="888" t="s">
        <v>365</v>
      </c>
      <c r="B11" s="336" t="s">
        <v>363</v>
      </c>
      <c r="C11" s="787">
        <v>601.695652173913</v>
      </c>
      <c r="D11" s="788">
        <v>599.0538095238096</v>
      </c>
      <c r="E11" s="788">
        <v>614.23749999999995</v>
      </c>
      <c r="F11" s="788">
        <v>593.93181818181813</v>
      </c>
      <c r="G11" s="788">
        <v>633.02499999999998</v>
      </c>
      <c r="H11" s="788">
        <v>645.07142857142856</v>
      </c>
      <c r="I11" s="788">
        <v>632.02499999999998</v>
      </c>
      <c r="J11" s="788">
        <v>637.875</v>
      </c>
      <c r="K11" s="788">
        <v>641.20238095238096</v>
      </c>
      <c r="L11" s="788">
        <v>605.195652173913</v>
      </c>
      <c r="M11" s="788">
        <v>574.67499999999995</v>
      </c>
      <c r="N11" s="788">
        <v>567.03409090909088</v>
      </c>
    </row>
    <row r="12" spans="1:15" ht="13.5" customHeight="1" x14ac:dyDescent="0.2">
      <c r="A12" s="889"/>
      <c r="B12" s="337" t="s">
        <v>364</v>
      </c>
      <c r="C12" s="789">
        <v>594.81521739130437</v>
      </c>
      <c r="D12" s="790">
        <v>591.98809523809518</v>
      </c>
      <c r="E12" s="790">
        <v>608.76250000000005</v>
      </c>
      <c r="F12" s="790">
        <v>584.27272727272725</v>
      </c>
      <c r="G12" s="790">
        <v>619.22500000000002</v>
      </c>
      <c r="H12" s="790">
        <v>629.61904761904759</v>
      </c>
      <c r="I12" s="790">
        <v>621.1875</v>
      </c>
      <c r="J12" s="790">
        <v>624.22500000000002</v>
      </c>
      <c r="K12" s="790">
        <v>634.09523809523807</v>
      </c>
      <c r="L12" s="790">
        <v>598.1521739130435</v>
      </c>
      <c r="M12" s="790">
        <v>566.72500000000002</v>
      </c>
      <c r="N12" s="790">
        <v>552.01136363636363</v>
      </c>
    </row>
    <row r="13" spans="1:15" ht="13.5" customHeight="1" x14ac:dyDescent="0.2">
      <c r="B13" s="335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53" t="s">
        <v>342</v>
      </c>
    </row>
    <row r="14" spans="1:15" ht="13.5" customHeight="1" x14ac:dyDescent="0.2">
      <c r="A14" s="335"/>
      <c r="N14" s="231"/>
      <c r="O14" s="13"/>
    </row>
    <row r="15" spans="1:15" ht="13.5" customHeight="1" x14ac:dyDescent="0.2">
      <c r="A15" s="335"/>
      <c r="N15" s="231"/>
      <c r="O15" s="13"/>
    </row>
    <row r="18" spans="13:15" ht="13.5" customHeight="1" x14ac:dyDescent="0.2">
      <c r="N18" s="231"/>
      <c r="O18" s="13"/>
    </row>
    <row r="19" spans="13:15" ht="13.5" customHeight="1" x14ac:dyDescent="0.2">
      <c r="M19" s="231"/>
      <c r="O19" s="13"/>
    </row>
    <row r="20" spans="13:15" ht="13.5" customHeight="1" x14ac:dyDescent="0.2">
      <c r="M20" s="231"/>
      <c r="O20" s="13"/>
    </row>
    <row r="21" spans="13:15" ht="13.5" customHeight="1" x14ac:dyDescent="0.2">
      <c r="M21" s="231"/>
      <c r="O21" s="13"/>
    </row>
    <row r="22" spans="13:15" ht="13.5" customHeight="1" x14ac:dyDescent="0.2">
      <c r="M22" s="231"/>
      <c r="O22" s="13"/>
    </row>
    <row r="23" spans="13:15" ht="13.5" customHeight="1" x14ac:dyDescent="0.2">
      <c r="M23" s="231"/>
      <c r="O23" s="13"/>
    </row>
    <row r="24" spans="13:15" ht="13.5" customHeight="1" x14ac:dyDescent="0.2">
      <c r="M24" s="231"/>
      <c r="O24" s="13"/>
    </row>
    <row r="25" spans="13:15" ht="13.5" customHeight="1" x14ac:dyDescent="0.2">
      <c r="M25" s="231"/>
      <c r="O25" s="13"/>
    </row>
    <row r="26" spans="13:15" ht="13.5" customHeight="1" x14ac:dyDescent="0.2">
      <c r="M26" s="231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O37" sqref="O37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x14ac:dyDescent="0.2">
      <c r="A3" s="63"/>
      <c r="B3" s="866">
        <f>INDICE!A3</f>
        <v>41883</v>
      </c>
      <c r="C3" s="884">
        <v>41671</v>
      </c>
      <c r="D3" s="884" t="s">
        <v>121</v>
      </c>
      <c r="E3" s="884"/>
      <c r="F3" s="884" t="s">
        <v>122</v>
      </c>
      <c r="G3" s="884"/>
      <c r="H3" s="884"/>
    </row>
    <row r="4" spans="1:8" ht="25.5" x14ac:dyDescent="0.2">
      <c r="A4" s="75"/>
      <c r="B4" s="266" t="s">
        <v>55</v>
      </c>
      <c r="C4" s="267" t="s">
        <v>554</v>
      </c>
      <c r="D4" s="266" t="s">
        <v>55</v>
      </c>
      <c r="E4" s="267" t="s">
        <v>554</v>
      </c>
      <c r="F4" s="266" t="s">
        <v>55</v>
      </c>
      <c r="G4" s="268" t="s">
        <v>554</v>
      </c>
      <c r="H4" s="267" t="s">
        <v>111</v>
      </c>
    </row>
    <row r="5" spans="1:8" x14ac:dyDescent="0.2">
      <c r="A5" s="65" t="s">
        <v>367</v>
      </c>
      <c r="B5" s="270">
        <v>16976.873</v>
      </c>
      <c r="C5" s="269">
        <v>-5.3919154036789489</v>
      </c>
      <c r="D5" s="270">
        <v>178461.36</v>
      </c>
      <c r="E5" s="269">
        <v>-9.2657126745432645</v>
      </c>
      <c r="F5" s="270">
        <v>249754.57800000001</v>
      </c>
      <c r="G5" s="269">
        <v>-6.9311393607137965</v>
      </c>
      <c r="H5" s="269">
        <v>79.402378201178152</v>
      </c>
    </row>
    <row r="6" spans="1:8" x14ac:dyDescent="0.2">
      <c r="A6" s="65" t="s">
        <v>368</v>
      </c>
      <c r="B6" s="66">
        <v>6077.25</v>
      </c>
      <c r="C6" s="272">
        <v>20.187434848413233</v>
      </c>
      <c r="D6" s="66">
        <v>36598.707999999999</v>
      </c>
      <c r="E6" s="67">
        <v>-6.6323857665588459</v>
      </c>
      <c r="F6" s="66">
        <v>53540.925000000003</v>
      </c>
      <c r="G6" s="67">
        <v>-10.348403460578911</v>
      </c>
      <c r="H6" s="67">
        <v>17.021817218064825</v>
      </c>
    </row>
    <row r="7" spans="1:8" x14ac:dyDescent="0.2">
      <c r="A7" s="65" t="s">
        <v>369</v>
      </c>
      <c r="B7" s="271">
        <v>1003.639</v>
      </c>
      <c r="C7" s="272">
        <v>3.972472606762921</v>
      </c>
      <c r="D7" s="271">
        <v>8253.2870000000003</v>
      </c>
      <c r="E7" s="272">
        <v>-2.0168767775370133</v>
      </c>
      <c r="F7" s="271">
        <v>11247.441000000001</v>
      </c>
      <c r="G7" s="272">
        <v>-6.2304649250911091</v>
      </c>
      <c r="H7" s="272">
        <v>3.5758045807570236</v>
      </c>
    </row>
    <row r="8" spans="1:8" x14ac:dyDescent="0.2">
      <c r="A8" s="341" t="s">
        <v>198</v>
      </c>
      <c r="B8" s="342">
        <v>24057.761999999999</v>
      </c>
      <c r="C8" s="343">
        <v>0.38208407835855102</v>
      </c>
      <c r="D8" s="342">
        <v>223313.35500000001</v>
      </c>
      <c r="E8" s="343">
        <v>-8.5932783189464779</v>
      </c>
      <c r="F8" s="342">
        <v>314542.94400000002</v>
      </c>
      <c r="G8" s="344">
        <v>-7.5065446652534717</v>
      </c>
      <c r="H8" s="345">
        <v>100</v>
      </c>
    </row>
    <row r="9" spans="1:8" x14ac:dyDescent="0.2">
      <c r="A9" s="346" t="s">
        <v>628</v>
      </c>
      <c r="B9" s="643">
        <v>8259.9240000000009</v>
      </c>
      <c r="C9" s="278">
        <v>-10.91979180922597</v>
      </c>
      <c r="D9" s="643">
        <v>75460.308999999994</v>
      </c>
      <c r="E9" s="278">
        <v>-12.224499498200942</v>
      </c>
      <c r="F9" s="643">
        <v>102562.811</v>
      </c>
      <c r="G9" s="279">
        <v>-11.936251183624712</v>
      </c>
      <c r="H9" s="279">
        <v>32.606934269681155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0" t="s">
        <v>590</v>
      </c>
      <c r="B11" s="94"/>
      <c r="C11" s="294"/>
      <c r="D11" s="294"/>
      <c r="E11" s="294"/>
      <c r="F11" s="94"/>
      <c r="G11" s="94"/>
      <c r="H11" s="94"/>
    </row>
    <row r="12" spans="1:8" x14ac:dyDescent="0.2">
      <c r="A12" s="280" t="s">
        <v>629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9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I22" sqref="I22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ht="14.1" customHeight="1" x14ac:dyDescent="0.2">
      <c r="A3" s="63"/>
      <c r="B3" s="866">
        <f>INDICE!A3</f>
        <v>41883</v>
      </c>
      <c r="C3" s="866">
        <v>41671</v>
      </c>
      <c r="D3" s="884" t="s">
        <v>121</v>
      </c>
      <c r="E3" s="884"/>
      <c r="F3" s="884" t="s">
        <v>122</v>
      </c>
      <c r="G3" s="884"/>
      <c r="H3" s="265"/>
    </row>
    <row r="4" spans="1:8" ht="25.5" x14ac:dyDescent="0.2">
      <c r="A4" s="75"/>
      <c r="B4" s="266" t="s">
        <v>55</v>
      </c>
      <c r="C4" s="267" t="s">
        <v>554</v>
      </c>
      <c r="D4" s="266" t="s">
        <v>55</v>
      </c>
      <c r="E4" s="267" t="s">
        <v>554</v>
      </c>
      <c r="F4" s="266" t="s">
        <v>55</v>
      </c>
      <c r="G4" s="268" t="s">
        <v>554</v>
      </c>
      <c r="H4" s="267" t="s">
        <v>111</v>
      </c>
    </row>
    <row r="5" spans="1:8" x14ac:dyDescent="0.2">
      <c r="A5" s="65" t="s">
        <v>604</v>
      </c>
      <c r="B5" s="270">
        <v>10608.974</v>
      </c>
      <c r="C5" s="269">
        <v>7.7281997354158873</v>
      </c>
      <c r="D5" s="270">
        <v>81708.399999999994</v>
      </c>
      <c r="E5" s="269">
        <v>-2.5906970970815548</v>
      </c>
      <c r="F5" s="270">
        <v>114702.462</v>
      </c>
      <c r="G5" s="269">
        <v>-3.084546508656016</v>
      </c>
      <c r="H5" s="269">
        <v>36.466391692448838</v>
      </c>
    </row>
    <row r="6" spans="1:8" x14ac:dyDescent="0.2">
      <c r="A6" s="65" t="s">
        <v>603</v>
      </c>
      <c r="B6" s="66">
        <v>10331.06</v>
      </c>
      <c r="C6" s="272">
        <v>-2.8260605992768859</v>
      </c>
      <c r="D6" s="66">
        <v>89601.785000000003</v>
      </c>
      <c r="E6" s="67">
        <v>-13.248393907339201</v>
      </c>
      <c r="F6" s="66">
        <v>122991.88</v>
      </c>
      <c r="G6" s="67">
        <v>-12.651572576836731</v>
      </c>
      <c r="H6" s="67">
        <v>39.101776830829174</v>
      </c>
    </row>
    <row r="7" spans="1:8" x14ac:dyDescent="0.2">
      <c r="A7" s="65" t="s">
        <v>602</v>
      </c>
      <c r="B7" s="271">
        <v>2114.0889999999999</v>
      </c>
      <c r="C7" s="272">
        <v>-16.156720842585518</v>
      </c>
      <c r="D7" s="271">
        <v>43749.883000000002</v>
      </c>
      <c r="E7" s="272">
        <v>-10.196285581173528</v>
      </c>
      <c r="F7" s="271">
        <v>65601.160999999993</v>
      </c>
      <c r="G7" s="272">
        <v>-4.8107104512623788</v>
      </c>
      <c r="H7" s="272">
        <v>20.856026895964956</v>
      </c>
    </row>
    <row r="8" spans="1:8" x14ac:dyDescent="0.2">
      <c r="A8" s="712" t="s">
        <v>371</v>
      </c>
      <c r="B8" s="271">
        <v>1003.639</v>
      </c>
      <c r="C8" s="272">
        <v>3.972472606762921</v>
      </c>
      <c r="D8" s="271">
        <v>8253.2870000000003</v>
      </c>
      <c r="E8" s="272">
        <v>-2.0168767775370133</v>
      </c>
      <c r="F8" s="271">
        <v>11247.441000000001</v>
      </c>
      <c r="G8" s="272">
        <v>-6.2304649250911091</v>
      </c>
      <c r="H8" s="272">
        <v>3.5758045807570236</v>
      </c>
    </row>
    <row r="9" spans="1:8" x14ac:dyDescent="0.2">
      <c r="A9" s="341" t="s">
        <v>198</v>
      </c>
      <c r="B9" s="342">
        <v>24057.761999999999</v>
      </c>
      <c r="C9" s="343">
        <v>0.38208407835855102</v>
      </c>
      <c r="D9" s="342">
        <v>223313.35500000001</v>
      </c>
      <c r="E9" s="343">
        <v>-8.5932783189464779</v>
      </c>
      <c r="F9" s="342">
        <v>314542.94400000002</v>
      </c>
      <c r="G9" s="344">
        <v>-7.5065446652534717</v>
      </c>
      <c r="H9" s="345">
        <v>100</v>
      </c>
    </row>
    <row r="10" spans="1:8" x14ac:dyDescent="0.2">
      <c r="A10" s="280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0" t="s">
        <v>590</v>
      </c>
      <c r="B11" s="94"/>
      <c r="C11" s="294"/>
      <c r="D11" s="294"/>
      <c r="E11" s="294"/>
      <c r="F11" s="94"/>
      <c r="G11" s="94"/>
      <c r="H11" s="94"/>
    </row>
    <row r="12" spans="1:8" x14ac:dyDescent="0.2">
      <c r="A12" s="280" t="s">
        <v>601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9" t="s">
        <v>247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D13" sqref="D13"/>
    </sheetView>
  </sheetViews>
  <sheetFormatPr baseColWidth="10" defaultRowHeight="14.25" x14ac:dyDescent="0.2"/>
  <sheetData>
    <row r="1" spans="1:4" x14ac:dyDescent="0.2">
      <c r="A1" s="229" t="s">
        <v>605</v>
      </c>
      <c r="B1" s="229"/>
      <c r="C1" s="229"/>
      <c r="D1" s="229"/>
    </row>
    <row r="2" spans="1:4" x14ac:dyDescent="0.2">
      <c r="A2" s="232"/>
      <c r="B2" s="232"/>
      <c r="C2" s="232"/>
      <c r="D2" s="232"/>
    </row>
    <row r="3" spans="1:4" x14ac:dyDescent="0.2">
      <c r="A3" s="235"/>
      <c r="B3" s="892">
        <v>2012</v>
      </c>
      <c r="C3" s="892">
        <v>2013</v>
      </c>
      <c r="D3" s="892">
        <v>2014</v>
      </c>
    </row>
    <row r="4" spans="1:4" x14ac:dyDescent="0.2">
      <c r="A4" s="240"/>
      <c r="B4" s="893"/>
      <c r="C4" s="893"/>
      <c r="D4" s="893"/>
    </row>
    <row r="5" spans="1:4" x14ac:dyDescent="0.2">
      <c r="A5" s="281" t="s">
        <v>372</v>
      </c>
      <c r="B5" s="332">
        <v>-6.9251044206772763</v>
      </c>
      <c r="C5" s="332">
        <v>-4.0546574879207089</v>
      </c>
      <c r="D5" s="332">
        <v>-8.0399860186942984</v>
      </c>
    </row>
    <row r="6" spans="1:4" x14ac:dyDescent="0.2">
      <c r="A6" s="240" t="s">
        <v>136</v>
      </c>
      <c r="B6" s="242">
        <v>-5.6504062325559579</v>
      </c>
      <c r="C6" s="242">
        <v>-7.090158761158369</v>
      </c>
      <c r="D6" s="242">
        <v>-6.995766137068907</v>
      </c>
    </row>
    <row r="7" spans="1:4" x14ac:dyDescent="0.2">
      <c r="A7" s="240" t="s">
        <v>137</v>
      </c>
      <c r="B7" s="242">
        <v>-6.4205223550192647</v>
      </c>
      <c r="C7" s="242">
        <v>-6.8359070577762235</v>
      </c>
      <c r="D7" s="242">
        <v>-7.7188879290738086</v>
      </c>
    </row>
    <row r="8" spans="1:4" x14ac:dyDescent="0.2">
      <c r="A8" s="240" t="s">
        <v>138</v>
      </c>
      <c r="B8" s="242">
        <v>-4.841127680834008</v>
      </c>
      <c r="C8" s="242">
        <v>-7.5838658731532362</v>
      </c>
      <c r="D8" s="242">
        <v>-8.5459756546478403</v>
      </c>
    </row>
    <row r="9" spans="1:4" x14ac:dyDescent="0.2">
      <c r="A9" s="240" t="s">
        <v>139</v>
      </c>
      <c r="B9" s="242">
        <v>-5.4840702716372469</v>
      </c>
      <c r="C9" s="242">
        <v>-7.2667213226498735</v>
      </c>
      <c r="D9" s="242">
        <v>-9.332580846701271</v>
      </c>
    </row>
    <row r="10" spans="1:4" x14ac:dyDescent="0.2">
      <c r="A10" s="240" t="s">
        <v>140</v>
      </c>
      <c r="B10" s="242">
        <v>-6.5682802506647615</v>
      </c>
      <c r="C10" s="242">
        <v>-7.0818944130657684</v>
      </c>
      <c r="D10" s="242">
        <v>-8.6738193052614374</v>
      </c>
    </row>
    <row r="11" spans="1:4" x14ac:dyDescent="0.2">
      <c r="A11" s="240" t="s">
        <v>141</v>
      </c>
      <c r="B11" s="242">
        <v>-5.8367776785102023</v>
      </c>
      <c r="C11" s="242">
        <v>-7.2496345662597825</v>
      </c>
      <c r="D11" s="242">
        <v>-8.6660493706064301</v>
      </c>
    </row>
    <row r="12" spans="1:4" x14ac:dyDescent="0.2">
      <c r="A12" s="240" t="s">
        <v>142</v>
      </c>
      <c r="B12" s="242">
        <v>-6.2318461871644333</v>
      </c>
      <c r="C12" s="242">
        <v>-7.5831987639031668</v>
      </c>
      <c r="D12" s="242">
        <v>-7.8628393232066509</v>
      </c>
    </row>
    <row r="13" spans="1:4" x14ac:dyDescent="0.2">
      <c r="A13" s="240" t="s">
        <v>143</v>
      </c>
      <c r="B13" s="242">
        <v>-6.4406796532616664</v>
      </c>
      <c r="C13" s="242">
        <v>-7.0354592718110824</v>
      </c>
      <c r="D13" s="242">
        <v>-7.5065446652534717</v>
      </c>
    </row>
    <row r="14" spans="1:4" x14ac:dyDescent="0.2">
      <c r="A14" s="240" t="s">
        <v>144</v>
      </c>
      <c r="B14" s="242">
        <v>-5.7323584410582624</v>
      </c>
      <c r="C14" s="242">
        <v>-7.9132719962921332</v>
      </c>
      <c r="D14" s="242"/>
    </row>
    <row r="15" spans="1:4" x14ac:dyDescent="0.2">
      <c r="A15" s="240" t="s">
        <v>145</v>
      </c>
      <c r="B15" s="242">
        <v>-4.1239260340233921</v>
      </c>
      <c r="C15" s="242">
        <v>-8.5980683021744166</v>
      </c>
      <c r="D15" s="242"/>
    </row>
    <row r="16" spans="1:4" x14ac:dyDescent="0.2">
      <c r="A16" s="326" t="s">
        <v>146</v>
      </c>
      <c r="B16" s="330">
        <v>-3.2931691582979918</v>
      </c>
      <c r="C16" s="330">
        <v>-8.160377565709247</v>
      </c>
      <c r="D16" s="330"/>
    </row>
    <row r="17" spans="4:4" x14ac:dyDescent="0.2">
      <c r="D17" s="71" t="s">
        <v>246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9" t="s">
        <v>644</v>
      </c>
      <c r="C3" s="856" t="s">
        <v>517</v>
      </c>
      <c r="D3" s="859" t="s">
        <v>110</v>
      </c>
      <c r="E3" s="856" t="s">
        <v>517</v>
      </c>
      <c r="F3" s="861" t="s">
        <v>647</v>
      </c>
    </row>
    <row r="4" spans="1:6" x14ac:dyDescent="0.2">
      <c r="A4" s="75"/>
      <c r="B4" s="860"/>
      <c r="C4" s="857"/>
      <c r="D4" s="860"/>
      <c r="E4" s="857"/>
      <c r="F4" s="862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645</v>
      </c>
    </row>
    <row r="12" spans="1:6" x14ac:dyDescent="0.2">
      <c r="A12" s="407"/>
      <c r="B12" s="407"/>
      <c r="C12" s="407"/>
      <c r="D12" s="407"/>
      <c r="E12" s="407"/>
      <c r="F12" s="40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P18" sqref="P18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4" t="s">
        <v>607</v>
      </c>
      <c r="B1" s="894"/>
      <c r="C1" s="894"/>
      <c r="D1" s="894"/>
      <c r="E1" s="894"/>
      <c r="F1" s="894"/>
      <c r="G1" s="231"/>
      <c r="H1" s="231"/>
      <c r="I1" s="231"/>
      <c r="J1" s="231"/>
      <c r="K1" s="231"/>
      <c r="L1" s="1"/>
    </row>
    <row r="2" spans="1:12" x14ac:dyDescent="0.2">
      <c r="A2" s="895"/>
      <c r="B2" s="895"/>
      <c r="C2" s="895"/>
      <c r="D2" s="895"/>
      <c r="E2" s="895"/>
      <c r="F2" s="895"/>
      <c r="G2" s="231"/>
      <c r="H2" s="231"/>
      <c r="I2" s="231"/>
      <c r="J2" s="231"/>
      <c r="K2" s="62"/>
      <c r="L2" s="62" t="s">
        <v>576</v>
      </c>
    </row>
    <row r="3" spans="1:12" x14ac:dyDescent="0.2">
      <c r="A3" s="347"/>
      <c r="B3" s="896">
        <f>INDICE!A3</f>
        <v>41883</v>
      </c>
      <c r="C3" s="897">
        <v>41671</v>
      </c>
      <c r="D3" s="897">
        <v>41671</v>
      </c>
      <c r="E3" s="897">
        <v>41671</v>
      </c>
      <c r="F3" s="898">
        <v>41671</v>
      </c>
      <c r="G3" s="899" t="s">
        <v>122</v>
      </c>
      <c r="H3" s="897"/>
      <c r="I3" s="897"/>
      <c r="J3" s="897"/>
      <c r="K3" s="897"/>
      <c r="L3" s="900" t="s">
        <v>111</v>
      </c>
    </row>
    <row r="4" spans="1:12" x14ac:dyDescent="0.2">
      <c r="A4" s="348"/>
      <c r="B4" s="349" t="s">
        <v>373</v>
      </c>
      <c r="C4" s="349" t="s">
        <v>374</v>
      </c>
      <c r="D4" s="350" t="s">
        <v>375</v>
      </c>
      <c r="E4" s="350" t="s">
        <v>376</v>
      </c>
      <c r="F4" s="351" t="s">
        <v>198</v>
      </c>
      <c r="G4" s="352" t="s">
        <v>373</v>
      </c>
      <c r="H4" s="237" t="s">
        <v>374</v>
      </c>
      <c r="I4" s="353" t="s">
        <v>375</v>
      </c>
      <c r="J4" s="353" t="s">
        <v>376</v>
      </c>
      <c r="K4" s="353" t="s">
        <v>198</v>
      </c>
      <c r="L4" s="901"/>
    </row>
    <row r="5" spans="1:12" x14ac:dyDescent="0.2">
      <c r="A5" s="354" t="s">
        <v>162</v>
      </c>
      <c r="B5" s="457">
        <v>2987.721</v>
      </c>
      <c r="C5" s="457">
        <v>574.56799999999998</v>
      </c>
      <c r="D5" s="457">
        <v>96.218000000000004</v>
      </c>
      <c r="E5" s="457">
        <v>271.404</v>
      </c>
      <c r="F5" s="355">
        <v>3929.9109999999996</v>
      </c>
      <c r="G5" s="457">
        <v>33931.743999999999</v>
      </c>
      <c r="H5" s="457">
        <v>7234.1049999999996</v>
      </c>
      <c r="I5" s="457">
        <v>2438.8719999999998</v>
      </c>
      <c r="J5" s="457">
        <v>2859.53</v>
      </c>
      <c r="K5" s="356">
        <v>46464.251000000004</v>
      </c>
      <c r="L5" s="713">
        <v>14.771990933044961</v>
      </c>
    </row>
    <row r="6" spans="1:12" x14ac:dyDescent="0.2">
      <c r="A6" s="357" t="s">
        <v>163</v>
      </c>
      <c r="B6" s="457">
        <v>371.21899999999999</v>
      </c>
      <c r="C6" s="457">
        <v>502.14100000000002</v>
      </c>
      <c r="D6" s="457">
        <v>66.701999999999998</v>
      </c>
      <c r="E6" s="457">
        <v>46.472999999999999</v>
      </c>
      <c r="F6" s="358">
        <v>986.53499999999997</v>
      </c>
      <c r="G6" s="457">
        <v>4773.5129999999999</v>
      </c>
      <c r="H6" s="457">
        <v>7306.4750000000004</v>
      </c>
      <c r="I6" s="457">
        <v>2905.5419999999999</v>
      </c>
      <c r="J6" s="457">
        <v>540.97699999999998</v>
      </c>
      <c r="K6" s="282">
        <v>15526.507000000001</v>
      </c>
      <c r="L6" s="714">
        <v>4.9362125868737046</v>
      </c>
    </row>
    <row r="7" spans="1:12" x14ac:dyDescent="0.2">
      <c r="A7" s="357" t="s">
        <v>164</v>
      </c>
      <c r="B7" s="457">
        <v>83.742999999999995</v>
      </c>
      <c r="C7" s="457">
        <v>300.34500000000003</v>
      </c>
      <c r="D7" s="457">
        <v>90.4</v>
      </c>
      <c r="E7" s="457">
        <v>107.676</v>
      </c>
      <c r="F7" s="358">
        <v>582.1640000000001</v>
      </c>
      <c r="G7" s="457">
        <v>602.76499999999999</v>
      </c>
      <c r="H7" s="457">
        <v>3705.2608960000002</v>
      </c>
      <c r="I7" s="457">
        <v>2063.3809999999999</v>
      </c>
      <c r="J7" s="457">
        <v>1243.3499999999999</v>
      </c>
      <c r="K7" s="282">
        <v>7614.7568960000008</v>
      </c>
      <c r="L7" s="714">
        <v>2.4208960093869494</v>
      </c>
    </row>
    <row r="8" spans="1:12" x14ac:dyDescent="0.2">
      <c r="A8" s="357" t="s">
        <v>165</v>
      </c>
      <c r="B8" s="457">
        <v>316.98200000000003</v>
      </c>
      <c r="C8" s="457">
        <v>0.58699999999999997</v>
      </c>
      <c r="D8" s="457">
        <v>45.686</v>
      </c>
      <c r="E8" s="457">
        <v>0.55400000000000005</v>
      </c>
      <c r="F8" s="358">
        <v>363.80899999999997</v>
      </c>
      <c r="G8" s="457">
        <v>3372.68</v>
      </c>
      <c r="H8" s="457">
        <v>6.0069999999999997</v>
      </c>
      <c r="I8" s="457">
        <v>787.64200000000005</v>
      </c>
      <c r="J8" s="457">
        <v>10.117000000000001</v>
      </c>
      <c r="K8" s="282">
        <v>4176.4459999999999</v>
      </c>
      <c r="L8" s="714">
        <v>1.3277825665230649</v>
      </c>
    </row>
    <row r="9" spans="1:12" x14ac:dyDescent="0.2">
      <c r="A9" s="357" t="s">
        <v>167</v>
      </c>
      <c r="B9" s="457">
        <v>191.56</v>
      </c>
      <c r="C9" s="457">
        <v>146.58600000000001</v>
      </c>
      <c r="D9" s="457">
        <v>47.779000000000003</v>
      </c>
      <c r="E9" s="457">
        <v>1.806</v>
      </c>
      <c r="F9" s="358">
        <v>387.73099999999999</v>
      </c>
      <c r="G9" s="457">
        <v>2174.1469999999999</v>
      </c>
      <c r="H9" s="457">
        <v>2000.232</v>
      </c>
      <c r="I9" s="457">
        <v>973.07</v>
      </c>
      <c r="J9" s="457">
        <v>20.774000000000001</v>
      </c>
      <c r="K9" s="282">
        <v>5168.223</v>
      </c>
      <c r="L9" s="714">
        <v>1.6430899380247066</v>
      </c>
    </row>
    <row r="10" spans="1:12" x14ac:dyDescent="0.2">
      <c r="A10" s="357" t="s">
        <v>168</v>
      </c>
      <c r="B10" s="457">
        <v>168.29900000000001</v>
      </c>
      <c r="C10" s="457">
        <v>732.37699999999995</v>
      </c>
      <c r="D10" s="457">
        <v>152.047</v>
      </c>
      <c r="E10" s="457">
        <v>49.024999999999999</v>
      </c>
      <c r="F10" s="358">
        <v>1101.748</v>
      </c>
      <c r="G10" s="457">
        <v>2421.3229999999999</v>
      </c>
      <c r="H10" s="457">
        <v>9944.7099999999991</v>
      </c>
      <c r="I10" s="457">
        <v>6146.2290000000003</v>
      </c>
      <c r="J10" s="457">
        <v>623.04899999999998</v>
      </c>
      <c r="K10" s="282">
        <v>19135.310999999998</v>
      </c>
      <c r="L10" s="714">
        <v>6.0835294771671977</v>
      </c>
    </row>
    <row r="11" spans="1:12" x14ac:dyDescent="0.2">
      <c r="A11" s="357" t="s">
        <v>649</v>
      </c>
      <c r="B11" s="457">
        <v>964.09799999999996</v>
      </c>
      <c r="C11" s="457">
        <v>280.98</v>
      </c>
      <c r="D11" s="457">
        <v>56.959000000000003</v>
      </c>
      <c r="E11" s="457">
        <v>29.177</v>
      </c>
      <c r="F11" s="358">
        <v>1331.2139999999999</v>
      </c>
      <c r="G11" s="457">
        <v>11495.596</v>
      </c>
      <c r="H11" s="457">
        <v>3723.93</v>
      </c>
      <c r="I11" s="457">
        <v>2427.91</v>
      </c>
      <c r="J11" s="457">
        <v>407.12900000000002</v>
      </c>
      <c r="K11" s="282">
        <v>18054.565000000002</v>
      </c>
      <c r="L11" s="714">
        <v>5.7399369351734713</v>
      </c>
    </row>
    <row r="12" spans="1:12" x14ac:dyDescent="0.2">
      <c r="A12" s="357" t="s">
        <v>169</v>
      </c>
      <c r="B12" s="457">
        <v>1223.3969999999999</v>
      </c>
      <c r="C12" s="457">
        <v>2778.9560000000001</v>
      </c>
      <c r="D12" s="457">
        <v>589.55999999999995</v>
      </c>
      <c r="E12" s="457">
        <v>119.43600000000001</v>
      </c>
      <c r="F12" s="358">
        <v>4711.3490000000002</v>
      </c>
      <c r="G12" s="457">
        <v>12315.843999999999</v>
      </c>
      <c r="H12" s="457">
        <v>34788.544999999998</v>
      </c>
      <c r="I12" s="457">
        <v>15961.428</v>
      </c>
      <c r="J12" s="457">
        <v>1910.201</v>
      </c>
      <c r="K12" s="282">
        <v>64976.017999999996</v>
      </c>
      <c r="L12" s="714">
        <v>20.657282278398633</v>
      </c>
    </row>
    <row r="13" spans="1:12" x14ac:dyDescent="0.2">
      <c r="A13" s="357" t="s">
        <v>377</v>
      </c>
      <c r="B13" s="457">
        <v>1320.6759999999999</v>
      </c>
      <c r="C13" s="457">
        <v>1598.3030000000001</v>
      </c>
      <c r="D13" s="457">
        <v>127.241</v>
      </c>
      <c r="E13" s="457">
        <v>55.268000000000001</v>
      </c>
      <c r="F13" s="358">
        <v>3101.4880000000003</v>
      </c>
      <c r="G13" s="457">
        <v>12186.619000000001</v>
      </c>
      <c r="H13" s="457">
        <v>19066.47</v>
      </c>
      <c r="I13" s="457">
        <v>3088.6680000000001</v>
      </c>
      <c r="J13" s="457">
        <v>600.87199999999996</v>
      </c>
      <c r="K13" s="282">
        <v>34942.629000000001</v>
      </c>
      <c r="L13" s="714">
        <v>11.109017958015805</v>
      </c>
    </row>
    <row r="14" spans="1:12" x14ac:dyDescent="0.2">
      <c r="A14" s="357" t="s">
        <v>172</v>
      </c>
      <c r="B14" s="457" t="s">
        <v>151</v>
      </c>
      <c r="C14" s="457">
        <v>321.113</v>
      </c>
      <c r="D14" s="457">
        <v>18.216000000000001</v>
      </c>
      <c r="E14" s="457">
        <v>73.977999999999994</v>
      </c>
      <c r="F14" s="358">
        <v>413.30700000000002</v>
      </c>
      <c r="G14" s="457" t="s">
        <v>151</v>
      </c>
      <c r="H14" s="457">
        <v>1471.3689999999999</v>
      </c>
      <c r="I14" s="457">
        <v>556.35199999999998</v>
      </c>
      <c r="J14" s="457">
        <v>610.39499999999998</v>
      </c>
      <c r="K14" s="282">
        <v>2638.116</v>
      </c>
      <c r="L14" s="714">
        <v>0.83871416828220968</v>
      </c>
    </row>
    <row r="15" spans="1:12" x14ac:dyDescent="0.2">
      <c r="A15" s="357" t="s">
        <v>173</v>
      </c>
      <c r="B15" s="457">
        <v>224.75200000000001</v>
      </c>
      <c r="C15" s="457">
        <v>601.43700000000001</v>
      </c>
      <c r="D15" s="457">
        <v>73.909000000000006</v>
      </c>
      <c r="E15" s="457">
        <v>149.24199999999999</v>
      </c>
      <c r="F15" s="358">
        <v>1049.3400000000001</v>
      </c>
      <c r="G15" s="457">
        <v>1755.835</v>
      </c>
      <c r="H15" s="457">
        <v>6877.2730000000001</v>
      </c>
      <c r="I15" s="457">
        <v>1800.3050000000001</v>
      </c>
      <c r="J15" s="457">
        <v>1370.957887</v>
      </c>
      <c r="K15" s="282">
        <v>11804.370887000001</v>
      </c>
      <c r="L15" s="714">
        <v>3.7528649652194739</v>
      </c>
    </row>
    <row r="16" spans="1:12" x14ac:dyDescent="0.2">
      <c r="A16" s="357" t="s">
        <v>174</v>
      </c>
      <c r="B16" s="457">
        <v>83.841999999999999</v>
      </c>
      <c r="C16" s="457">
        <v>49.741999999999997</v>
      </c>
      <c r="D16" s="457">
        <v>26.82</v>
      </c>
      <c r="E16" s="457">
        <v>3.1840000000000002</v>
      </c>
      <c r="F16" s="358">
        <v>163.58799999999999</v>
      </c>
      <c r="G16" s="457">
        <v>669.81600000000003</v>
      </c>
      <c r="H16" s="457">
        <v>635.41300000000001</v>
      </c>
      <c r="I16" s="457">
        <v>987.36</v>
      </c>
      <c r="J16" s="457">
        <v>33.374000000000002</v>
      </c>
      <c r="K16" s="282">
        <v>2325.9629999999997</v>
      </c>
      <c r="L16" s="714">
        <v>0.73947397423016781</v>
      </c>
    </row>
    <row r="17" spans="1:12" x14ac:dyDescent="0.2">
      <c r="A17" s="357" t="s">
        <v>175</v>
      </c>
      <c r="B17" s="457">
        <v>137.89400000000001</v>
      </c>
      <c r="C17" s="457">
        <v>194.065</v>
      </c>
      <c r="D17" s="457">
        <v>427.53699999999998</v>
      </c>
      <c r="E17" s="457">
        <v>8.0470000000000006</v>
      </c>
      <c r="F17" s="358">
        <v>767.54300000000001</v>
      </c>
      <c r="G17" s="457">
        <v>1871.7070000000001</v>
      </c>
      <c r="H17" s="457">
        <v>3004.7840000000001</v>
      </c>
      <c r="I17" s="457">
        <v>17895.205999999998</v>
      </c>
      <c r="J17" s="457">
        <v>166.99199999999999</v>
      </c>
      <c r="K17" s="282">
        <v>22938.688999999998</v>
      </c>
      <c r="L17" s="714">
        <v>7.2927056528671494</v>
      </c>
    </row>
    <row r="18" spans="1:12" x14ac:dyDescent="0.2">
      <c r="A18" s="357" t="s">
        <v>177</v>
      </c>
      <c r="B18" s="457">
        <v>1781.808</v>
      </c>
      <c r="C18" s="457">
        <v>85.948999999999998</v>
      </c>
      <c r="D18" s="457">
        <v>25.474</v>
      </c>
      <c r="E18" s="457">
        <v>56.436</v>
      </c>
      <c r="F18" s="358">
        <v>1949.6669999999999</v>
      </c>
      <c r="G18" s="457">
        <v>19736.574000000001</v>
      </c>
      <c r="H18" s="457">
        <v>1489.71</v>
      </c>
      <c r="I18" s="457">
        <v>565.173</v>
      </c>
      <c r="J18" s="457">
        <v>564.58000000000004</v>
      </c>
      <c r="K18" s="282">
        <v>22356.037</v>
      </c>
      <c r="L18" s="714">
        <v>7.107467972803815</v>
      </c>
    </row>
    <row r="19" spans="1:12" x14ac:dyDescent="0.2">
      <c r="A19" s="357" t="s">
        <v>178</v>
      </c>
      <c r="B19" s="457">
        <v>179.553</v>
      </c>
      <c r="C19" s="457">
        <v>348.82</v>
      </c>
      <c r="D19" s="457">
        <v>63.404000000000003</v>
      </c>
      <c r="E19" s="457">
        <v>20.196000000000002</v>
      </c>
      <c r="F19" s="358">
        <v>611.97300000000007</v>
      </c>
      <c r="G19" s="457">
        <v>781.00400000000002</v>
      </c>
      <c r="H19" s="457">
        <v>4830.1009999999997</v>
      </c>
      <c r="I19" s="457">
        <v>2132.02</v>
      </c>
      <c r="J19" s="457">
        <v>170.43700000000001</v>
      </c>
      <c r="K19" s="282">
        <v>7913.5619999999999</v>
      </c>
      <c r="L19" s="714">
        <v>2.5158926184366797</v>
      </c>
    </row>
    <row r="20" spans="1:12" x14ac:dyDescent="0.2">
      <c r="A20" s="357" t="s">
        <v>179</v>
      </c>
      <c r="B20" s="457">
        <v>573.43100000000004</v>
      </c>
      <c r="C20" s="457">
        <v>1815.0920000000001</v>
      </c>
      <c r="D20" s="457">
        <v>206.13499999999999</v>
      </c>
      <c r="E20" s="457">
        <v>11.733000000000001</v>
      </c>
      <c r="F20" s="358">
        <v>2606.3910000000005</v>
      </c>
      <c r="G20" s="457">
        <v>6613.2960000000003</v>
      </c>
      <c r="H20" s="457">
        <v>16907.531999999999</v>
      </c>
      <c r="I20" s="457">
        <v>4871.9350000000004</v>
      </c>
      <c r="J20" s="457">
        <v>114.708</v>
      </c>
      <c r="K20" s="282">
        <v>28507.471000000001</v>
      </c>
      <c r="L20" s="714">
        <v>9.0631419655520133</v>
      </c>
    </row>
    <row r="21" spans="1:12" ht="15" x14ac:dyDescent="0.25">
      <c r="A21" s="359" t="s">
        <v>120</v>
      </c>
      <c r="B21" s="716">
        <v>10608.975</v>
      </c>
      <c r="C21" s="716">
        <v>10331.061000000002</v>
      </c>
      <c r="D21" s="716">
        <v>2114.0869999999995</v>
      </c>
      <c r="E21" s="716">
        <v>1003.6349999999999</v>
      </c>
      <c r="F21" s="717">
        <v>24057.757999999998</v>
      </c>
      <c r="G21" s="718">
        <v>114702.463</v>
      </c>
      <c r="H21" s="716">
        <v>122991.91689600001</v>
      </c>
      <c r="I21" s="716">
        <v>65601.092999999993</v>
      </c>
      <c r="J21" s="716">
        <v>11247.442887000001</v>
      </c>
      <c r="K21" s="716">
        <v>314542.915783</v>
      </c>
      <c r="L21" s="715">
        <v>100</v>
      </c>
    </row>
    <row r="22" spans="1:12" x14ac:dyDescent="0.2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L22" s="253" t="s">
        <v>246</v>
      </c>
    </row>
    <row r="23" spans="1:12" x14ac:dyDescent="0.2">
      <c r="A23" s="335" t="s">
        <v>606</v>
      </c>
      <c r="B23" s="335"/>
      <c r="C23" s="360"/>
      <c r="D23" s="360"/>
      <c r="E23" s="360"/>
      <c r="F23" s="360"/>
      <c r="G23" s="231"/>
      <c r="H23" s="231"/>
      <c r="I23" s="231"/>
      <c r="J23" s="231"/>
      <c r="K23" s="231"/>
      <c r="L23" s="1"/>
    </row>
    <row r="24" spans="1:12" x14ac:dyDescent="0.2">
      <c r="A24" s="335" t="s">
        <v>247</v>
      </c>
      <c r="B24" s="335"/>
      <c r="C24" s="335"/>
      <c r="D24" s="335"/>
      <c r="E24" s="335"/>
      <c r="F24" s="361"/>
      <c r="G24" s="231"/>
      <c r="H24" s="231"/>
      <c r="I24" s="231"/>
      <c r="J24" s="231"/>
      <c r="K24" s="231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K69"/>
  <sheetViews>
    <sheetView workbookViewId="0">
      <selection activeCell="K1" sqref="K1:K1048576"/>
    </sheetView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1" x14ac:dyDescent="0.2">
      <c r="A1" s="229" t="s">
        <v>608</v>
      </c>
      <c r="B1" s="229"/>
      <c r="C1" s="229"/>
      <c r="D1" s="229"/>
      <c r="E1" s="229"/>
      <c r="F1" s="229"/>
      <c r="G1" s="229"/>
      <c r="H1" s="1"/>
      <c r="I1" s="1"/>
    </row>
    <row r="2" spans="1:11" x14ac:dyDescent="0.2">
      <c r="A2" s="232"/>
      <c r="B2" s="232"/>
      <c r="C2" s="232"/>
      <c r="D2" s="232"/>
      <c r="E2" s="232"/>
      <c r="F2" s="232"/>
      <c r="G2" s="232"/>
      <c r="H2" s="1"/>
      <c r="I2" s="62" t="s">
        <v>576</v>
      </c>
      <c r="J2" s="62"/>
    </row>
    <row r="3" spans="1:11" x14ac:dyDescent="0.2">
      <c r="A3" s="880" t="s">
        <v>556</v>
      </c>
      <c r="B3" s="880" t="s">
        <v>557</v>
      </c>
      <c r="C3" s="866">
        <f>INDICE!A3</f>
        <v>41883</v>
      </c>
      <c r="D3" s="866">
        <v>41671</v>
      </c>
      <c r="E3" s="884" t="s">
        <v>121</v>
      </c>
      <c r="F3" s="884"/>
      <c r="G3" s="884" t="s">
        <v>122</v>
      </c>
      <c r="H3" s="884"/>
      <c r="I3" s="884"/>
      <c r="J3" s="253"/>
    </row>
    <row r="4" spans="1:11" ht="25.5" x14ac:dyDescent="0.2">
      <c r="A4" s="881"/>
      <c r="B4" s="881"/>
      <c r="C4" s="266" t="s">
        <v>55</v>
      </c>
      <c r="D4" s="267" t="s">
        <v>518</v>
      </c>
      <c r="E4" s="266" t="s">
        <v>55</v>
      </c>
      <c r="F4" s="267" t="s">
        <v>518</v>
      </c>
      <c r="G4" s="266" t="s">
        <v>55</v>
      </c>
      <c r="H4" s="268" t="s">
        <v>518</v>
      </c>
      <c r="I4" s="267" t="s">
        <v>580</v>
      </c>
      <c r="J4" s="11"/>
    </row>
    <row r="5" spans="1:11" x14ac:dyDescent="0.2">
      <c r="A5" s="1"/>
      <c r="B5" s="667" t="s">
        <v>378</v>
      </c>
      <c r="C5" s="774">
        <v>858.68250999999998</v>
      </c>
      <c r="D5" s="189">
        <v>-60.03135547475015</v>
      </c>
      <c r="E5" s="777">
        <v>10535.204220000001</v>
      </c>
      <c r="F5" s="189">
        <v>-9.3170841673087388</v>
      </c>
      <c r="G5" s="777">
        <v>15815.63939</v>
      </c>
      <c r="H5" s="189">
        <v>-22.150636031450656</v>
      </c>
      <c r="I5" s="657">
        <v>4.16161658475741</v>
      </c>
      <c r="J5" s="1"/>
      <c r="K5" s="773"/>
    </row>
    <row r="6" spans="1:11" x14ac:dyDescent="0.2">
      <c r="A6" s="1"/>
      <c r="B6" s="202" t="s">
        <v>579</v>
      </c>
      <c r="C6" s="774">
        <v>2735.5212000000001</v>
      </c>
      <c r="D6" s="189">
        <v>4.7968364051312768</v>
      </c>
      <c r="E6" s="777">
        <v>18263.11291</v>
      </c>
      <c r="F6" s="189">
        <v>-8.1241760323142636</v>
      </c>
      <c r="G6" s="777">
        <v>21712.355239999997</v>
      </c>
      <c r="H6" s="189">
        <v>-13.52763907188937</v>
      </c>
      <c r="I6" s="649">
        <v>5.7132370960645957</v>
      </c>
      <c r="J6" s="1"/>
      <c r="K6" s="773"/>
    </row>
    <row r="7" spans="1:11" x14ac:dyDescent="0.2">
      <c r="A7" s="650" t="s">
        <v>563</v>
      </c>
      <c r="B7" s="193"/>
      <c r="C7" s="775">
        <v>3594.2037099999998</v>
      </c>
      <c r="D7" s="198">
        <v>-24.470880206820887</v>
      </c>
      <c r="E7" s="775">
        <v>28798.317130000003</v>
      </c>
      <c r="F7" s="198">
        <v>-8.5641972867741671</v>
      </c>
      <c r="G7" s="775">
        <v>37527.994629999994</v>
      </c>
      <c r="H7" s="366">
        <v>-17.384178588637234</v>
      </c>
      <c r="I7" s="198">
        <v>9.8748536808220049</v>
      </c>
      <c r="J7" s="1"/>
      <c r="K7" s="773"/>
    </row>
    <row r="8" spans="1:11" x14ac:dyDescent="0.2">
      <c r="A8" s="1"/>
      <c r="B8" s="202" t="s">
        <v>260</v>
      </c>
      <c r="C8" s="774">
        <v>0</v>
      </c>
      <c r="D8" s="189" t="s">
        <v>151</v>
      </c>
      <c r="E8" s="777">
        <v>1294.0657200000001</v>
      </c>
      <c r="F8" s="189">
        <v>-40.470761737515012</v>
      </c>
      <c r="G8" s="777">
        <v>1294.0657200000001</v>
      </c>
      <c r="H8" s="189">
        <v>-68.847575050119985</v>
      </c>
      <c r="I8" s="657">
        <v>0.34051139061270913</v>
      </c>
      <c r="J8" s="1"/>
      <c r="K8" s="773"/>
    </row>
    <row r="9" spans="1:11" x14ac:dyDescent="0.2">
      <c r="A9" s="1"/>
      <c r="B9" s="202" t="s">
        <v>261</v>
      </c>
      <c r="C9" s="774">
        <v>1538.6717700000002</v>
      </c>
      <c r="D9" s="189">
        <v>-2.0016493730085685</v>
      </c>
      <c r="E9" s="777">
        <v>12077.542079999997</v>
      </c>
      <c r="F9" s="189">
        <v>11.874349097227148</v>
      </c>
      <c r="G9" s="777">
        <v>16508.361709999997</v>
      </c>
      <c r="H9" s="189">
        <v>32.646673293964291</v>
      </c>
      <c r="I9" s="657">
        <v>4.3438946845834847</v>
      </c>
      <c r="J9" s="1"/>
      <c r="K9" s="773"/>
    </row>
    <row r="10" spans="1:11" s="726" customFormat="1" x14ac:dyDescent="0.2">
      <c r="A10" s="722"/>
      <c r="B10" s="723" t="s">
        <v>379</v>
      </c>
      <c r="C10" s="776">
        <v>1538.6717700000002</v>
      </c>
      <c r="D10" s="680">
        <v>-2.0016493730085685</v>
      </c>
      <c r="E10" s="778">
        <v>12077.542079999997</v>
      </c>
      <c r="F10" s="680">
        <v>19.42434240291546</v>
      </c>
      <c r="G10" s="778">
        <v>15841.06595</v>
      </c>
      <c r="H10" s="680">
        <v>34.670124840972839</v>
      </c>
      <c r="I10" s="725">
        <v>4.1683071516817067</v>
      </c>
      <c r="J10" s="722"/>
      <c r="K10" s="773"/>
    </row>
    <row r="11" spans="1:11" s="726" customFormat="1" x14ac:dyDescent="0.2">
      <c r="A11" s="722"/>
      <c r="B11" s="723" t="s">
        <v>376</v>
      </c>
      <c r="C11" s="776">
        <v>0</v>
      </c>
      <c r="D11" s="680" t="s">
        <v>151</v>
      </c>
      <c r="E11" s="778">
        <v>0</v>
      </c>
      <c r="F11" s="814">
        <v>-100</v>
      </c>
      <c r="G11" s="778">
        <v>667.29575999999997</v>
      </c>
      <c r="H11" s="814">
        <v>-2.2275226159081831</v>
      </c>
      <c r="I11" s="725">
        <v>0.1755875329017792</v>
      </c>
      <c r="J11" s="722"/>
      <c r="K11" s="773"/>
    </row>
    <row r="12" spans="1:11" x14ac:dyDescent="0.2">
      <c r="A12" s="1"/>
      <c r="B12" s="666" t="s">
        <v>263</v>
      </c>
      <c r="C12" s="774">
        <v>0</v>
      </c>
      <c r="D12" s="189" t="s">
        <v>151</v>
      </c>
      <c r="E12" s="777">
        <v>1447.7953500000001</v>
      </c>
      <c r="F12" s="367" t="s">
        <v>151</v>
      </c>
      <c r="G12" s="777">
        <v>1447.7953500000001</v>
      </c>
      <c r="H12" s="367" t="s">
        <v>151</v>
      </c>
      <c r="I12" s="657">
        <v>0.38096272881033733</v>
      </c>
      <c r="J12" s="1"/>
      <c r="K12" s="773"/>
    </row>
    <row r="13" spans="1:11" x14ac:dyDescent="0.2">
      <c r="A13" s="1"/>
      <c r="B13" s="202" t="s">
        <v>223</v>
      </c>
      <c r="C13" s="774">
        <v>4466.8889399999998</v>
      </c>
      <c r="D13" s="189">
        <v>2.0914216236976988</v>
      </c>
      <c r="E13" s="777">
        <v>34432.257030000001</v>
      </c>
      <c r="F13" s="189">
        <v>5.331948183279569</v>
      </c>
      <c r="G13" s="777">
        <v>45534.967839999998</v>
      </c>
      <c r="H13" s="189">
        <v>1.5115151297581648</v>
      </c>
      <c r="I13" s="657">
        <v>11.981752534719323</v>
      </c>
      <c r="J13" s="1"/>
      <c r="K13" s="773"/>
    </row>
    <row r="14" spans="1:11" s="726" customFormat="1" x14ac:dyDescent="0.2">
      <c r="A14" s="722"/>
      <c r="B14" s="723" t="s">
        <v>379</v>
      </c>
      <c r="C14" s="776">
        <v>2611.0590099999999</v>
      </c>
      <c r="D14" s="680">
        <v>6.0728214370870326</v>
      </c>
      <c r="E14" s="778">
        <v>23196.344869999997</v>
      </c>
      <c r="F14" s="680">
        <v>5.22143153164295</v>
      </c>
      <c r="G14" s="778">
        <v>31576.991610000001</v>
      </c>
      <c r="H14" s="680">
        <v>9.740454997142356</v>
      </c>
      <c r="I14" s="725">
        <v>8.3089484237994871</v>
      </c>
      <c r="J14" s="722"/>
      <c r="K14" s="773"/>
    </row>
    <row r="15" spans="1:11" s="726" customFormat="1" x14ac:dyDescent="0.2">
      <c r="A15" s="722"/>
      <c r="B15" s="723" t="s">
        <v>376</v>
      </c>
      <c r="C15" s="776">
        <v>1855.8299299999999</v>
      </c>
      <c r="D15" s="680">
        <v>-3.0295189205753399</v>
      </c>
      <c r="E15" s="778">
        <v>11235.91216</v>
      </c>
      <c r="F15" s="680">
        <v>5.5608438586299878</v>
      </c>
      <c r="G15" s="778">
        <v>13957.97623</v>
      </c>
      <c r="H15" s="680">
        <v>-13.211234900259534</v>
      </c>
      <c r="I15" s="725">
        <v>3.6728041109198375</v>
      </c>
      <c r="J15" s="722"/>
      <c r="K15" s="773"/>
    </row>
    <row r="16" spans="1:11" x14ac:dyDescent="0.2">
      <c r="A16" s="1"/>
      <c r="B16" s="202" t="s">
        <v>659</v>
      </c>
      <c r="C16" s="774">
        <v>0</v>
      </c>
      <c r="D16" s="189">
        <v>-100</v>
      </c>
      <c r="E16" s="777">
        <v>157.34804</v>
      </c>
      <c r="F16" s="189">
        <v>-86.676599462405306</v>
      </c>
      <c r="G16" s="777">
        <v>213.32554000000002</v>
      </c>
      <c r="H16" s="189">
        <v>-81.936720569772092</v>
      </c>
      <c r="I16" s="657">
        <v>5.6132988576968953E-2</v>
      </c>
      <c r="J16" s="1"/>
      <c r="K16" s="773"/>
    </row>
    <row r="17" spans="1:11" x14ac:dyDescent="0.2">
      <c r="A17" s="650" t="s">
        <v>547</v>
      </c>
      <c r="B17" s="193"/>
      <c r="C17" s="775">
        <v>6005.5607099999997</v>
      </c>
      <c r="D17" s="198">
        <v>-2.748432362842737</v>
      </c>
      <c r="E17" s="775">
        <v>49409.008219999996</v>
      </c>
      <c r="F17" s="198">
        <v>5.4852431533415169</v>
      </c>
      <c r="G17" s="775">
        <v>64998.516159999992</v>
      </c>
      <c r="H17" s="366">
        <v>3.7696922237656727</v>
      </c>
      <c r="I17" s="198">
        <v>17.103254327302821</v>
      </c>
      <c r="J17" s="1"/>
      <c r="K17" s="773"/>
    </row>
    <row r="18" spans="1:11" x14ac:dyDescent="0.2">
      <c r="A18" s="1"/>
      <c r="B18" s="202" t="s">
        <v>228</v>
      </c>
      <c r="C18" s="774">
        <v>0</v>
      </c>
      <c r="D18" s="203" t="s">
        <v>151</v>
      </c>
      <c r="E18" s="777">
        <v>0</v>
      </c>
      <c r="F18" s="203">
        <v>-100</v>
      </c>
      <c r="G18" s="777">
        <v>0</v>
      </c>
      <c r="H18" s="203">
        <v>-100</v>
      </c>
      <c r="I18" s="658">
        <v>0</v>
      </c>
      <c r="J18" s="1"/>
      <c r="K18" s="773"/>
    </row>
    <row r="19" spans="1:11" x14ac:dyDescent="0.2">
      <c r="A19" s="1"/>
      <c r="B19" s="202" t="s">
        <v>380</v>
      </c>
      <c r="C19" s="774">
        <v>2427.10583</v>
      </c>
      <c r="D19" s="189">
        <v>-40.794518961903229</v>
      </c>
      <c r="E19" s="777">
        <v>25628.824720000001</v>
      </c>
      <c r="F19" s="189">
        <v>-17.555677880989546</v>
      </c>
      <c r="G19" s="777">
        <v>35151.427810000001</v>
      </c>
      <c r="H19" s="189">
        <v>-11.395809826533625</v>
      </c>
      <c r="I19" s="658">
        <v>9.2495005320173043</v>
      </c>
      <c r="J19" s="1"/>
      <c r="K19" s="773"/>
    </row>
    <row r="20" spans="1:11" x14ac:dyDescent="0.2">
      <c r="A20" s="650" t="s">
        <v>405</v>
      </c>
      <c r="B20" s="193"/>
      <c r="C20" s="775">
        <v>2427.10583</v>
      </c>
      <c r="D20" s="198">
        <v>-40.794518961903229</v>
      </c>
      <c r="E20" s="775">
        <v>25628.824720000001</v>
      </c>
      <c r="F20" s="198">
        <v>-22.345366602470275</v>
      </c>
      <c r="G20" s="775">
        <v>35151.427810000001</v>
      </c>
      <c r="H20" s="366">
        <v>-15.480652023707261</v>
      </c>
      <c r="I20" s="198">
        <v>9.2495005320173043</v>
      </c>
      <c r="J20" s="1"/>
      <c r="K20" s="773"/>
    </row>
    <row r="21" spans="1:11" x14ac:dyDescent="0.2">
      <c r="A21" s="1"/>
      <c r="B21" s="202" t="s">
        <v>230</v>
      </c>
      <c r="C21" s="774">
        <v>17588.723959999999</v>
      </c>
      <c r="D21" s="189">
        <v>40.150427554118991</v>
      </c>
      <c r="E21" s="777">
        <v>160439.96900000001</v>
      </c>
      <c r="F21" s="189">
        <v>12.300688920678503</v>
      </c>
      <c r="G21" s="777">
        <v>211278.54386000001</v>
      </c>
      <c r="H21" s="189">
        <v>9.6600879718887303</v>
      </c>
      <c r="I21" s="659">
        <v>55.594356348761686</v>
      </c>
      <c r="J21" s="1"/>
      <c r="K21" s="773"/>
    </row>
    <row r="22" spans="1:11" s="726" customFormat="1" x14ac:dyDescent="0.2">
      <c r="A22" s="722"/>
      <c r="B22" s="723" t="s">
        <v>379</v>
      </c>
      <c r="C22" s="776">
        <v>12613.758549999999</v>
      </c>
      <c r="D22" s="680">
        <v>27.081473742191076</v>
      </c>
      <c r="E22" s="778">
        <v>115687.42273999999</v>
      </c>
      <c r="F22" s="680">
        <v>1.7248580001677647</v>
      </c>
      <c r="G22" s="778">
        <v>158005.05354000002</v>
      </c>
      <c r="H22" s="680">
        <v>5.2147371841407786</v>
      </c>
      <c r="I22" s="727">
        <v>41.576343205151097</v>
      </c>
      <c r="J22" s="722"/>
      <c r="K22" s="773"/>
    </row>
    <row r="23" spans="1:11" s="726" customFormat="1" x14ac:dyDescent="0.2">
      <c r="A23" s="722"/>
      <c r="B23" s="723" t="s">
        <v>376</v>
      </c>
      <c r="C23" s="776">
        <v>4974.9654099999989</v>
      </c>
      <c r="D23" s="680">
        <v>89.582878108969297</v>
      </c>
      <c r="E23" s="778">
        <v>44752.546259999988</v>
      </c>
      <c r="F23" s="680">
        <v>53.57454427579642</v>
      </c>
      <c r="G23" s="778">
        <v>53273.490319999983</v>
      </c>
      <c r="H23" s="680">
        <v>25.370378880553297</v>
      </c>
      <c r="I23" s="727">
        <v>14.018013143610583</v>
      </c>
      <c r="J23" s="722"/>
      <c r="K23" s="773"/>
    </row>
    <row r="24" spans="1:11" x14ac:dyDescent="0.2">
      <c r="A24" s="1"/>
      <c r="B24" s="202" t="s">
        <v>233</v>
      </c>
      <c r="C24" s="774">
        <v>0</v>
      </c>
      <c r="D24" s="189" t="s">
        <v>151</v>
      </c>
      <c r="E24" s="777">
        <v>0</v>
      </c>
      <c r="F24" s="189">
        <v>-100</v>
      </c>
      <c r="G24" s="777">
        <v>0</v>
      </c>
      <c r="H24" s="189">
        <v>-100</v>
      </c>
      <c r="I24" s="652">
        <v>0</v>
      </c>
      <c r="J24" s="1"/>
      <c r="K24" s="773"/>
    </row>
    <row r="25" spans="1:11" x14ac:dyDescent="0.2">
      <c r="A25" s="1"/>
      <c r="B25" s="417" t="s">
        <v>237</v>
      </c>
      <c r="C25" s="774">
        <v>2745.8040499999997</v>
      </c>
      <c r="D25" s="203">
        <v>-41.781851521228141</v>
      </c>
      <c r="E25" s="777">
        <v>20591.078440000001</v>
      </c>
      <c r="F25" s="203">
        <v>-19.839297849893065</v>
      </c>
      <c r="G25" s="777">
        <v>31079.47395</v>
      </c>
      <c r="H25" s="189">
        <v>-20.118203398387305</v>
      </c>
      <c r="I25" s="659">
        <v>8.178035111096186</v>
      </c>
      <c r="J25" s="1"/>
      <c r="K25" s="773"/>
    </row>
    <row r="26" spans="1:11" x14ac:dyDescent="0.2">
      <c r="A26" s="193" t="s">
        <v>548</v>
      </c>
      <c r="B26" s="193"/>
      <c r="C26" s="257">
        <v>20334.528010000002</v>
      </c>
      <c r="D26" s="198">
        <v>17.77006983978789</v>
      </c>
      <c r="E26" s="775">
        <v>181031.04743999999</v>
      </c>
      <c r="F26" s="198">
        <v>7.1078552068495826</v>
      </c>
      <c r="G26" s="775">
        <v>242358.01780999999</v>
      </c>
      <c r="H26" s="198">
        <v>4.4477997248600012</v>
      </c>
      <c r="I26" s="198">
        <v>63.772391459857872</v>
      </c>
      <c r="J26" s="1"/>
      <c r="K26" s="773"/>
    </row>
    <row r="27" spans="1:11" x14ac:dyDescent="0.2">
      <c r="A27" s="207" t="s">
        <v>120</v>
      </c>
      <c r="B27" s="207"/>
      <c r="C27" s="260">
        <v>32361.398259999998</v>
      </c>
      <c r="D27" s="209">
        <v>0.1908933620462949</v>
      </c>
      <c r="E27" s="260">
        <v>284867.19750999997</v>
      </c>
      <c r="F27" s="209">
        <v>1.6089041280201579</v>
      </c>
      <c r="G27" s="260">
        <v>380035.95640999998</v>
      </c>
      <c r="H27" s="660">
        <v>-0.43315085101223372</v>
      </c>
      <c r="I27" s="660">
        <v>100</v>
      </c>
      <c r="J27" s="1"/>
      <c r="K27" s="773"/>
    </row>
    <row r="28" spans="1:11" x14ac:dyDescent="0.2">
      <c r="A28" s="369" t="s">
        <v>381</v>
      </c>
      <c r="B28" s="369"/>
      <c r="C28" s="261">
        <v>16763.489329999997</v>
      </c>
      <c r="D28" s="221">
        <v>18.159244678965518</v>
      </c>
      <c r="E28" s="261">
        <v>151118.65772999995</v>
      </c>
      <c r="F28" s="221">
        <v>2.756229657042375</v>
      </c>
      <c r="G28" s="261">
        <v>205636.43664</v>
      </c>
      <c r="H28" s="221">
        <v>7.1625980723308933</v>
      </c>
      <c r="I28" s="221">
        <v>54.109731769209255</v>
      </c>
      <c r="J28" s="1"/>
    </row>
    <row r="29" spans="1:11" x14ac:dyDescent="0.2">
      <c r="A29" s="369" t="s">
        <v>382</v>
      </c>
      <c r="B29" s="369"/>
      <c r="C29" s="261">
        <v>15597.90893</v>
      </c>
      <c r="D29" s="221">
        <v>-13.883367744539857</v>
      </c>
      <c r="E29" s="261">
        <v>133748.53978000002</v>
      </c>
      <c r="F29" s="221">
        <v>0.34301784758424891</v>
      </c>
      <c r="G29" s="261">
        <v>174399.51977000004</v>
      </c>
      <c r="H29" s="221">
        <v>-8.1127312951646253</v>
      </c>
      <c r="I29" s="221">
        <v>45.89026823079076</v>
      </c>
      <c r="J29" s="1"/>
    </row>
    <row r="30" spans="1:11" x14ac:dyDescent="0.2">
      <c r="A30" s="370" t="s">
        <v>551</v>
      </c>
      <c r="B30" s="370"/>
      <c r="C30" s="661">
        <v>6005.5607099999997</v>
      </c>
      <c r="D30" s="662">
        <v>1.0105116929539848</v>
      </c>
      <c r="E30" s="663">
        <v>49251.660179999999</v>
      </c>
      <c r="F30" s="664">
        <v>7.8690630180744945</v>
      </c>
      <c r="G30" s="663">
        <v>64785.190619999987</v>
      </c>
      <c r="H30" s="664">
        <v>5.416690745364237</v>
      </c>
      <c r="I30" s="664">
        <v>17.047121338725852</v>
      </c>
      <c r="J30" s="1"/>
    </row>
    <row r="31" spans="1:11" x14ac:dyDescent="0.2">
      <c r="A31" s="216" t="s">
        <v>552</v>
      </c>
      <c r="B31" s="216"/>
      <c r="C31" s="661">
        <v>26355.837549999997</v>
      </c>
      <c r="D31" s="662">
        <v>5.988709391631734E-3</v>
      </c>
      <c r="E31" s="663">
        <v>235615.53732999999</v>
      </c>
      <c r="F31" s="664">
        <v>0.39103580811192701</v>
      </c>
      <c r="G31" s="663">
        <v>315250.76578999998</v>
      </c>
      <c r="H31" s="664">
        <v>-1.555801024761861</v>
      </c>
      <c r="I31" s="664">
        <v>82.952878661274141</v>
      </c>
      <c r="J31" s="1"/>
    </row>
    <row r="32" spans="1:11" x14ac:dyDescent="0.2">
      <c r="A32" s="821" t="s">
        <v>553</v>
      </c>
      <c r="B32" s="822"/>
      <c r="C32" s="823">
        <v>1538.6717700000002</v>
      </c>
      <c r="D32" s="824">
        <v>-2.0016493730085685</v>
      </c>
      <c r="E32" s="823">
        <v>14819.403149999998</v>
      </c>
      <c r="F32" s="824">
        <v>14.263811903457855</v>
      </c>
      <c r="G32" s="823">
        <v>19250.222779999996</v>
      </c>
      <c r="H32" s="824">
        <v>15.969773455500663</v>
      </c>
      <c r="I32" s="824">
        <v>5.065368804006531</v>
      </c>
      <c r="J32" s="1"/>
    </row>
    <row r="33" spans="1:10" x14ac:dyDescent="0.2">
      <c r="A33" s="377"/>
      <c r="B33" s="377"/>
      <c r="C33" s="720"/>
      <c r="D33" s="1"/>
      <c r="E33" s="1"/>
      <c r="F33" s="1"/>
      <c r="G33" s="1"/>
      <c r="H33" s="1"/>
      <c r="I33" s="253" t="s">
        <v>246</v>
      </c>
      <c r="J33" s="1"/>
    </row>
    <row r="34" spans="1:10" x14ac:dyDescent="0.2">
      <c r="A34" s="728" t="s">
        <v>581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29" t="s">
        <v>247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29" t="s">
        <v>582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07"/>
    </row>
    <row r="65" spans="3:3" x14ac:dyDescent="0.2">
      <c r="C65" t="s">
        <v>607</v>
      </c>
    </row>
    <row r="69" spans="3:3" x14ac:dyDescent="0.2">
      <c r="C69" t="s">
        <v>608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4"/>
  <sheetViews>
    <sheetView workbookViewId="0">
      <selection activeCell="H7" sqref="H7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4" t="s">
        <v>18</v>
      </c>
      <c r="B1" s="894"/>
      <c r="C1" s="894"/>
      <c r="D1" s="894"/>
      <c r="E1" s="894"/>
      <c r="F1" s="894"/>
      <c r="G1" s="1"/>
      <c r="H1" s="1"/>
    </row>
    <row r="2" spans="1:9" x14ac:dyDescent="0.2">
      <c r="A2" s="895"/>
      <c r="B2" s="895"/>
      <c r="C2" s="895"/>
      <c r="D2" s="895"/>
      <c r="E2" s="895"/>
      <c r="F2" s="895"/>
      <c r="G2" s="11"/>
      <c r="H2" s="62" t="s">
        <v>576</v>
      </c>
    </row>
    <row r="3" spans="1:9" x14ac:dyDescent="0.2">
      <c r="A3" s="362"/>
      <c r="B3" s="866">
        <f>INDICE!A3</f>
        <v>41883</v>
      </c>
      <c r="C3" s="866">
        <v>41671</v>
      </c>
      <c r="D3" s="884" t="s">
        <v>121</v>
      </c>
      <c r="E3" s="884"/>
      <c r="F3" s="884" t="s">
        <v>122</v>
      </c>
      <c r="G3" s="884"/>
      <c r="H3" s="884"/>
    </row>
    <row r="4" spans="1:9" x14ac:dyDescent="0.2">
      <c r="A4" s="363"/>
      <c r="B4" s="266" t="s">
        <v>55</v>
      </c>
      <c r="C4" s="267" t="s">
        <v>518</v>
      </c>
      <c r="D4" s="266" t="s">
        <v>55</v>
      </c>
      <c r="E4" s="267" t="s">
        <v>518</v>
      </c>
      <c r="F4" s="266" t="s">
        <v>55</v>
      </c>
      <c r="G4" s="268" t="s">
        <v>518</v>
      </c>
      <c r="H4" s="267" t="s">
        <v>580</v>
      </c>
      <c r="I4" s="62"/>
    </row>
    <row r="5" spans="1:9" ht="14.1" customHeight="1" x14ac:dyDescent="0.2">
      <c r="A5" s="668" t="s">
        <v>384</v>
      </c>
      <c r="B5" s="371">
        <v>16763.489329999997</v>
      </c>
      <c r="C5" s="372">
        <v>18.159244678965486</v>
      </c>
      <c r="D5" s="371">
        <v>151118.65773000001</v>
      </c>
      <c r="E5" s="372">
        <v>2.7562296570424154</v>
      </c>
      <c r="F5" s="371">
        <v>205636.43664</v>
      </c>
      <c r="G5" s="372">
        <v>7.1625980723308933</v>
      </c>
      <c r="H5" s="372">
        <v>54.109731769209255</v>
      </c>
    </row>
    <row r="6" spans="1:9" x14ac:dyDescent="0.2">
      <c r="A6" s="648" t="s">
        <v>385</v>
      </c>
      <c r="B6" s="730">
        <v>5991.8244199999999</v>
      </c>
      <c r="C6" s="731">
        <v>10.938172013620775</v>
      </c>
      <c r="D6" s="730">
        <v>53484.412069999998</v>
      </c>
      <c r="E6" s="731">
        <v>7.6853396035038433</v>
      </c>
      <c r="F6" s="730">
        <v>73991.105129999996</v>
      </c>
      <c r="G6" s="731">
        <v>19.183466639912812</v>
      </c>
      <c r="H6" s="731">
        <v>19.469501209557929</v>
      </c>
    </row>
    <row r="7" spans="1:9" x14ac:dyDescent="0.2">
      <c r="A7" s="648" t="s">
        <v>386</v>
      </c>
      <c r="B7" s="732">
        <v>0</v>
      </c>
      <c r="C7" s="731">
        <v>-100</v>
      </c>
      <c r="D7" s="730">
        <v>0</v>
      </c>
      <c r="E7" s="731">
        <v>-100</v>
      </c>
      <c r="F7" s="730">
        <v>31.331250000000001</v>
      </c>
      <c r="G7" s="731">
        <v>-98.708893502538928</v>
      </c>
      <c r="H7" s="731">
        <v>8.244285697587634E-3</v>
      </c>
    </row>
    <row r="8" spans="1:9" x14ac:dyDescent="0.2">
      <c r="A8" s="648" t="s">
        <v>387</v>
      </c>
      <c r="B8" s="732">
        <v>297.08838999999995</v>
      </c>
      <c r="C8" s="733">
        <v>0.59034041054041719</v>
      </c>
      <c r="D8" s="730">
        <v>1809.05871</v>
      </c>
      <c r="E8" s="733">
        <v>15.025961578836947</v>
      </c>
      <c r="F8" s="730">
        <v>2092.9628600000001</v>
      </c>
      <c r="G8" s="733">
        <v>26.551753378145264</v>
      </c>
      <c r="H8" s="733">
        <v>0.55072758898161134</v>
      </c>
    </row>
    <row r="9" spans="1:9" x14ac:dyDescent="0.2">
      <c r="A9" s="648" t="s">
        <v>388</v>
      </c>
      <c r="B9" s="730">
        <v>3852.64239</v>
      </c>
      <c r="C9" s="731">
        <v>3.1130961467735121</v>
      </c>
      <c r="D9" s="730">
        <v>33464.828240000003</v>
      </c>
      <c r="E9" s="731">
        <v>9.413459800932845</v>
      </c>
      <c r="F9" s="730">
        <v>45325.094700000001</v>
      </c>
      <c r="G9" s="731">
        <v>16.567070533769709</v>
      </c>
      <c r="H9" s="731">
        <v>11.926527986499583</v>
      </c>
    </row>
    <row r="10" spans="1:9" x14ac:dyDescent="0.2">
      <c r="A10" s="648" t="s">
        <v>389</v>
      </c>
      <c r="B10" s="732">
        <v>0</v>
      </c>
      <c r="C10" s="733" t="s">
        <v>151</v>
      </c>
      <c r="D10" s="732">
        <v>0</v>
      </c>
      <c r="E10" s="733" t="s">
        <v>151</v>
      </c>
      <c r="F10" s="732">
        <v>0</v>
      </c>
      <c r="G10" s="733" t="s">
        <v>151</v>
      </c>
      <c r="H10" s="733">
        <v>0</v>
      </c>
    </row>
    <row r="11" spans="1:9" x14ac:dyDescent="0.2">
      <c r="A11" s="648" t="s">
        <v>390</v>
      </c>
      <c r="B11" s="730">
        <v>6621.9341299999987</v>
      </c>
      <c r="C11" s="731">
        <v>46.35152311602755</v>
      </c>
      <c r="D11" s="730">
        <v>62203.010670000003</v>
      </c>
      <c r="E11" s="731">
        <v>-1.85549255692808</v>
      </c>
      <c r="F11" s="730">
        <v>84013.948409999997</v>
      </c>
      <c r="G11" s="731">
        <v>-2.753186244401066</v>
      </c>
      <c r="H11" s="731">
        <v>22.106841995593161</v>
      </c>
    </row>
    <row r="12" spans="1:9" x14ac:dyDescent="0.2">
      <c r="A12" s="648" t="s">
        <v>407</v>
      </c>
      <c r="B12" s="730">
        <v>0</v>
      </c>
      <c r="C12" s="731" t="s">
        <v>151</v>
      </c>
      <c r="D12" s="730">
        <v>157.34804</v>
      </c>
      <c r="E12" s="731">
        <v>-65.341270380401852</v>
      </c>
      <c r="F12" s="730">
        <v>181.99429000000001</v>
      </c>
      <c r="G12" s="731">
        <v>-59.912491509772003</v>
      </c>
      <c r="H12" s="731">
        <v>4.7888702879381323E-2</v>
      </c>
    </row>
    <row r="13" spans="1:9" x14ac:dyDescent="0.2">
      <c r="A13" s="668" t="s">
        <v>391</v>
      </c>
      <c r="B13" s="670">
        <v>15597.90893</v>
      </c>
      <c r="C13" s="372">
        <v>-13.883367744539873</v>
      </c>
      <c r="D13" s="670">
        <v>133748.53977999999</v>
      </c>
      <c r="E13" s="372">
        <v>0.34301784758421527</v>
      </c>
      <c r="F13" s="670">
        <v>174399.51977000001</v>
      </c>
      <c r="G13" s="372">
        <v>-8.1127312951646413</v>
      </c>
      <c r="H13" s="372">
        <v>45.890268230790753</v>
      </c>
    </row>
    <row r="14" spans="1:9" x14ac:dyDescent="0.2">
      <c r="A14" s="648" t="s">
        <v>392</v>
      </c>
      <c r="B14" s="730">
        <v>892.88165000000004</v>
      </c>
      <c r="C14" s="731">
        <v>-61.370167029632618</v>
      </c>
      <c r="D14" s="730">
        <v>27999.853760000002</v>
      </c>
      <c r="E14" s="731">
        <v>-3.6935989132602156</v>
      </c>
      <c r="F14" s="730">
        <v>36306.46026</v>
      </c>
      <c r="G14" s="731">
        <v>-17.042000903694682</v>
      </c>
      <c r="H14" s="731">
        <v>9.5534276816772952</v>
      </c>
    </row>
    <row r="15" spans="1:9" x14ac:dyDescent="0.2">
      <c r="A15" s="648" t="s">
        <v>393</v>
      </c>
      <c r="B15" s="730">
        <v>1779.1801799999998</v>
      </c>
      <c r="C15" s="731">
        <v>-2.2031239886860674</v>
      </c>
      <c r="D15" s="730">
        <v>13906.76002</v>
      </c>
      <c r="E15" s="731">
        <v>-41.269555513543771</v>
      </c>
      <c r="F15" s="730">
        <v>20493.060969999999</v>
      </c>
      <c r="G15" s="731">
        <v>-36.58247151882491</v>
      </c>
      <c r="H15" s="731">
        <v>5.3924005411454168</v>
      </c>
    </row>
    <row r="16" spans="1:9" x14ac:dyDescent="0.2">
      <c r="A16" s="648" t="s">
        <v>394</v>
      </c>
      <c r="B16" s="730">
        <v>2811.0832299999997</v>
      </c>
      <c r="C16" s="731">
        <v>1.2357993400204481</v>
      </c>
      <c r="D16" s="730">
        <v>20542.80877</v>
      </c>
      <c r="E16" s="731">
        <v>35.294178040339318</v>
      </c>
      <c r="F16" s="730">
        <v>25993.70175</v>
      </c>
      <c r="G16" s="731">
        <v>6.56201896972384</v>
      </c>
      <c r="H16" s="731">
        <v>6.8398006324319525</v>
      </c>
    </row>
    <row r="17" spans="1:8" x14ac:dyDescent="0.2">
      <c r="A17" s="648" t="s">
        <v>395</v>
      </c>
      <c r="B17" s="730">
        <v>4368.6482400000004</v>
      </c>
      <c r="C17" s="731">
        <v>-17.648484414624669</v>
      </c>
      <c r="D17" s="730">
        <v>29252.408700000004</v>
      </c>
      <c r="E17" s="731">
        <v>2.0693897208368472</v>
      </c>
      <c r="F17" s="730">
        <v>38028.586790000001</v>
      </c>
      <c r="G17" s="731">
        <v>-0.94059078494631887</v>
      </c>
      <c r="H17" s="731">
        <v>10.006575995923143</v>
      </c>
    </row>
    <row r="18" spans="1:8" x14ac:dyDescent="0.2">
      <c r="A18" s="648" t="s">
        <v>396</v>
      </c>
      <c r="B18" s="730">
        <v>2405.6235999999999</v>
      </c>
      <c r="C18" s="731">
        <v>25.579910025821412</v>
      </c>
      <c r="D18" s="730">
        <v>16060.26924</v>
      </c>
      <c r="E18" s="731">
        <v>10.822396741753606</v>
      </c>
      <c r="F18" s="730">
        <v>19964.10108</v>
      </c>
      <c r="G18" s="731">
        <v>0.90064213259994497</v>
      </c>
      <c r="H18" s="731">
        <v>5.2532137402445747</v>
      </c>
    </row>
    <row r="19" spans="1:8" x14ac:dyDescent="0.2">
      <c r="A19" s="648" t="s">
        <v>397</v>
      </c>
      <c r="B19" s="730">
        <v>3340.4920300000003</v>
      </c>
      <c r="C19" s="731">
        <v>-16.16580507386638</v>
      </c>
      <c r="D19" s="730">
        <v>25986.439289999998</v>
      </c>
      <c r="E19" s="731">
        <v>17.037046213059259</v>
      </c>
      <c r="F19" s="730">
        <v>33613.608919999991</v>
      </c>
      <c r="G19" s="731">
        <v>7.9113449440466068</v>
      </c>
      <c r="H19" s="731">
        <v>8.8448496393683627</v>
      </c>
    </row>
    <row r="20" spans="1:8" x14ac:dyDescent="0.2">
      <c r="A20" s="668" t="s">
        <v>398</v>
      </c>
      <c r="B20" s="670">
        <v>0</v>
      </c>
      <c r="C20" s="670" t="s">
        <v>151</v>
      </c>
      <c r="D20" s="670">
        <v>0</v>
      </c>
      <c r="E20" s="670" t="s">
        <v>151</v>
      </c>
      <c r="F20" s="670">
        <v>0</v>
      </c>
      <c r="G20" s="670" t="s">
        <v>151</v>
      </c>
      <c r="H20" s="671">
        <v>0</v>
      </c>
    </row>
    <row r="21" spans="1:8" x14ac:dyDescent="0.2">
      <c r="A21" s="669" t="s">
        <v>120</v>
      </c>
      <c r="B21" s="69">
        <v>32361.398259999998</v>
      </c>
      <c r="C21" s="70">
        <v>0.19089336204628335</v>
      </c>
      <c r="D21" s="69">
        <v>284867.19750999997</v>
      </c>
      <c r="E21" s="70">
        <v>1.6089041280201364</v>
      </c>
      <c r="F21" s="69">
        <v>380035.95640999998</v>
      </c>
      <c r="G21" s="70">
        <v>-0.43315085101221817</v>
      </c>
      <c r="H21" s="70">
        <v>100</v>
      </c>
    </row>
    <row r="22" spans="1:8" x14ac:dyDescent="0.2">
      <c r="A22" s="721"/>
      <c r="B22" s="1"/>
      <c r="C22" s="1"/>
      <c r="D22" s="1"/>
      <c r="E22" s="1"/>
      <c r="F22" s="1"/>
      <c r="G22" s="1"/>
      <c r="H22" s="253" t="s">
        <v>246</v>
      </c>
    </row>
    <row r="23" spans="1:8" x14ac:dyDescent="0.2">
      <c r="A23" s="728" t="s">
        <v>383</v>
      </c>
      <c r="B23" s="1"/>
      <c r="C23" s="1"/>
      <c r="D23" s="1"/>
      <c r="E23" s="1"/>
      <c r="F23" s="1"/>
      <c r="G23" s="1"/>
      <c r="H23" s="1"/>
    </row>
    <row r="24" spans="1:8" x14ac:dyDescent="0.2">
      <c r="A24" s="729" t="s">
        <v>247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conditionalFormatting sqref="H6:H19">
    <cfRule type="cellIs" dxfId="0" priority="1" operator="between">
      <formula>0.00001</formula>
      <formula>0.499999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J20" sqref="J20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5" t="s">
        <v>621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578</v>
      </c>
      <c r="H2" s="1"/>
    </row>
    <row r="3" spans="1:8" x14ac:dyDescent="0.2">
      <c r="A3" s="63"/>
      <c r="B3" s="866">
        <f>INDICE!A3</f>
        <v>41883</v>
      </c>
      <c r="C3" s="884">
        <v>41671</v>
      </c>
      <c r="D3" s="884" t="s">
        <v>121</v>
      </c>
      <c r="E3" s="884"/>
      <c r="F3" s="884" t="s">
        <v>122</v>
      </c>
      <c r="G3" s="884"/>
      <c r="H3" s="1"/>
    </row>
    <row r="4" spans="1:8" x14ac:dyDescent="0.2">
      <c r="A4" s="75"/>
      <c r="B4" s="266" t="s">
        <v>408</v>
      </c>
      <c r="C4" s="267" t="s">
        <v>518</v>
      </c>
      <c r="D4" s="266" t="s">
        <v>408</v>
      </c>
      <c r="E4" s="267" t="s">
        <v>518</v>
      </c>
      <c r="F4" s="266" t="s">
        <v>408</v>
      </c>
      <c r="G4" s="268" t="s">
        <v>518</v>
      </c>
      <c r="H4" s="1"/>
    </row>
    <row r="5" spans="1:8" x14ac:dyDescent="0.2">
      <c r="A5" s="734" t="s">
        <v>577</v>
      </c>
      <c r="B5" s="735">
        <v>23.594425364308414</v>
      </c>
      <c r="C5" s="695">
        <v>-7.4720351271393852</v>
      </c>
      <c r="D5" s="736">
        <v>24.883390991475487</v>
      </c>
      <c r="E5" s="695">
        <v>-5.391426198019218</v>
      </c>
      <c r="F5" s="736">
        <v>25.06820449276735</v>
      </c>
      <c r="G5" s="695">
        <v>-4.8979735973232508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409</v>
      </c>
      <c r="H6" s="1"/>
    </row>
    <row r="7" spans="1:8" x14ac:dyDescent="0.2">
      <c r="A7" s="280" t="s">
        <v>590</v>
      </c>
      <c r="B7" s="94"/>
      <c r="C7" s="294"/>
      <c r="D7" s="294"/>
      <c r="E7" s="294"/>
      <c r="F7" s="94"/>
      <c r="G7" s="94"/>
      <c r="H7" s="1"/>
    </row>
    <row r="8" spans="1:8" x14ac:dyDescent="0.2">
      <c r="A8" s="728" t="s">
        <v>410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8"/>
  <sheetViews>
    <sheetView topLeftCell="A5" workbookViewId="0">
      <selection activeCell="A38" sqref="A38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43"/>
  </cols>
  <sheetData>
    <row r="1" spans="1:14" x14ac:dyDescent="0.2">
      <c r="A1" s="894" t="s">
        <v>399</v>
      </c>
      <c r="B1" s="894"/>
      <c r="C1" s="894"/>
      <c r="D1" s="894"/>
      <c r="E1" s="894"/>
      <c r="F1" s="894"/>
      <c r="G1" s="894"/>
      <c r="H1" s="1"/>
      <c r="I1" s="1"/>
    </row>
    <row r="2" spans="1:14" x14ac:dyDescent="0.2">
      <c r="A2" s="895"/>
      <c r="B2" s="895"/>
      <c r="C2" s="895"/>
      <c r="D2" s="895"/>
      <c r="E2" s="895"/>
      <c r="F2" s="895"/>
      <c r="G2" s="895"/>
      <c r="H2" s="11"/>
      <c r="I2" s="62" t="s">
        <v>576</v>
      </c>
    </row>
    <row r="3" spans="1:14" x14ac:dyDescent="0.2">
      <c r="A3" s="880" t="s">
        <v>556</v>
      </c>
      <c r="B3" s="880" t="s">
        <v>557</v>
      </c>
      <c r="C3" s="863">
        <f>INDICE!A3</f>
        <v>41883</v>
      </c>
      <c r="D3" s="864">
        <v>41671</v>
      </c>
      <c r="E3" s="864" t="s">
        <v>121</v>
      </c>
      <c r="F3" s="864"/>
      <c r="G3" s="864" t="s">
        <v>122</v>
      </c>
      <c r="H3" s="864"/>
      <c r="I3" s="864"/>
    </row>
    <row r="4" spans="1:14" x14ac:dyDescent="0.2">
      <c r="A4" s="881"/>
      <c r="B4" s="881"/>
      <c r="C4" s="97" t="s">
        <v>55</v>
      </c>
      <c r="D4" s="97" t="s">
        <v>518</v>
      </c>
      <c r="E4" s="97" t="s">
        <v>55</v>
      </c>
      <c r="F4" s="97" t="s">
        <v>518</v>
      </c>
      <c r="G4" s="97" t="s">
        <v>55</v>
      </c>
      <c r="H4" s="459" t="s">
        <v>518</v>
      </c>
      <c r="I4" s="459" t="s">
        <v>111</v>
      </c>
    </row>
    <row r="5" spans="1:14" x14ac:dyDescent="0.2">
      <c r="A5" s="644"/>
      <c r="B5" s="676" t="s">
        <v>257</v>
      </c>
      <c r="C5" s="205">
        <v>0</v>
      </c>
      <c r="D5" s="189" t="s">
        <v>151</v>
      </c>
      <c r="E5" s="373">
        <v>950.28910999999994</v>
      </c>
      <c r="F5" s="189" t="s">
        <v>151</v>
      </c>
      <c r="G5" s="651">
        <v>950.28910999999994</v>
      </c>
      <c r="H5" s="189" t="s">
        <v>151</v>
      </c>
      <c r="I5" s="672">
        <v>1.5783699642674831</v>
      </c>
    </row>
    <row r="6" spans="1:14" x14ac:dyDescent="0.2">
      <c r="A6" s="644"/>
      <c r="B6" s="676" t="s">
        <v>214</v>
      </c>
      <c r="C6" s="205">
        <v>0</v>
      </c>
      <c r="D6" s="189" t="s">
        <v>151</v>
      </c>
      <c r="E6" s="373">
        <v>958.52187000000004</v>
      </c>
      <c r="F6" s="189">
        <v>-74.523899151037412</v>
      </c>
      <c r="G6" s="651">
        <v>958.52187000000004</v>
      </c>
      <c r="H6" s="189">
        <v>-74.523899151037412</v>
      </c>
      <c r="I6" s="672">
        <v>1.5920440566781844</v>
      </c>
    </row>
    <row r="7" spans="1:14" x14ac:dyDescent="0.2">
      <c r="A7" s="650" t="s">
        <v>354</v>
      </c>
      <c r="B7" s="677"/>
      <c r="C7" s="376">
        <v>0</v>
      </c>
      <c r="D7" s="198" t="s">
        <v>151</v>
      </c>
      <c r="E7" s="194">
        <v>1908.81098</v>
      </c>
      <c r="F7" s="374">
        <v>-49.266612948448312</v>
      </c>
      <c r="G7" s="257">
        <v>1908.81098</v>
      </c>
      <c r="H7" s="374">
        <v>-49.266612948448312</v>
      </c>
      <c r="I7" s="375">
        <v>3.1704140209456675</v>
      </c>
    </row>
    <row r="8" spans="1:14" x14ac:dyDescent="0.2">
      <c r="A8" s="644"/>
      <c r="B8" s="676" t="s">
        <v>258</v>
      </c>
      <c r="C8" s="205">
        <v>1028.1513</v>
      </c>
      <c r="D8" s="189">
        <v>126.50489195092538</v>
      </c>
      <c r="E8" s="373">
        <v>7390.6547699999992</v>
      </c>
      <c r="F8" s="189">
        <v>303.77622046995106</v>
      </c>
      <c r="G8" s="651">
        <v>7390.6547699999992</v>
      </c>
      <c r="H8" s="189">
        <v>303.77622046995106</v>
      </c>
      <c r="I8" s="673">
        <v>12.275409012356464</v>
      </c>
    </row>
    <row r="9" spans="1:14" x14ac:dyDescent="0.2">
      <c r="A9" s="644"/>
      <c r="B9" s="676" t="s">
        <v>215</v>
      </c>
      <c r="C9" s="205">
        <v>2115.4572000000003</v>
      </c>
      <c r="D9" s="189">
        <v>133.97489762990193</v>
      </c>
      <c r="E9" s="373">
        <v>7809.1492299999991</v>
      </c>
      <c r="F9" s="189">
        <v>-30.390946966289569</v>
      </c>
      <c r="G9" s="651">
        <v>10222.900460000001</v>
      </c>
      <c r="H9" s="189">
        <v>-15.938841547807808</v>
      </c>
      <c r="I9" s="674">
        <v>16.979589541713512</v>
      </c>
    </row>
    <row r="10" spans="1:14" x14ac:dyDescent="0.2">
      <c r="A10" s="644"/>
      <c r="B10" s="676" t="s">
        <v>657</v>
      </c>
      <c r="C10" s="830">
        <v>0</v>
      </c>
      <c r="D10" s="831" t="s">
        <v>151</v>
      </c>
      <c r="E10" s="832">
        <v>929.93902000000003</v>
      </c>
      <c r="F10" s="831" t="s">
        <v>151</v>
      </c>
      <c r="G10" s="833">
        <v>929.93902000000003</v>
      </c>
      <c r="H10" s="831" t="s">
        <v>151</v>
      </c>
      <c r="I10" s="834">
        <v>1.5445697549541935</v>
      </c>
    </row>
    <row r="11" spans="1:14" x14ac:dyDescent="0.2">
      <c r="A11" s="644"/>
      <c r="B11" s="676" t="s">
        <v>579</v>
      </c>
      <c r="C11" s="205">
        <v>0</v>
      </c>
      <c r="D11" s="189" t="s">
        <v>151</v>
      </c>
      <c r="E11" s="373">
        <v>0</v>
      </c>
      <c r="F11" s="189" t="s">
        <v>151</v>
      </c>
      <c r="G11" s="373">
        <v>0</v>
      </c>
      <c r="H11" s="189">
        <v>-100</v>
      </c>
      <c r="I11" s="673">
        <v>0</v>
      </c>
      <c r="J11" s="407"/>
    </row>
    <row r="12" spans="1:14" x14ac:dyDescent="0.2">
      <c r="A12" s="650" t="s">
        <v>563</v>
      </c>
      <c r="B12" s="677"/>
      <c r="C12" s="376">
        <v>3143.6084999999998</v>
      </c>
      <c r="D12" s="198">
        <v>131.4781086113025</v>
      </c>
      <c r="E12" s="194">
        <v>16129.74302</v>
      </c>
      <c r="F12" s="374">
        <v>23.609351432604615</v>
      </c>
      <c r="G12" s="257">
        <v>18543.49425</v>
      </c>
      <c r="H12" s="374">
        <v>32.296634769597013</v>
      </c>
      <c r="I12" s="375">
        <v>30.799568309024167</v>
      </c>
      <c r="J12" s="407"/>
    </row>
    <row r="13" spans="1:14" x14ac:dyDescent="0.2">
      <c r="A13" s="645"/>
      <c r="B13" s="676" t="s">
        <v>324</v>
      </c>
      <c r="C13" s="205">
        <v>0</v>
      </c>
      <c r="D13" s="189" t="s">
        <v>151</v>
      </c>
      <c r="E13" s="816">
        <v>0.60098000000000007</v>
      </c>
      <c r="F13" s="817">
        <v>-0.37959785833871462</v>
      </c>
      <c r="G13" s="816">
        <v>0.60098000000000007</v>
      </c>
      <c r="H13" s="189">
        <v>-34.096566547137321</v>
      </c>
      <c r="I13" s="673">
        <v>9.9818967842899117E-4</v>
      </c>
      <c r="J13" s="407"/>
      <c r="K13" s="838"/>
      <c r="L13" s="838"/>
      <c r="M13" s="838"/>
      <c r="N13" s="838"/>
    </row>
    <row r="14" spans="1:14" x14ac:dyDescent="0.2">
      <c r="A14" s="645"/>
      <c r="B14" s="676" t="s">
        <v>261</v>
      </c>
      <c r="C14" s="205">
        <v>22.040669999999999</v>
      </c>
      <c r="D14" s="189">
        <v>-96.545152906742999</v>
      </c>
      <c r="E14" s="815">
        <v>459.88405</v>
      </c>
      <c r="F14" s="189">
        <v>-89.916100604039073</v>
      </c>
      <c r="G14" s="815">
        <v>888.50437999999997</v>
      </c>
      <c r="H14" s="189">
        <v>-81.113423235702228</v>
      </c>
      <c r="I14" s="673">
        <v>1.4757494448316917</v>
      </c>
      <c r="J14" s="407"/>
      <c r="K14" s="838"/>
      <c r="L14" s="838"/>
      <c r="M14" s="838"/>
      <c r="N14" s="838"/>
    </row>
    <row r="15" spans="1:14" x14ac:dyDescent="0.2">
      <c r="A15" s="644"/>
      <c r="B15" s="683" t="s">
        <v>379</v>
      </c>
      <c r="C15" s="842">
        <v>15.143270000000001</v>
      </c>
      <c r="D15" s="680">
        <v>-97.618733008340129</v>
      </c>
      <c r="E15" s="681">
        <v>402.43966999999998</v>
      </c>
      <c r="F15" s="680">
        <v>-91.152284718673528</v>
      </c>
      <c r="G15" s="724">
        <v>820.83810999999992</v>
      </c>
      <c r="H15" s="680">
        <v>-82.506924516380735</v>
      </c>
      <c r="I15" s="682">
        <v>1.3633600603400458</v>
      </c>
      <c r="J15" s="407"/>
      <c r="K15" s="838"/>
      <c r="L15" s="838"/>
      <c r="M15" s="838"/>
      <c r="N15" s="838"/>
    </row>
    <row r="16" spans="1:14" x14ac:dyDescent="0.2">
      <c r="A16" s="644"/>
      <c r="B16" s="683" t="s">
        <v>376</v>
      </c>
      <c r="C16" s="679">
        <v>6.8973999999999993</v>
      </c>
      <c r="D16" s="680">
        <v>239.70980801623338</v>
      </c>
      <c r="E16" s="681">
        <v>57.444380000000002</v>
      </c>
      <c r="F16" s="680">
        <v>376.22757697900414</v>
      </c>
      <c r="G16" s="724">
        <v>67.666269999999997</v>
      </c>
      <c r="H16" s="680">
        <v>460.96947700205095</v>
      </c>
      <c r="I16" s="841">
        <v>0.11238938449164579</v>
      </c>
      <c r="J16" s="407"/>
      <c r="K16" s="839"/>
      <c r="L16" s="840"/>
      <c r="M16" s="839"/>
      <c r="N16" s="838"/>
    </row>
    <row r="17" spans="1:14" x14ac:dyDescent="0.2">
      <c r="A17" s="644"/>
      <c r="B17" s="676" t="s">
        <v>221</v>
      </c>
      <c r="C17" s="205">
        <v>8.2724900000000012</v>
      </c>
      <c r="D17" s="189">
        <v>-99.016005204681576</v>
      </c>
      <c r="E17" s="373">
        <v>55.079419999999999</v>
      </c>
      <c r="F17" s="189">
        <v>-96.708524540311458</v>
      </c>
      <c r="G17" s="373">
        <v>910.53561999999999</v>
      </c>
      <c r="H17" s="189">
        <v>-45.840481505381817</v>
      </c>
      <c r="I17" s="658">
        <v>1.5123419377116409</v>
      </c>
      <c r="J17" s="407"/>
      <c r="K17" s="839"/>
      <c r="L17" s="838"/>
      <c r="M17" s="838"/>
      <c r="N17" s="838"/>
    </row>
    <row r="18" spans="1:14" x14ac:dyDescent="0.2">
      <c r="A18" s="644"/>
      <c r="B18" s="676" t="s">
        <v>223</v>
      </c>
      <c r="C18" s="205">
        <v>0</v>
      </c>
      <c r="D18" s="189" t="s">
        <v>151</v>
      </c>
      <c r="E18" s="373">
        <v>139.79138</v>
      </c>
      <c r="F18" s="189" t="s">
        <v>151</v>
      </c>
      <c r="G18" s="651">
        <v>139.79138</v>
      </c>
      <c r="H18" s="189">
        <v>470.87741264689873</v>
      </c>
      <c r="I18" s="658">
        <v>0.23218461953699773</v>
      </c>
      <c r="J18" s="407"/>
      <c r="K18" s="838"/>
      <c r="L18" s="838"/>
      <c r="M18" s="838"/>
      <c r="N18" s="838"/>
    </row>
    <row r="19" spans="1:14" x14ac:dyDescent="0.2">
      <c r="A19" s="645"/>
      <c r="B19" s="676" t="s">
        <v>264</v>
      </c>
      <c r="C19" s="205">
        <v>363.45625999999999</v>
      </c>
      <c r="D19" s="189">
        <v>-12.367256582758483</v>
      </c>
      <c r="E19" s="373">
        <v>4454.9572600000001</v>
      </c>
      <c r="F19" s="189">
        <v>4.1799328689875681</v>
      </c>
      <c r="G19" s="651">
        <v>5755.7902999999997</v>
      </c>
      <c r="H19" s="189">
        <v>-8.3872624426086233</v>
      </c>
      <c r="I19" s="658">
        <v>9.5600027765677815</v>
      </c>
      <c r="K19" s="838"/>
      <c r="L19" s="838"/>
      <c r="M19" s="838"/>
      <c r="N19" s="838"/>
    </row>
    <row r="20" spans="1:14" x14ac:dyDescent="0.2">
      <c r="A20" s="645"/>
      <c r="B20" s="683" t="s">
        <v>379</v>
      </c>
      <c r="C20" s="679">
        <v>337.95</v>
      </c>
      <c r="D20" s="680">
        <v>-17.933464838915377</v>
      </c>
      <c r="E20" s="843">
        <v>4360.0807500000001</v>
      </c>
      <c r="F20" s="844">
        <v>2.5820873069715922</v>
      </c>
      <c r="G20" s="843">
        <v>5652.2618000000002</v>
      </c>
      <c r="H20" s="680">
        <v>-9.5462158404531721</v>
      </c>
      <c r="I20" s="841">
        <v>9.3880485016780444</v>
      </c>
      <c r="K20" s="838"/>
      <c r="L20" s="838"/>
      <c r="M20" s="838"/>
      <c r="N20" s="838"/>
    </row>
    <row r="21" spans="1:14" x14ac:dyDescent="0.2">
      <c r="A21" s="644"/>
      <c r="B21" s="683" t="s">
        <v>376</v>
      </c>
      <c r="C21" s="679">
        <v>25.506259999999997</v>
      </c>
      <c r="D21" s="680">
        <v>764.8036699362915</v>
      </c>
      <c r="E21" s="681">
        <v>94.876509999999996</v>
      </c>
      <c r="F21" s="680">
        <v>266.58834648200565</v>
      </c>
      <c r="G21" s="724">
        <v>103.52849999999998</v>
      </c>
      <c r="H21" s="680">
        <v>204.89033154101276</v>
      </c>
      <c r="I21" s="841">
        <v>0.17195427488973974</v>
      </c>
    </row>
    <row r="22" spans="1:14" x14ac:dyDescent="0.2">
      <c r="A22" s="644"/>
      <c r="B22" s="683" t="s">
        <v>400</v>
      </c>
      <c r="C22" s="679">
        <v>0.60311999999999999</v>
      </c>
      <c r="D22" s="680" t="s">
        <v>151</v>
      </c>
      <c r="E22" s="681">
        <v>3.5694299999999997</v>
      </c>
      <c r="F22" s="680" t="s">
        <v>151</v>
      </c>
      <c r="G22" s="724">
        <v>4.1704000000000008</v>
      </c>
      <c r="H22" s="680" t="s">
        <v>151</v>
      </c>
      <c r="I22" s="682">
        <v>6.9267700005329049E-3</v>
      </c>
    </row>
    <row r="23" spans="1:14" x14ac:dyDescent="0.2">
      <c r="A23" s="644"/>
      <c r="B23" s="676" t="s">
        <v>654</v>
      </c>
      <c r="C23" s="205">
        <v>0</v>
      </c>
      <c r="D23" s="189" t="s">
        <v>151</v>
      </c>
      <c r="E23" s="373">
        <v>0</v>
      </c>
      <c r="F23" s="189" t="s">
        <v>151</v>
      </c>
      <c r="G23" s="373">
        <v>0</v>
      </c>
      <c r="H23" s="189">
        <v>-100</v>
      </c>
      <c r="I23" s="673">
        <v>0</v>
      </c>
    </row>
    <row r="24" spans="1:14" x14ac:dyDescent="0.2">
      <c r="A24" s="650" t="s">
        <v>547</v>
      </c>
      <c r="B24" s="677"/>
      <c r="C24" s="376">
        <v>394.37253999999996</v>
      </c>
      <c r="D24" s="198">
        <v>-79.171392776444492</v>
      </c>
      <c r="E24" s="376">
        <v>5113.8825199999992</v>
      </c>
      <c r="F24" s="198">
        <v>-51.346359966368325</v>
      </c>
      <c r="G24" s="257">
        <v>7699.3930600000003</v>
      </c>
      <c r="H24" s="198">
        <v>-42.10810949083556</v>
      </c>
      <c r="I24" s="375">
        <v>12.788203738327075</v>
      </c>
    </row>
    <row r="25" spans="1:14" x14ac:dyDescent="0.2">
      <c r="A25" s="836"/>
      <c r="B25" s="837" t="s">
        <v>270</v>
      </c>
      <c r="C25" s="205">
        <v>0</v>
      </c>
      <c r="D25" s="189" t="s">
        <v>151</v>
      </c>
      <c r="E25" s="373">
        <v>0</v>
      </c>
      <c r="F25" s="189">
        <v>-100</v>
      </c>
      <c r="G25" s="191">
        <v>0</v>
      </c>
      <c r="H25" s="189">
        <v>-100</v>
      </c>
      <c r="I25" s="672">
        <v>0</v>
      </c>
    </row>
    <row r="26" spans="1:14" x14ac:dyDescent="0.2">
      <c r="A26" s="644"/>
      <c r="B26" s="676" t="s">
        <v>401</v>
      </c>
      <c r="C26" s="205">
        <v>1046.7241300000001</v>
      </c>
      <c r="D26" s="189" t="s">
        <v>151</v>
      </c>
      <c r="E26" s="373">
        <v>3059.1875</v>
      </c>
      <c r="F26" s="189">
        <v>274.77145885617472</v>
      </c>
      <c r="G26" s="191">
        <v>3059.1875</v>
      </c>
      <c r="H26" s="189">
        <v>274.77145885617472</v>
      </c>
      <c r="I26" s="672">
        <v>5.0811164878681305</v>
      </c>
    </row>
    <row r="27" spans="1:14" x14ac:dyDescent="0.2">
      <c r="A27" s="644"/>
      <c r="B27" s="676" t="s">
        <v>665</v>
      </c>
      <c r="C27" s="205">
        <v>0</v>
      </c>
      <c r="D27" s="189" t="s">
        <v>151</v>
      </c>
      <c r="E27" s="373">
        <v>889.14329000000009</v>
      </c>
      <c r="F27" s="189" t="s">
        <v>151</v>
      </c>
      <c r="G27" s="191">
        <v>889.14329000000009</v>
      </c>
      <c r="H27" s="189" t="s">
        <v>151</v>
      </c>
      <c r="I27" s="672">
        <v>1.4768106338353941</v>
      </c>
    </row>
    <row r="28" spans="1:14" x14ac:dyDescent="0.2">
      <c r="A28" s="650" t="s">
        <v>405</v>
      </c>
      <c r="B28" s="677"/>
      <c r="C28" s="194">
        <v>1046.7241300000001</v>
      </c>
      <c r="D28" s="198" t="s">
        <v>151</v>
      </c>
      <c r="E28" s="194">
        <v>3948.33079</v>
      </c>
      <c r="F28" s="198" t="s">
        <v>151</v>
      </c>
      <c r="G28" s="194">
        <v>3948.33079</v>
      </c>
      <c r="H28" s="198">
        <v>12.184400052150572</v>
      </c>
      <c r="I28" s="375">
        <v>6.5579271217035249</v>
      </c>
    </row>
    <row r="29" spans="1:14" x14ac:dyDescent="0.2">
      <c r="A29" s="644"/>
      <c r="B29" s="678" t="s">
        <v>402</v>
      </c>
      <c r="C29" s="205">
        <v>1318.6868300000001</v>
      </c>
      <c r="D29" s="200" t="s">
        <v>151</v>
      </c>
      <c r="E29" s="373">
        <v>7391.9901</v>
      </c>
      <c r="F29" s="200" t="s">
        <v>151</v>
      </c>
      <c r="G29" s="651">
        <v>10237.600769999999</v>
      </c>
      <c r="H29" s="200">
        <v>1015.5120229328926</v>
      </c>
      <c r="I29" s="672">
        <v>17.004005824637574</v>
      </c>
    </row>
    <row r="30" spans="1:14" x14ac:dyDescent="0.2">
      <c r="A30" s="644"/>
      <c r="B30" s="678" t="s">
        <v>655</v>
      </c>
      <c r="C30" s="205">
        <v>871.28478000000007</v>
      </c>
      <c r="D30" s="200" t="s">
        <v>151</v>
      </c>
      <c r="E30" s="373">
        <v>1864.2555199999999</v>
      </c>
      <c r="F30" s="200" t="s">
        <v>151</v>
      </c>
      <c r="G30" s="191">
        <v>1864.2555199999999</v>
      </c>
      <c r="H30" s="200" t="s">
        <v>151</v>
      </c>
      <c r="I30" s="672">
        <v>3.0964102266602409</v>
      </c>
    </row>
    <row r="31" spans="1:14" x14ac:dyDescent="0.2">
      <c r="A31" s="644"/>
      <c r="B31" s="678" t="s">
        <v>272</v>
      </c>
      <c r="C31" s="205">
        <v>0</v>
      </c>
      <c r="D31" s="200" t="s">
        <v>151</v>
      </c>
      <c r="E31" s="373">
        <v>2048.4863300000002</v>
      </c>
      <c r="F31" s="200" t="s">
        <v>151</v>
      </c>
      <c r="G31" s="651">
        <v>2048.4863300000002</v>
      </c>
      <c r="H31" s="200">
        <v>119.06299080970885</v>
      </c>
      <c r="I31" s="672">
        <v>3.4024059220088594</v>
      </c>
    </row>
    <row r="32" spans="1:14" x14ac:dyDescent="0.2">
      <c r="A32" s="644"/>
      <c r="B32" s="678" t="s">
        <v>403</v>
      </c>
      <c r="C32" s="205">
        <v>0</v>
      </c>
      <c r="D32" s="200">
        <v>-100</v>
      </c>
      <c r="E32" s="373">
        <v>8261.4704299999994</v>
      </c>
      <c r="F32" s="200">
        <v>718.96602133849547</v>
      </c>
      <c r="G32" s="191">
        <v>9991.0762799999993</v>
      </c>
      <c r="H32" s="200">
        <v>432.61924268103263</v>
      </c>
      <c r="I32" s="672">
        <v>16.594544276170119</v>
      </c>
    </row>
    <row r="33" spans="1:10" x14ac:dyDescent="0.2">
      <c r="A33" s="644"/>
      <c r="B33" s="678" t="s">
        <v>404</v>
      </c>
      <c r="C33" s="205">
        <v>0</v>
      </c>
      <c r="D33" s="200" t="s">
        <v>151</v>
      </c>
      <c r="E33" s="373">
        <v>1023.78728</v>
      </c>
      <c r="F33" s="200" t="s">
        <v>151</v>
      </c>
      <c r="G33" s="651">
        <v>1023.78728</v>
      </c>
      <c r="H33" s="200" t="s">
        <v>151</v>
      </c>
      <c r="I33" s="672">
        <v>1.700445764922113</v>
      </c>
    </row>
    <row r="34" spans="1:10" x14ac:dyDescent="0.2">
      <c r="A34" s="644"/>
      <c r="B34" s="676" t="s">
        <v>274</v>
      </c>
      <c r="C34" s="205">
        <v>0</v>
      </c>
      <c r="D34" s="189" t="s">
        <v>151</v>
      </c>
      <c r="E34" s="373">
        <v>0</v>
      </c>
      <c r="F34" s="189" t="s">
        <v>151</v>
      </c>
      <c r="G34" s="651">
        <v>22.592680000000001</v>
      </c>
      <c r="H34" s="189" t="s">
        <v>151</v>
      </c>
      <c r="I34" s="672">
        <v>3.7525009125177373E-2</v>
      </c>
    </row>
    <row r="35" spans="1:10" x14ac:dyDescent="0.2">
      <c r="A35" s="644"/>
      <c r="B35" s="676" t="s">
        <v>656</v>
      </c>
      <c r="C35" s="205">
        <v>0</v>
      </c>
      <c r="D35" s="189">
        <v>-100</v>
      </c>
      <c r="E35" s="373">
        <v>1911.9794299999999</v>
      </c>
      <c r="F35" s="189">
        <v>122.24423081129989</v>
      </c>
      <c r="G35" s="651">
        <v>2828.7911899999999</v>
      </c>
      <c r="H35" s="189">
        <v>228.81238798020522</v>
      </c>
      <c r="I35" s="672">
        <v>4.6984428238691187</v>
      </c>
    </row>
    <row r="36" spans="1:10" x14ac:dyDescent="0.2">
      <c r="A36" s="650" t="s">
        <v>564</v>
      </c>
      <c r="B36" s="198"/>
      <c r="C36" s="194">
        <v>2189.9716100000005</v>
      </c>
      <c r="D36" s="198">
        <v>17.168805531577867</v>
      </c>
      <c r="E36" s="194">
        <v>22501.969089999999</v>
      </c>
      <c r="F36" s="198">
        <v>1103.9100545160884</v>
      </c>
      <c r="G36" s="257">
        <v>28016.590050000003</v>
      </c>
      <c r="H36" s="198">
        <v>510.51545196425974</v>
      </c>
      <c r="I36" s="375">
        <v>46.533779847393212</v>
      </c>
    </row>
    <row r="37" spans="1:10" x14ac:dyDescent="0.2">
      <c r="A37" s="650" t="s">
        <v>670</v>
      </c>
      <c r="B37" s="198"/>
      <c r="C37" s="194">
        <v>0</v>
      </c>
      <c r="D37" s="198" t="s">
        <v>151</v>
      </c>
      <c r="E37" s="194">
        <v>90.374889999999994</v>
      </c>
      <c r="F37" s="198" t="s">
        <v>151</v>
      </c>
      <c r="G37" s="257">
        <v>90.374889999999994</v>
      </c>
      <c r="H37" s="198" t="s">
        <v>151</v>
      </c>
      <c r="I37" s="835">
        <v>0.15010696260633538</v>
      </c>
    </row>
    <row r="38" spans="1:10" x14ac:dyDescent="0.2">
      <c r="A38" s="653" t="s">
        <v>120</v>
      </c>
      <c r="B38" s="378"/>
      <c r="C38" s="378">
        <v>6774.6767800000007</v>
      </c>
      <c r="D38" s="368">
        <v>32.303685280452434</v>
      </c>
      <c r="E38" s="208">
        <v>49693.111290000008</v>
      </c>
      <c r="F38" s="368">
        <v>56.388099565436214</v>
      </c>
      <c r="G38" s="260">
        <v>60206.994020000013</v>
      </c>
      <c r="H38" s="211">
        <v>53.639631335483607</v>
      </c>
      <c r="I38" s="379">
        <v>100</v>
      </c>
    </row>
    <row r="39" spans="1:10" x14ac:dyDescent="0.2">
      <c r="A39" s="380"/>
      <c r="B39" s="380" t="s">
        <v>379</v>
      </c>
      <c r="C39" s="684">
        <v>353.09327000000002</v>
      </c>
      <c r="D39" s="221">
        <v>-66.299318418163892</v>
      </c>
      <c r="E39" s="261">
        <v>4762.5204199999998</v>
      </c>
      <c r="F39" s="221">
        <v>-45.873367671932371</v>
      </c>
      <c r="G39" s="261">
        <v>6473.0999099999981</v>
      </c>
      <c r="H39" s="221">
        <v>-40.837085577927162</v>
      </c>
      <c r="I39" s="685">
        <v>10.751408562018087</v>
      </c>
    </row>
    <row r="40" spans="1:10" x14ac:dyDescent="0.2">
      <c r="A40" s="380"/>
      <c r="B40" s="380" t="s">
        <v>376</v>
      </c>
      <c r="C40" s="684">
        <v>6421.5835100000004</v>
      </c>
      <c r="D40" s="221">
        <v>57.669335744768325</v>
      </c>
      <c r="E40" s="261">
        <v>44930.59087</v>
      </c>
      <c r="F40" s="221">
        <v>95.548849367119033</v>
      </c>
      <c r="G40" s="261">
        <v>53733.894110000008</v>
      </c>
      <c r="H40" s="221">
        <v>90.235367744047096</v>
      </c>
      <c r="I40" s="685">
        <v>89.248591437981901</v>
      </c>
    </row>
    <row r="41" spans="1:10" x14ac:dyDescent="0.2">
      <c r="A41" s="217"/>
      <c r="B41" s="217" t="s">
        <v>551</v>
      </c>
      <c r="C41" s="661">
        <v>1713.0593700000002</v>
      </c>
      <c r="D41" s="662">
        <v>-40.973483464940557</v>
      </c>
      <c r="E41" s="661">
        <v>22676.154030000002</v>
      </c>
      <c r="F41" s="661">
        <v>32.99833068697918</v>
      </c>
      <c r="G41" s="661">
        <v>29836.881089999999</v>
      </c>
      <c r="H41" s="664">
        <v>32.262430071563394</v>
      </c>
      <c r="I41" s="664">
        <v>49.55716786008044</v>
      </c>
    </row>
    <row r="42" spans="1:10" x14ac:dyDescent="0.2">
      <c r="A42" s="654"/>
      <c r="B42" s="654" t="s">
        <v>552</v>
      </c>
      <c r="C42" s="654">
        <v>5061.6174099999998</v>
      </c>
      <c r="D42" s="655">
        <v>128.16890977595114</v>
      </c>
      <c r="E42" s="654">
        <v>27016.957260000006</v>
      </c>
      <c r="F42" s="654">
        <v>83.469899546006715</v>
      </c>
      <c r="G42" s="665">
        <v>30370.11293000001</v>
      </c>
      <c r="H42" s="656">
        <v>82.641091071329214</v>
      </c>
      <c r="I42" s="656">
        <v>50.44283213991956</v>
      </c>
    </row>
    <row r="43" spans="1:10" x14ac:dyDescent="0.2">
      <c r="A43" s="825"/>
      <c r="B43" s="825" t="s">
        <v>553</v>
      </c>
      <c r="C43" s="826">
        <v>443.52632999999997</v>
      </c>
      <c r="D43" s="824">
        <v>-46.090311951556949</v>
      </c>
      <c r="E43" s="823">
        <v>4154.7031299999999</v>
      </c>
      <c r="F43" s="824">
        <v>-40.251275733243261</v>
      </c>
      <c r="G43" s="823">
        <v>10296.777399999999</v>
      </c>
      <c r="H43" s="824">
        <v>-7.5129739032195024</v>
      </c>
      <c r="I43" s="827">
        <v>17.180059194737321</v>
      </c>
    </row>
    <row r="44" spans="1:10" x14ac:dyDescent="0.2">
      <c r="A44" s="719"/>
      <c r="B44" s="1"/>
      <c r="C44" s="737"/>
      <c r="D44" s="737"/>
      <c r="E44" s="737"/>
      <c r="F44" s="737"/>
      <c r="G44" s="741"/>
      <c r="H44" s="737"/>
      <c r="I44" s="253" t="s">
        <v>246</v>
      </c>
    </row>
    <row r="45" spans="1:10" x14ac:dyDescent="0.2">
      <c r="A45" s="739" t="s">
        <v>383</v>
      </c>
      <c r="B45" s="1"/>
      <c r="C45" s="737"/>
      <c r="D45" s="737"/>
      <c r="E45" s="738"/>
      <c r="F45" s="737"/>
      <c r="G45" s="741"/>
      <c r="H45" s="737"/>
      <c r="I45" s="737"/>
      <c r="J45" s="675"/>
    </row>
    <row r="46" spans="1:10" x14ac:dyDescent="0.2">
      <c r="A46" s="739" t="s">
        <v>638</v>
      </c>
      <c r="B46" s="784"/>
      <c r="C46" s="613"/>
      <c r="D46" s="785"/>
      <c r="E46" s="785"/>
      <c r="F46" s="786"/>
      <c r="G46" s="741"/>
      <c r="H46" s="785"/>
      <c r="I46" s="785"/>
    </row>
    <row r="47" spans="1:10" x14ac:dyDescent="0.2">
      <c r="A47" s="740" t="s">
        <v>247</v>
      </c>
      <c r="B47" s="1"/>
      <c r="C47" s="1"/>
      <c r="D47" s="1"/>
      <c r="E47" s="1"/>
      <c r="F47" s="1"/>
      <c r="G47" s="742"/>
      <c r="H47" s="1"/>
      <c r="I47" s="1"/>
    </row>
    <row r="48" spans="1:10" x14ac:dyDescent="0.2">
      <c r="A48" s="729" t="s">
        <v>583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26:C34 C5:C9 C17:C18">
    <cfRule type="cellIs" dxfId="36" priority="55" operator="between">
      <formula>0.00000001</formula>
      <formula>1</formula>
    </cfRule>
  </conditionalFormatting>
  <conditionalFormatting sqref="I26:I34 I5:I9">
    <cfRule type="cellIs" dxfId="35" priority="54" operator="between">
      <formula>0.000001</formula>
      <formula>1</formula>
    </cfRule>
  </conditionalFormatting>
  <conditionalFormatting sqref="C36">
    <cfRule type="cellIs" dxfId="34" priority="48" operator="between">
      <formula>0.00000001</formula>
      <formula>1</formula>
    </cfRule>
  </conditionalFormatting>
  <conditionalFormatting sqref="I36">
    <cfRule type="cellIs" dxfId="33" priority="46" operator="between">
      <formula>0.000001</formula>
      <formula>1</formula>
    </cfRule>
  </conditionalFormatting>
  <conditionalFormatting sqref="C37">
    <cfRule type="cellIs" dxfId="32" priority="45" operator="between">
      <formula>0.00000001</formula>
      <formula>1</formula>
    </cfRule>
  </conditionalFormatting>
  <conditionalFormatting sqref="C35">
    <cfRule type="cellIs" dxfId="31" priority="41" operator="between">
      <formula>0.00000001</formula>
      <formula>1</formula>
    </cfRule>
  </conditionalFormatting>
  <conditionalFormatting sqref="I35">
    <cfRule type="cellIs" dxfId="30" priority="40" operator="between">
      <formula>0.000001</formula>
      <formula>1</formula>
    </cfRule>
  </conditionalFormatting>
  <conditionalFormatting sqref="C23">
    <cfRule type="cellIs" dxfId="29" priority="39" operator="between">
      <formula>0.00000001</formula>
      <formula>1</formula>
    </cfRule>
  </conditionalFormatting>
  <conditionalFormatting sqref="I23">
    <cfRule type="cellIs" dxfId="28" priority="38" operator="between">
      <formula>0.000001</formula>
      <formula>1</formula>
    </cfRule>
  </conditionalFormatting>
  <conditionalFormatting sqref="C10:C11">
    <cfRule type="cellIs" dxfId="27" priority="37" operator="between">
      <formula>0.00000001</formula>
      <formula>1</formula>
    </cfRule>
  </conditionalFormatting>
  <conditionalFormatting sqref="I10:I11">
    <cfRule type="cellIs" dxfId="26" priority="36" operator="between">
      <formula>0.000001</formula>
      <formula>1</formula>
    </cfRule>
  </conditionalFormatting>
  <conditionalFormatting sqref="C12">
    <cfRule type="cellIs" dxfId="25" priority="35" operator="between">
      <formula>0.00000001</formula>
      <formula>1</formula>
    </cfRule>
  </conditionalFormatting>
  <conditionalFormatting sqref="I12">
    <cfRule type="cellIs" dxfId="24" priority="34" operator="between">
      <formula>0.000001</formula>
      <formula>1</formula>
    </cfRule>
  </conditionalFormatting>
  <conditionalFormatting sqref="C13">
    <cfRule type="cellIs" dxfId="23" priority="33" operator="between">
      <formula>0.00000001</formula>
      <formula>1</formula>
    </cfRule>
  </conditionalFormatting>
  <conditionalFormatting sqref="I13">
    <cfRule type="cellIs" dxfId="22" priority="32" operator="between">
      <formula>0.000001</formula>
      <formula>1</formula>
    </cfRule>
  </conditionalFormatting>
  <conditionalFormatting sqref="I15">
    <cfRule type="cellIs" dxfId="21" priority="30" operator="between">
      <formula>0.000001</formula>
      <formula>1</formula>
    </cfRule>
  </conditionalFormatting>
  <conditionalFormatting sqref="C14">
    <cfRule type="cellIs" dxfId="20" priority="29" operator="between">
      <formula>0.00000001</formula>
      <formula>1</formula>
    </cfRule>
  </conditionalFormatting>
  <conditionalFormatting sqref="I14">
    <cfRule type="cellIs" dxfId="19" priority="28" operator="between">
      <formula>0.000001</formula>
      <formula>1</formula>
    </cfRule>
  </conditionalFormatting>
  <conditionalFormatting sqref="E14">
    <cfRule type="cellIs" dxfId="18" priority="27" operator="between">
      <formula>0.000001</formula>
      <formula>1</formula>
    </cfRule>
  </conditionalFormatting>
  <conditionalFormatting sqref="G14">
    <cfRule type="cellIs" dxfId="17" priority="26" operator="between">
      <formula>0.000001</formula>
      <formula>1</formula>
    </cfRule>
  </conditionalFormatting>
  <conditionalFormatting sqref="C16">
    <cfRule type="cellIs" dxfId="16" priority="25" operator="between">
      <formula>0.00000001</formula>
      <formula>1</formula>
    </cfRule>
  </conditionalFormatting>
  <conditionalFormatting sqref="C21">
    <cfRule type="cellIs" dxfId="15" priority="23" operator="between">
      <formula>0.00000001</formula>
      <formula>1</formula>
    </cfRule>
  </conditionalFormatting>
  <conditionalFormatting sqref="C20">
    <cfRule type="cellIs" dxfId="14" priority="21" operator="between">
      <formula>0.00000001</formula>
      <formula>1</formula>
    </cfRule>
  </conditionalFormatting>
  <conditionalFormatting sqref="E20">
    <cfRule type="cellIs" dxfId="13" priority="19" operator="between">
      <formula>0.000001</formula>
      <formula>1</formula>
    </cfRule>
  </conditionalFormatting>
  <conditionalFormatting sqref="G20">
    <cfRule type="cellIs" dxfId="12" priority="18" operator="between">
      <formula>0.000001</formula>
      <formula>1</formula>
    </cfRule>
  </conditionalFormatting>
  <conditionalFormatting sqref="C22">
    <cfRule type="cellIs" dxfId="11" priority="17" operator="between">
      <formula>0.00000001</formula>
      <formula>1</formula>
    </cfRule>
  </conditionalFormatting>
  <conditionalFormatting sqref="I22">
    <cfRule type="cellIs" dxfId="10" priority="16" operator="between">
      <formula>0.000001</formula>
      <formula>1</formula>
    </cfRule>
  </conditionalFormatting>
  <conditionalFormatting sqref="C19">
    <cfRule type="cellIs" dxfId="9" priority="15" operator="between">
      <formula>0.00000001</formula>
      <formula>1</formula>
    </cfRule>
  </conditionalFormatting>
  <conditionalFormatting sqref="E13">
    <cfRule type="cellIs" dxfId="8" priority="13" operator="between">
      <formula>0.000001</formula>
      <formula>1</formula>
    </cfRule>
  </conditionalFormatting>
  <conditionalFormatting sqref="G13">
    <cfRule type="cellIs" dxfId="7" priority="12" operator="between">
      <formula>0.000001</formula>
      <formula>1</formula>
    </cfRule>
  </conditionalFormatting>
  <conditionalFormatting sqref="C24">
    <cfRule type="cellIs" dxfId="6" priority="11" operator="between">
      <formula>0.00000001</formula>
      <formula>1</formula>
    </cfRule>
  </conditionalFormatting>
  <conditionalFormatting sqref="I24">
    <cfRule type="cellIs" dxfId="5" priority="10" operator="between">
      <formula>0.000001</formula>
      <formula>1</formula>
    </cfRule>
  </conditionalFormatting>
  <conditionalFormatting sqref="C25">
    <cfRule type="cellIs" dxfId="4" priority="9" operator="between">
      <formula>0.00000001</formula>
      <formula>1</formula>
    </cfRule>
  </conditionalFormatting>
  <conditionalFormatting sqref="I25">
    <cfRule type="cellIs" dxfId="3" priority="8" operator="between">
      <formula>0.000001</formula>
      <formula>1</formula>
    </cfRule>
  </conditionalFormatting>
  <conditionalFormatting sqref="K16:K17">
    <cfRule type="cellIs" dxfId="2" priority="3" operator="between">
      <formula>0.000001</formula>
      <formula>1</formula>
    </cfRule>
  </conditionalFormatting>
  <conditionalFormatting sqref="M16">
    <cfRule type="cellIs" dxfId="1" priority="2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5"/>
  <sheetViews>
    <sheetView workbookViewId="0">
      <selection activeCell="E7" sqref="E7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94" t="s">
        <v>406</v>
      </c>
      <c r="B1" s="894"/>
      <c r="C1" s="894"/>
      <c r="D1" s="894"/>
      <c r="E1" s="894"/>
      <c r="F1" s="894"/>
      <c r="G1" s="1"/>
      <c r="H1" s="1"/>
      <c r="I1" s="1"/>
    </row>
    <row r="2" spans="1:10" x14ac:dyDescent="0.2">
      <c r="A2" s="895"/>
      <c r="B2" s="895"/>
      <c r="C2" s="895"/>
      <c r="D2" s="895"/>
      <c r="E2" s="895"/>
      <c r="F2" s="895"/>
      <c r="G2" s="11"/>
      <c r="H2" s="62" t="s">
        <v>576</v>
      </c>
      <c r="I2" s="1"/>
    </row>
    <row r="3" spans="1:10" x14ac:dyDescent="0.2">
      <c r="A3" s="362"/>
      <c r="B3" s="863">
        <f>INDICE!A3</f>
        <v>41883</v>
      </c>
      <c r="C3" s="864">
        <v>41671</v>
      </c>
      <c r="D3" s="864" t="s">
        <v>121</v>
      </c>
      <c r="E3" s="864"/>
      <c r="F3" s="864" t="s">
        <v>122</v>
      </c>
      <c r="G3" s="864"/>
      <c r="H3" s="864"/>
      <c r="I3" s="1"/>
    </row>
    <row r="4" spans="1:10" x14ac:dyDescent="0.2">
      <c r="A4" s="363"/>
      <c r="B4" s="97" t="s">
        <v>55</v>
      </c>
      <c r="C4" s="97" t="s">
        <v>518</v>
      </c>
      <c r="D4" s="97" t="s">
        <v>55</v>
      </c>
      <c r="E4" s="97" t="s">
        <v>518</v>
      </c>
      <c r="F4" s="97" t="s">
        <v>55</v>
      </c>
      <c r="G4" s="459" t="s">
        <v>518</v>
      </c>
      <c r="H4" s="459" t="s">
        <v>111</v>
      </c>
      <c r="I4" s="62"/>
    </row>
    <row r="5" spans="1:10" ht="14.1" customHeight="1" x14ac:dyDescent="0.2">
      <c r="A5" s="686" t="s">
        <v>384</v>
      </c>
      <c r="B5" s="371">
        <v>353.09327000000002</v>
      </c>
      <c r="C5" s="372">
        <v>-66.299318418163892</v>
      </c>
      <c r="D5" s="371">
        <v>4762.5204199999998</v>
      </c>
      <c r="E5" s="372">
        <v>-45.873367671932371</v>
      </c>
      <c r="F5" s="371">
        <v>6473.0999099999981</v>
      </c>
      <c r="G5" s="372">
        <v>-40.837085577927155</v>
      </c>
      <c r="H5" s="372">
        <v>10.751408562018087</v>
      </c>
      <c r="I5" s="1"/>
    </row>
    <row r="6" spans="1:10" x14ac:dyDescent="0.2">
      <c r="A6" s="687" t="s">
        <v>385</v>
      </c>
      <c r="B6" s="730">
        <v>0</v>
      </c>
      <c r="C6" s="745">
        <v>0</v>
      </c>
      <c r="D6" s="730">
        <v>0</v>
      </c>
      <c r="E6" s="745">
        <v>0</v>
      </c>
      <c r="F6" s="730">
        <v>458.43594000000007</v>
      </c>
      <c r="G6" s="745">
        <v>0</v>
      </c>
      <c r="H6" s="745">
        <v>0.76143303192933587</v>
      </c>
      <c r="I6" s="1"/>
    </row>
    <row r="7" spans="1:10" x14ac:dyDescent="0.2">
      <c r="A7" s="687" t="s">
        <v>386</v>
      </c>
      <c r="B7" s="732">
        <v>30</v>
      </c>
      <c r="C7" s="745">
        <v>-36.170226346760352</v>
      </c>
      <c r="D7" s="732">
        <v>285.55040000000002</v>
      </c>
      <c r="E7" s="745">
        <v>-32.030907220568807</v>
      </c>
      <c r="F7" s="732">
        <v>458.43594000000007</v>
      </c>
      <c r="G7" s="745">
        <v>-68.904182406192248</v>
      </c>
      <c r="H7" s="745">
        <v>0.76143303192933587</v>
      </c>
      <c r="I7" s="744"/>
      <c r="J7" s="263"/>
    </row>
    <row r="8" spans="1:10" x14ac:dyDescent="0.2">
      <c r="A8" s="687" t="s">
        <v>387</v>
      </c>
      <c r="B8" s="732">
        <v>0</v>
      </c>
      <c r="C8" s="746" t="s">
        <v>151</v>
      </c>
      <c r="D8" s="732">
        <v>0</v>
      </c>
      <c r="E8" s="746" t="s">
        <v>151</v>
      </c>
      <c r="F8" s="732">
        <v>458.43594000000007</v>
      </c>
      <c r="G8" s="746">
        <v>-100</v>
      </c>
      <c r="H8" s="746">
        <v>0.76143303192933587</v>
      </c>
      <c r="I8" s="744"/>
      <c r="J8" s="263"/>
    </row>
    <row r="9" spans="1:10" x14ac:dyDescent="0.2">
      <c r="A9" s="687" t="s">
        <v>388</v>
      </c>
      <c r="B9" s="730">
        <v>15.143270000000001</v>
      </c>
      <c r="C9" s="745">
        <v>-97.618733008340129</v>
      </c>
      <c r="D9" s="730">
        <v>402.43966999999998</v>
      </c>
      <c r="E9" s="745">
        <v>-91.152284718673528</v>
      </c>
      <c r="F9" s="730">
        <v>820.83811000000014</v>
      </c>
      <c r="G9" s="745">
        <v>-82.172512797447837</v>
      </c>
      <c r="H9" s="745">
        <v>1.363360060340046</v>
      </c>
      <c r="I9" s="744"/>
      <c r="J9" s="263"/>
    </row>
    <row r="10" spans="1:10" x14ac:dyDescent="0.2">
      <c r="A10" s="687" t="s">
        <v>389</v>
      </c>
      <c r="B10" s="732">
        <v>226.95</v>
      </c>
      <c r="C10" s="746">
        <v>-17.412663755458517</v>
      </c>
      <c r="D10" s="732">
        <v>2487.5</v>
      </c>
      <c r="E10" s="746">
        <v>-1.7054917131901068</v>
      </c>
      <c r="F10" s="732">
        <v>3324.8</v>
      </c>
      <c r="G10" s="746">
        <v>-4.321206326334333</v>
      </c>
      <c r="H10" s="746">
        <v>5.5222820107835702</v>
      </c>
      <c r="I10" s="744"/>
      <c r="J10" s="263"/>
    </row>
    <row r="11" spans="1:10" x14ac:dyDescent="0.2">
      <c r="A11" s="687" t="s">
        <v>390</v>
      </c>
      <c r="B11" s="730">
        <v>0</v>
      </c>
      <c r="C11" s="745">
        <v>0</v>
      </c>
      <c r="D11" s="730">
        <v>0</v>
      </c>
      <c r="E11" s="745">
        <v>0</v>
      </c>
      <c r="F11" s="730">
        <v>0</v>
      </c>
      <c r="G11" s="745">
        <v>0</v>
      </c>
      <c r="H11" s="745">
        <v>0</v>
      </c>
      <c r="I11" s="1"/>
    </row>
    <row r="12" spans="1:10" x14ac:dyDescent="0.2">
      <c r="A12" s="687" t="s">
        <v>407</v>
      </c>
      <c r="B12" s="730">
        <v>81</v>
      </c>
      <c r="C12" s="745">
        <v>-10</v>
      </c>
      <c r="D12" s="730">
        <v>1587.0303499999998</v>
      </c>
      <c r="E12" s="745">
        <v>22.121039997053753</v>
      </c>
      <c r="F12" s="730">
        <v>1869.0258600000002</v>
      </c>
      <c r="G12" s="745">
        <v>43.820426499460339</v>
      </c>
      <c r="H12" s="745">
        <v>3.1043334589651379</v>
      </c>
      <c r="I12" s="744"/>
      <c r="J12" s="263"/>
    </row>
    <row r="13" spans="1:10" x14ac:dyDescent="0.2">
      <c r="A13" s="686" t="s">
        <v>636</v>
      </c>
      <c r="B13" s="670">
        <v>6421.5835099999995</v>
      </c>
      <c r="C13" s="692">
        <v>57.66933574476829</v>
      </c>
      <c r="D13" s="670">
        <v>44930.59087</v>
      </c>
      <c r="E13" s="692">
        <v>95.548849367119033</v>
      </c>
      <c r="F13" s="670">
        <v>53733.894109999994</v>
      </c>
      <c r="G13" s="692">
        <v>90.235367744047053</v>
      </c>
      <c r="H13" s="692">
        <v>89.248591437981887</v>
      </c>
      <c r="I13" s="744"/>
      <c r="J13" s="263"/>
    </row>
    <row r="14" spans="1:10" x14ac:dyDescent="0.2">
      <c r="A14" s="687" t="s">
        <v>392</v>
      </c>
      <c r="B14" s="730">
        <v>1258.0402900000001</v>
      </c>
      <c r="C14" s="745">
        <v>27800.463957880071</v>
      </c>
      <c r="D14" s="730">
        <v>1358.9614899999999</v>
      </c>
      <c r="E14" s="745">
        <v>3088.6814088505189</v>
      </c>
      <c r="F14" s="730">
        <v>1382.45055</v>
      </c>
      <c r="G14" s="745">
        <v>2640.9370870479402</v>
      </c>
      <c r="H14" s="745">
        <v>2.296162717475593</v>
      </c>
      <c r="I14" s="1"/>
    </row>
    <row r="15" spans="1:10" x14ac:dyDescent="0.2">
      <c r="A15" s="687" t="s">
        <v>393</v>
      </c>
      <c r="B15" s="730">
        <v>0</v>
      </c>
      <c r="C15" s="745">
        <v>0</v>
      </c>
      <c r="D15" s="730">
        <v>0</v>
      </c>
      <c r="E15" s="745">
        <v>0</v>
      </c>
      <c r="F15" s="730">
        <v>1382.45055</v>
      </c>
      <c r="G15" s="745">
        <v>0</v>
      </c>
      <c r="H15" s="745">
        <v>0</v>
      </c>
      <c r="I15" s="744"/>
      <c r="J15" s="263"/>
    </row>
    <row r="16" spans="1:10" x14ac:dyDescent="0.2">
      <c r="A16" s="687" t="s">
        <v>394</v>
      </c>
      <c r="B16" s="730">
        <v>1050.5651699999999</v>
      </c>
      <c r="C16" s="745">
        <v>25.331971329927722</v>
      </c>
      <c r="D16" s="730">
        <v>11719.635199999999</v>
      </c>
      <c r="E16" s="745">
        <v>298.49110116001611</v>
      </c>
      <c r="F16" s="730">
        <v>1382.45055</v>
      </c>
      <c r="G16" s="745">
        <v>87.11559656688614</v>
      </c>
      <c r="H16" s="745">
        <v>2.296162717475593</v>
      </c>
      <c r="I16" s="744"/>
      <c r="J16" s="263"/>
    </row>
    <row r="17" spans="1:10" x14ac:dyDescent="0.2">
      <c r="A17" s="687" t="s">
        <v>395</v>
      </c>
      <c r="B17" s="730">
        <v>1940.09122</v>
      </c>
      <c r="C17" s="745">
        <v>92.322759118941462</v>
      </c>
      <c r="D17" s="730">
        <v>11701.086640000001</v>
      </c>
      <c r="E17" s="745">
        <v>42.777501118844583</v>
      </c>
      <c r="F17" s="730">
        <v>14904.193430000001</v>
      </c>
      <c r="G17" s="745">
        <v>81.309968787949927</v>
      </c>
      <c r="H17" s="745">
        <v>24.754920375279017</v>
      </c>
      <c r="I17" s="744"/>
      <c r="J17" s="263"/>
    </row>
    <row r="18" spans="1:10" x14ac:dyDescent="0.2">
      <c r="A18" s="687" t="s">
        <v>396</v>
      </c>
      <c r="B18" s="730">
        <v>1031.31899</v>
      </c>
      <c r="C18" s="745">
        <v>13.695595542614994</v>
      </c>
      <c r="D18" s="730">
        <v>6882.2613499999998</v>
      </c>
      <c r="E18" s="745">
        <v>147.44929180109708</v>
      </c>
      <c r="F18" s="730">
        <v>7393.0124299999998</v>
      </c>
      <c r="G18" s="745">
        <v>97.17805867275176</v>
      </c>
      <c r="H18" s="745">
        <v>12.279324936143023</v>
      </c>
      <c r="I18" s="1"/>
      <c r="J18" s="263"/>
    </row>
    <row r="19" spans="1:10" x14ac:dyDescent="0.2">
      <c r="A19" s="687" t="s">
        <v>397</v>
      </c>
      <c r="B19" s="730">
        <v>1141.5678400000002</v>
      </c>
      <c r="C19" s="745">
        <v>-13.137609007439327</v>
      </c>
      <c r="D19" s="730">
        <v>13268.646190000001</v>
      </c>
      <c r="E19" s="745">
        <v>47.160816941966125</v>
      </c>
      <c r="F19" s="730">
        <v>16564.231500000002</v>
      </c>
      <c r="G19" s="745">
        <v>83.71172195343982</v>
      </c>
      <c r="H19" s="745">
        <v>27.512138364684958</v>
      </c>
      <c r="I19" s="744"/>
      <c r="J19" s="263"/>
    </row>
    <row r="20" spans="1:10" x14ac:dyDescent="0.2">
      <c r="A20" s="688" t="s">
        <v>398</v>
      </c>
      <c r="B20" s="670">
        <v>0</v>
      </c>
      <c r="C20" s="692" t="s">
        <v>151</v>
      </c>
      <c r="D20" s="670">
        <v>0</v>
      </c>
      <c r="E20" s="692" t="s">
        <v>151</v>
      </c>
      <c r="F20" s="670">
        <v>0</v>
      </c>
      <c r="G20" s="692" t="s">
        <v>151</v>
      </c>
      <c r="H20" s="692">
        <v>0</v>
      </c>
      <c r="I20" s="744"/>
      <c r="J20" s="263"/>
    </row>
    <row r="21" spans="1:10" x14ac:dyDescent="0.2">
      <c r="A21" s="689" t="s">
        <v>120</v>
      </c>
      <c r="B21" s="690">
        <v>6774.6767800000007</v>
      </c>
      <c r="C21" s="691">
        <v>32.303685280452434</v>
      </c>
      <c r="D21" s="690">
        <v>49693.111290000008</v>
      </c>
      <c r="E21" s="691">
        <v>56.388099565436214</v>
      </c>
      <c r="F21" s="690">
        <v>60206.994020000013</v>
      </c>
      <c r="G21" s="691">
        <v>53.639631335483607</v>
      </c>
      <c r="H21" s="691">
        <v>100</v>
      </c>
      <c r="I21" s="253"/>
    </row>
    <row r="22" spans="1:10" x14ac:dyDescent="0.2">
      <c r="A22" s="721"/>
      <c r="B22" s="1"/>
      <c r="C22" s="11"/>
      <c r="D22" s="11"/>
      <c r="E22" s="11"/>
      <c r="F22" s="11"/>
      <c r="G22" s="11"/>
      <c r="H22" s="253" t="s">
        <v>246</v>
      </c>
      <c r="I22" s="11"/>
    </row>
    <row r="23" spans="1:10" x14ac:dyDescent="0.2">
      <c r="A23" s="728" t="s">
        <v>383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28" t="s">
        <v>637</v>
      </c>
      <c r="B24" s="1"/>
      <c r="C24" s="1"/>
      <c r="D24" s="1"/>
      <c r="E24" s="1"/>
      <c r="F24" s="1"/>
      <c r="G24" s="1"/>
      <c r="H24" s="1"/>
      <c r="I24" s="1"/>
    </row>
    <row r="25" spans="1:10" x14ac:dyDescent="0.2">
      <c r="A25" s="729" t="s">
        <v>247</v>
      </c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C8" sqref="C8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411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x14ac:dyDescent="0.2">
      <c r="A3" s="63"/>
      <c r="B3" s="866">
        <f>INDICE!A3</f>
        <v>41883</v>
      </c>
      <c r="C3" s="884">
        <v>41671</v>
      </c>
      <c r="D3" s="884" t="s">
        <v>121</v>
      </c>
      <c r="E3" s="884"/>
      <c r="F3" s="884" t="s">
        <v>122</v>
      </c>
      <c r="G3" s="884"/>
      <c r="H3" s="884"/>
    </row>
    <row r="4" spans="1:8" ht="25.5" x14ac:dyDescent="0.2">
      <c r="A4" s="75"/>
      <c r="B4" s="266" t="s">
        <v>55</v>
      </c>
      <c r="C4" s="267" t="s">
        <v>518</v>
      </c>
      <c r="D4" s="266" t="s">
        <v>55</v>
      </c>
      <c r="E4" s="267" t="s">
        <v>518</v>
      </c>
      <c r="F4" s="266" t="s">
        <v>55</v>
      </c>
      <c r="G4" s="268" t="s">
        <v>518</v>
      </c>
      <c r="H4" s="267" t="s">
        <v>111</v>
      </c>
    </row>
    <row r="5" spans="1:8" x14ac:dyDescent="0.2">
      <c r="A5" s="747" t="s">
        <v>412</v>
      </c>
      <c r="B5" s="270">
        <v>2.4970938012000001</v>
      </c>
      <c r="C5" s="269">
        <v>-77.612623374081437</v>
      </c>
      <c r="D5" s="270">
        <v>52.674188651999998</v>
      </c>
      <c r="E5" s="269">
        <v>-42.553801675768291</v>
      </c>
      <c r="F5" s="270">
        <v>202.14757601940002</v>
      </c>
      <c r="G5" s="269">
        <v>78.147561612476423</v>
      </c>
      <c r="H5" s="269">
        <v>20.082516244389389</v>
      </c>
    </row>
    <row r="6" spans="1:8" x14ac:dyDescent="0.2">
      <c r="A6" s="747" t="s">
        <v>413</v>
      </c>
      <c r="B6" s="808">
        <v>0</v>
      </c>
      <c r="C6" s="272">
        <v>-100</v>
      </c>
      <c r="D6" s="66">
        <v>9.9644247299999993</v>
      </c>
      <c r="E6" s="67">
        <v>-77.046911831412885</v>
      </c>
      <c r="F6" s="66">
        <v>92.603967701999991</v>
      </c>
      <c r="G6" s="67">
        <v>76.823336640496848</v>
      </c>
      <c r="H6" s="67">
        <v>9.1998168975909387</v>
      </c>
    </row>
    <row r="7" spans="1:8" x14ac:dyDescent="0.2">
      <c r="A7" s="747" t="s">
        <v>414</v>
      </c>
      <c r="B7" s="845">
        <v>0.92116716999999992</v>
      </c>
      <c r="C7" s="272" t="s">
        <v>151</v>
      </c>
      <c r="D7" s="66">
        <v>8.7662563840000001</v>
      </c>
      <c r="E7" s="67">
        <v>354.4843023711868</v>
      </c>
      <c r="F7" s="66">
        <v>15.106962096</v>
      </c>
      <c r="G7" s="67">
        <v>425.48954519456225</v>
      </c>
      <c r="H7" s="67">
        <v>1.5008135030378944</v>
      </c>
    </row>
    <row r="8" spans="1:8" x14ac:dyDescent="0.2">
      <c r="A8" s="747" t="s">
        <v>415</v>
      </c>
      <c r="B8" s="66">
        <v>5.8962510000000004</v>
      </c>
      <c r="C8" s="272">
        <v>-81.017171645497768</v>
      </c>
      <c r="D8" s="66">
        <v>169.78293964</v>
      </c>
      <c r="E8" s="67">
        <v>-52.645928541843325</v>
      </c>
      <c r="F8" s="66">
        <v>696.72639400000014</v>
      </c>
      <c r="G8" s="67">
        <v>33.119468358940374</v>
      </c>
      <c r="H8" s="67">
        <v>69.216853354981794</v>
      </c>
    </row>
    <row r="9" spans="1:8" x14ac:dyDescent="0.2">
      <c r="A9" s="248" t="s">
        <v>120</v>
      </c>
      <c r="B9" s="274">
        <v>9.3145119712</v>
      </c>
      <c r="C9" s="275">
        <v>-80.471240284030486</v>
      </c>
      <c r="D9" s="274">
        <v>241.18780940600001</v>
      </c>
      <c r="E9" s="275">
        <v>-51.331558092178966</v>
      </c>
      <c r="F9" s="274">
        <v>1006.5848998174</v>
      </c>
      <c r="G9" s="275">
        <v>45.438804722691209</v>
      </c>
      <c r="H9" s="275">
        <v>100</v>
      </c>
    </row>
    <row r="10" spans="1:8" x14ac:dyDescent="0.2">
      <c r="A10" s="748" t="s">
        <v>283</v>
      </c>
      <c r="B10" s="277">
        <f>B9/'Consumo de gas natural'!B8*100</f>
        <v>3.8717283724063779E-2</v>
      </c>
      <c r="C10" s="278"/>
      <c r="D10" s="277">
        <f>D9/'Consumo de gas natural'!D8*100</f>
        <v>0.10800420306523989</v>
      </c>
      <c r="E10" s="277"/>
      <c r="F10" s="277">
        <f>F9/'Consumo de gas natural'!F8*100</f>
        <v>0.32001509460577821</v>
      </c>
      <c r="G10" s="279"/>
      <c r="H10" s="279" t="s">
        <v>151</v>
      </c>
    </row>
    <row r="11" spans="1:8" x14ac:dyDescent="0.2">
      <c r="A11" s="280"/>
      <c r="B11" s="67"/>
      <c r="C11" s="67"/>
      <c r="D11" s="67"/>
      <c r="E11" s="67"/>
      <c r="F11" s="67"/>
      <c r="G11" s="273"/>
      <c r="H11" s="253" t="s">
        <v>246</v>
      </c>
    </row>
    <row r="12" spans="1:8" x14ac:dyDescent="0.2">
      <c r="A12" s="280" t="s">
        <v>590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729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9" t="s">
        <v>416</v>
      </c>
      <c r="B1" s="229"/>
      <c r="C1" s="229"/>
      <c r="D1" s="229"/>
      <c r="E1" s="230"/>
    </row>
    <row r="2" spans="1:5" x14ac:dyDescent="0.2">
      <c r="A2" s="232"/>
      <c r="B2" s="232"/>
      <c r="C2" s="232"/>
      <c r="D2" s="232"/>
      <c r="E2" s="62" t="s">
        <v>576</v>
      </c>
    </row>
    <row r="3" spans="1:5" x14ac:dyDescent="0.2">
      <c r="A3" s="381" t="s">
        <v>417</v>
      </c>
      <c r="B3" s="382"/>
      <c r="C3" s="383"/>
      <c r="D3" s="381" t="s">
        <v>418</v>
      </c>
      <c r="E3" s="382"/>
    </row>
    <row r="4" spans="1:5" x14ac:dyDescent="0.2">
      <c r="A4" s="193" t="s">
        <v>419</v>
      </c>
      <c r="B4" s="246">
        <v>35005.712771971193</v>
      </c>
      <c r="C4" s="384"/>
      <c r="D4" s="193" t="s">
        <v>420</v>
      </c>
      <c r="E4" s="246">
        <v>9397</v>
      </c>
    </row>
    <row r="5" spans="1:5" x14ac:dyDescent="0.2">
      <c r="A5" s="747" t="s">
        <v>421</v>
      </c>
      <c r="B5" s="385">
        <v>9.3145119712</v>
      </c>
      <c r="C5" s="384"/>
      <c r="D5" s="747" t="s">
        <v>422</v>
      </c>
      <c r="E5" s="386">
        <v>6775</v>
      </c>
    </row>
    <row r="6" spans="1:5" x14ac:dyDescent="0.2">
      <c r="A6" s="747" t="s">
        <v>423</v>
      </c>
      <c r="B6" s="385">
        <v>15597.908929999998</v>
      </c>
      <c r="C6" s="384"/>
      <c r="D6" s="747" t="s">
        <v>424</v>
      </c>
      <c r="E6" s="386">
        <v>2622</v>
      </c>
    </row>
    <row r="7" spans="1:5" x14ac:dyDescent="0.2">
      <c r="A7" s="747" t="s">
        <v>425</v>
      </c>
      <c r="B7" s="385">
        <v>16763.489329999997</v>
      </c>
      <c r="C7" s="384"/>
      <c r="D7" s="193" t="s">
        <v>426</v>
      </c>
      <c r="E7" s="246">
        <v>24057.761999999999</v>
      </c>
    </row>
    <row r="8" spans="1:5" x14ac:dyDescent="0.2">
      <c r="A8" s="749" t="s">
        <v>427</v>
      </c>
      <c r="B8" s="750">
        <v>2635</v>
      </c>
      <c r="C8" s="384"/>
      <c r="D8" s="747" t="s">
        <v>428</v>
      </c>
      <c r="E8" s="386">
        <v>16976.873</v>
      </c>
    </row>
    <row r="9" spans="1:5" x14ac:dyDescent="0.2">
      <c r="A9" s="747"/>
      <c r="B9" s="385"/>
      <c r="C9" s="384"/>
      <c r="D9" s="747" t="s">
        <v>429</v>
      </c>
      <c r="E9" s="386">
        <v>6077.25</v>
      </c>
    </row>
    <row r="10" spans="1:5" x14ac:dyDescent="0.2">
      <c r="A10" s="193" t="s">
        <v>292</v>
      </c>
      <c r="B10" s="246">
        <v>-1269</v>
      </c>
      <c r="C10" s="384"/>
      <c r="D10" s="747" t="s">
        <v>430</v>
      </c>
      <c r="E10" s="386">
        <v>1003.639</v>
      </c>
    </row>
    <row r="11" spans="1:5" x14ac:dyDescent="0.2">
      <c r="A11" s="747"/>
      <c r="B11" s="385"/>
      <c r="C11" s="384"/>
      <c r="D11" s="193" t="s">
        <v>431</v>
      </c>
      <c r="E11" s="246">
        <v>281.95077197119463</v>
      </c>
    </row>
    <row r="12" spans="1:5" x14ac:dyDescent="0.2">
      <c r="A12" s="248" t="s">
        <v>120</v>
      </c>
      <c r="B12" s="249">
        <v>33736.712771971193</v>
      </c>
      <c r="C12" s="384"/>
      <c r="D12" s="248" t="s">
        <v>120</v>
      </c>
      <c r="E12" s="249">
        <v>33736.712771971193</v>
      </c>
    </row>
    <row r="13" spans="1:5" x14ac:dyDescent="0.2">
      <c r="A13" s="1"/>
      <c r="B13" s="1"/>
      <c r="C13" s="1"/>
      <c r="D13" s="1"/>
      <c r="E13" s="253" t="s">
        <v>246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activeCell="K24" sqref="K24"/>
    </sheetView>
  </sheetViews>
  <sheetFormatPr baseColWidth="10" defaultRowHeight="14.25" x14ac:dyDescent="0.2"/>
  <sheetData>
    <row r="1" spans="1:6" x14ac:dyDescent="0.2">
      <c r="A1" s="852" t="s">
        <v>611</v>
      </c>
      <c r="B1" s="852"/>
      <c r="C1" s="852"/>
      <c r="D1" s="852"/>
      <c r="E1" s="852"/>
      <c r="F1" s="283"/>
    </row>
    <row r="2" spans="1:6" x14ac:dyDescent="0.2">
      <c r="A2" s="853"/>
      <c r="B2" s="853"/>
      <c r="C2" s="853"/>
      <c r="D2" s="853"/>
      <c r="E2" s="853"/>
      <c r="F2" s="62" t="s">
        <v>432</v>
      </c>
    </row>
    <row r="3" spans="1:6" x14ac:dyDescent="0.2">
      <c r="A3" s="284"/>
      <c r="B3" s="284"/>
      <c r="C3" s="285" t="s">
        <v>609</v>
      </c>
      <c r="D3" s="285" t="s">
        <v>574</v>
      </c>
      <c r="E3" s="285" t="s">
        <v>610</v>
      </c>
      <c r="F3" s="285" t="s">
        <v>574</v>
      </c>
    </row>
    <row r="4" spans="1:6" x14ac:dyDescent="0.2">
      <c r="A4" s="902">
        <v>2008</v>
      </c>
      <c r="B4" s="287" t="s">
        <v>612</v>
      </c>
      <c r="C4" s="387">
        <v>7.2115999999999998</v>
      </c>
      <c r="D4" s="751">
        <v>4.9000000000000004</v>
      </c>
      <c r="E4" s="387">
        <v>5.8011999999999997</v>
      </c>
      <c r="F4" s="751">
        <v>4.8</v>
      </c>
    </row>
    <row r="5" spans="1:6" x14ac:dyDescent="0.2">
      <c r="A5" s="902"/>
      <c r="B5" s="287" t="s">
        <v>433</v>
      </c>
      <c r="C5" s="387">
        <v>7.3167999999999997</v>
      </c>
      <c r="D5" s="751">
        <v>1.4587608852404454</v>
      </c>
      <c r="E5" s="387">
        <v>5.9063999999999997</v>
      </c>
      <c r="F5" s="751">
        <v>1.81341791353513</v>
      </c>
    </row>
    <row r="6" spans="1:6" x14ac:dyDescent="0.2">
      <c r="A6" s="902"/>
      <c r="B6" s="287" t="s">
        <v>434</v>
      </c>
      <c r="C6" s="387">
        <v>7.4767000000000001</v>
      </c>
      <c r="D6" s="751">
        <v>2.185381587579275</v>
      </c>
      <c r="E6" s="387">
        <v>6.0663</v>
      </c>
      <c r="F6" s="751">
        <v>2.7072328321820462</v>
      </c>
    </row>
    <row r="7" spans="1:6" x14ac:dyDescent="0.2">
      <c r="A7" s="903"/>
      <c r="B7" s="292" t="s">
        <v>435</v>
      </c>
      <c r="C7" s="388">
        <v>8.0427999999999997</v>
      </c>
      <c r="D7" s="752">
        <v>7.571522195621057</v>
      </c>
      <c r="E7" s="388">
        <v>6.6322999999999999</v>
      </c>
      <c r="F7" s="752">
        <v>9.3302342449268885</v>
      </c>
    </row>
    <row r="8" spans="1:6" x14ac:dyDescent="0.2">
      <c r="A8" s="904">
        <v>2009</v>
      </c>
      <c r="B8" s="290" t="s">
        <v>295</v>
      </c>
      <c r="C8" s="389">
        <v>7.7359</v>
      </c>
      <c r="D8" s="753">
        <v>-3.815835281245334</v>
      </c>
      <c r="E8" s="389">
        <v>6.3959999999999999</v>
      </c>
      <c r="F8" s="753">
        <v>-3.5628665772054937</v>
      </c>
    </row>
    <row r="9" spans="1:6" x14ac:dyDescent="0.2">
      <c r="A9" s="902"/>
      <c r="B9" s="287" t="s">
        <v>433</v>
      </c>
      <c r="C9" s="387">
        <v>6.9970999999999997</v>
      </c>
      <c r="D9" s="751">
        <v>-9.550278571336241</v>
      </c>
      <c r="E9" s="387">
        <v>5.6573000000000002</v>
      </c>
      <c r="F9" s="751">
        <v>-11.549405878674166</v>
      </c>
    </row>
    <row r="10" spans="1:6" x14ac:dyDescent="0.2">
      <c r="A10" s="902"/>
      <c r="B10" s="287" t="s">
        <v>297</v>
      </c>
      <c r="C10" s="387">
        <v>6.8564999999999996</v>
      </c>
      <c r="D10" s="751">
        <v>-2.0094038958997307</v>
      </c>
      <c r="E10" s="387">
        <v>5.3018999999999998</v>
      </c>
      <c r="F10" s="751">
        <v>-6.2821487281919</v>
      </c>
    </row>
    <row r="11" spans="1:6" x14ac:dyDescent="0.2">
      <c r="A11" s="902"/>
      <c r="B11" s="287" t="s">
        <v>298</v>
      </c>
      <c r="C11" s="387">
        <v>6.7845000000000004</v>
      </c>
      <c r="D11" s="751">
        <v>-1.050098446729369</v>
      </c>
      <c r="E11" s="387">
        <v>5.2298999999999998</v>
      </c>
      <c r="F11" s="751">
        <v>-1.3580037345102711</v>
      </c>
    </row>
    <row r="12" spans="1:6" x14ac:dyDescent="0.2">
      <c r="A12" s="904">
        <v>2010</v>
      </c>
      <c r="B12" s="290" t="s">
        <v>295</v>
      </c>
      <c r="C12" s="389">
        <v>6.7853000000000003</v>
      </c>
      <c r="D12" s="753" t="s">
        <v>195</v>
      </c>
      <c r="E12" s="389">
        <v>5.2305999999999999</v>
      </c>
      <c r="F12" s="754" t="s">
        <v>195</v>
      </c>
    </row>
    <row r="13" spans="1:6" x14ac:dyDescent="0.2">
      <c r="A13" s="902"/>
      <c r="B13" s="287" t="s">
        <v>296</v>
      </c>
      <c r="C13" s="387">
        <v>6.9649000000000001</v>
      </c>
      <c r="D13" s="751">
        <v>2.6468984422206789</v>
      </c>
      <c r="E13" s="387">
        <v>5.4103000000000003</v>
      </c>
      <c r="F13" s="751">
        <v>3.4355523266929304</v>
      </c>
    </row>
    <row r="14" spans="1:6" x14ac:dyDescent="0.2">
      <c r="A14" s="902"/>
      <c r="B14" s="287" t="s">
        <v>297</v>
      </c>
      <c r="C14" s="387">
        <v>7.4569000000000001</v>
      </c>
      <c r="D14" s="751">
        <v>7.0639923042685462</v>
      </c>
      <c r="E14" s="387">
        <v>5.8754999999999997</v>
      </c>
      <c r="F14" s="751">
        <v>8.5984141359998407</v>
      </c>
    </row>
    <row r="15" spans="1:6" x14ac:dyDescent="0.2">
      <c r="A15" s="903"/>
      <c r="B15" s="292" t="s">
        <v>298</v>
      </c>
      <c r="C15" s="388">
        <v>7.3807999999999998</v>
      </c>
      <c r="D15" s="752">
        <v>-1.0205313199855204</v>
      </c>
      <c r="E15" s="388">
        <v>5.7994000000000003</v>
      </c>
      <c r="F15" s="752">
        <v>-1.2952089183899138</v>
      </c>
    </row>
    <row r="16" spans="1:6" x14ac:dyDescent="0.2">
      <c r="A16" s="902">
        <v>2011</v>
      </c>
      <c r="B16" s="287" t="s">
        <v>295</v>
      </c>
      <c r="C16" s="387">
        <v>7.6839000000000004</v>
      </c>
      <c r="D16" s="751">
        <v>4.1066009104704175</v>
      </c>
      <c r="E16" s="387">
        <v>6.02</v>
      </c>
      <c r="F16" s="751">
        <v>3.8038417767355108</v>
      </c>
    </row>
    <row r="17" spans="1:6" x14ac:dyDescent="0.2">
      <c r="A17" s="902"/>
      <c r="B17" s="287" t="s">
        <v>296</v>
      </c>
      <c r="C17" s="387">
        <v>7.9547999999999996</v>
      </c>
      <c r="D17" s="751">
        <v>3.5255534298988693</v>
      </c>
      <c r="E17" s="387">
        <v>6.2908999999999997</v>
      </c>
      <c r="F17" s="751">
        <v>4.5000000000000027</v>
      </c>
    </row>
    <row r="18" spans="1:6" x14ac:dyDescent="0.2">
      <c r="A18" s="902"/>
      <c r="B18" s="287" t="s">
        <v>297</v>
      </c>
      <c r="C18" s="387">
        <v>8.3352000000000004</v>
      </c>
      <c r="D18" s="751">
        <v>4.7820184039825104</v>
      </c>
      <c r="E18" s="387">
        <v>6.6712999999999996</v>
      </c>
      <c r="F18" s="751">
        <v>6.0468295474415399</v>
      </c>
    </row>
    <row r="19" spans="1:6" x14ac:dyDescent="0.2">
      <c r="A19" s="903"/>
      <c r="B19" s="292" t="s">
        <v>298</v>
      </c>
      <c r="C19" s="388">
        <v>8.4214000000000002</v>
      </c>
      <c r="D19" s="752">
        <v>1.034168346290429</v>
      </c>
      <c r="E19" s="388">
        <v>6.7573999999999996</v>
      </c>
      <c r="F19" s="752">
        <v>1.2906030308935299</v>
      </c>
    </row>
    <row r="20" spans="1:6" x14ac:dyDescent="0.2">
      <c r="A20" s="902">
        <v>2012</v>
      </c>
      <c r="B20" s="287" t="s">
        <v>295</v>
      </c>
      <c r="C20" s="387">
        <v>8.4930747799999988</v>
      </c>
      <c r="D20" s="751">
        <v>0.85110290450517256</v>
      </c>
      <c r="E20" s="387">
        <v>6.77558478</v>
      </c>
      <c r="F20" s="751">
        <v>0.2691091248113231</v>
      </c>
    </row>
    <row r="21" spans="1:6" x14ac:dyDescent="0.2">
      <c r="A21" s="902"/>
      <c r="B21" s="287" t="s">
        <v>299</v>
      </c>
      <c r="C21" s="387">
        <v>8.8919548999999982</v>
      </c>
      <c r="D21" s="751">
        <v>4.6965337093146315</v>
      </c>
      <c r="E21" s="387">
        <v>7.1146388999999992</v>
      </c>
      <c r="F21" s="751">
        <v>5.0040569339610448</v>
      </c>
    </row>
    <row r="22" spans="1:6" x14ac:dyDescent="0.2">
      <c r="A22" s="902"/>
      <c r="B22" s="287" t="s">
        <v>297</v>
      </c>
      <c r="C22" s="387">
        <v>9.0495981799999985</v>
      </c>
      <c r="D22" s="751">
        <v>1.772875388740448</v>
      </c>
      <c r="E22" s="387">
        <v>7.2722821799999995</v>
      </c>
      <c r="F22" s="751">
        <v>2.2157593971494505</v>
      </c>
    </row>
    <row r="23" spans="1:6" x14ac:dyDescent="0.2">
      <c r="A23" s="903"/>
      <c r="B23" s="292" t="s">
        <v>300</v>
      </c>
      <c r="C23" s="388">
        <v>9.2796727099999998</v>
      </c>
      <c r="D23" s="752">
        <v>2.5423728813559472</v>
      </c>
      <c r="E23" s="388">
        <v>7.4571707099999998</v>
      </c>
      <c r="F23" s="752">
        <v>2.5423728813559361</v>
      </c>
    </row>
    <row r="24" spans="1:6" x14ac:dyDescent="0.2">
      <c r="A24" s="756">
        <v>2013</v>
      </c>
      <c r="B24" s="757" t="s">
        <v>295</v>
      </c>
      <c r="C24" s="758">
        <v>9.3228939099999995</v>
      </c>
      <c r="D24" s="755">
        <v>0.46576211630204822</v>
      </c>
      <c r="E24" s="758">
        <v>7.4668749099999996</v>
      </c>
      <c r="F24" s="755">
        <v>0.13013246413933616</v>
      </c>
    </row>
    <row r="25" spans="1:6" x14ac:dyDescent="0.2">
      <c r="A25" s="756">
        <v>2014</v>
      </c>
      <c r="B25" s="757" t="s">
        <v>295</v>
      </c>
      <c r="C25" s="758">
        <v>9.3313711699999988</v>
      </c>
      <c r="D25" s="755">
        <v>9.0929491227036571E-2</v>
      </c>
      <c r="E25" s="758">
        <v>7.4541771700000004</v>
      </c>
      <c r="F25" s="755">
        <v>-0.17005427508895066</v>
      </c>
    </row>
    <row r="26" spans="1:6" x14ac:dyDescent="0.2">
      <c r="A26" s="759"/>
      <c r="B26" s="58"/>
      <c r="C26" s="94"/>
      <c r="D26" s="94"/>
      <c r="E26" s="94"/>
      <c r="F26" s="94" t="s">
        <v>304</v>
      </c>
    </row>
    <row r="27" spans="1:6" x14ac:dyDescent="0.2">
      <c r="A27" s="759" t="s">
        <v>575</v>
      </c>
      <c r="B27" s="58"/>
      <c r="C27" s="94"/>
      <c r="D27" s="94"/>
      <c r="E27" s="94"/>
      <c r="F27" s="94"/>
    </row>
    <row r="28" spans="1:6" x14ac:dyDescent="0.2">
      <c r="A28" s="94" t="s">
        <v>641</v>
      </c>
      <c r="B28" s="8"/>
      <c r="C28" s="8"/>
      <c r="D28" s="8"/>
      <c r="E28" s="8"/>
      <c r="F28" s="8"/>
    </row>
    <row r="29" spans="1:6" x14ac:dyDescent="0.2">
      <c r="A29" s="391"/>
      <c r="B29" s="8"/>
      <c r="C29" s="8"/>
      <c r="D29" s="8"/>
      <c r="E29" s="8"/>
      <c r="F29" s="8"/>
    </row>
  </sheetData>
  <mergeCells count="6">
    <mergeCell ref="A1:E2"/>
    <mergeCell ref="A20:A23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9" t="s">
        <v>436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4"/>
    </row>
    <row r="3" spans="1:13" x14ac:dyDescent="0.2">
      <c r="A3" s="231"/>
      <c r="B3" s="780">
        <v>2013</v>
      </c>
      <c r="C3" s="780" t="s">
        <v>639</v>
      </c>
      <c r="D3" s="780" t="s">
        <v>639</v>
      </c>
      <c r="E3" s="780">
        <v>2014</v>
      </c>
      <c r="F3" s="780" t="s">
        <v>639</v>
      </c>
      <c r="G3" s="780" t="s">
        <v>639</v>
      </c>
      <c r="H3" s="780" t="s">
        <v>639</v>
      </c>
      <c r="I3" s="780" t="s">
        <v>639</v>
      </c>
      <c r="J3" s="780" t="s">
        <v>639</v>
      </c>
      <c r="K3" s="780" t="s">
        <v>639</v>
      </c>
      <c r="L3" s="780" t="s">
        <v>639</v>
      </c>
      <c r="M3" s="780" t="s">
        <v>639</v>
      </c>
    </row>
    <row r="4" spans="1:13" x14ac:dyDescent="0.2">
      <c r="A4" s="317"/>
      <c r="B4" s="709">
        <v>41548</v>
      </c>
      <c r="C4" s="709">
        <v>41579</v>
      </c>
      <c r="D4" s="709">
        <v>41609</v>
      </c>
      <c r="E4" s="709">
        <v>41640</v>
      </c>
      <c r="F4" s="709">
        <v>41671</v>
      </c>
      <c r="G4" s="709">
        <v>41699</v>
      </c>
      <c r="H4" s="709">
        <v>41730</v>
      </c>
      <c r="I4" s="709">
        <v>41760</v>
      </c>
      <c r="J4" s="709">
        <v>41791</v>
      </c>
      <c r="K4" s="709">
        <v>41821</v>
      </c>
      <c r="L4" s="709">
        <v>41852</v>
      </c>
      <c r="M4" s="709">
        <v>41883</v>
      </c>
    </row>
    <row r="5" spans="1:13" x14ac:dyDescent="0.2">
      <c r="A5" s="392" t="s">
        <v>437</v>
      </c>
      <c r="B5" s="319">
        <v>3.6743478260869566</v>
      </c>
      <c r="C5" s="320">
        <v>3.617777777777778</v>
      </c>
      <c r="D5" s="320">
        <v>4.2361904761904761</v>
      </c>
      <c r="E5" s="320">
        <v>4.7009523809523817</v>
      </c>
      <c r="F5" s="320">
        <v>5.9726315789473681</v>
      </c>
      <c r="G5" s="320">
        <v>4.8761904761904757</v>
      </c>
      <c r="H5" s="320">
        <v>4.6347619047619055</v>
      </c>
      <c r="I5" s="320">
        <v>4.5539999999999985</v>
      </c>
      <c r="J5" s="320">
        <v>4.5704761904761915</v>
      </c>
      <c r="K5" s="320">
        <v>4.0090909090909088</v>
      </c>
      <c r="L5" s="320">
        <v>3.8847619047619042</v>
      </c>
      <c r="M5" s="320">
        <v>3.9180000000000001</v>
      </c>
    </row>
    <row r="6" spans="1:13" x14ac:dyDescent="0.2">
      <c r="A6" s="322" t="s">
        <v>438</v>
      </c>
      <c r="B6" s="393">
        <v>65.167391304347831</v>
      </c>
      <c r="C6" s="394">
        <v>68.411904761904751</v>
      </c>
      <c r="D6" s="394">
        <v>69.418500000000009</v>
      </c>
      <c r="E6" s="394">
        <v>65.194782608695647</v>
      </c>
      <c r="F6" s="394">
        <v>58.932500000000005</v>
      </c>
      <c r="G6" s="394">
        <v>56.609523809523807</v>
      </c>
      <c r="H6" s="394">
        <v>49.946363636363635</v>
      </c>
      <c r="I6" s="394">
        <v>45.433181818181815</v>
      </c>
      <c r="J6" s="394">
        <v>39.540476190476184</v>
      </c>
      <c r="K6" s="394">
        <v>37.602173913043472</v>
      </c>
      <c r="L6" s="394">
        <v>40.75</v>
      </c>
      <c r="M6" s="394">
        <v>48.486363636363642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3" t="s">
        <v>342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3" t="s">
        <v>5</v>
      </c>
      <c r="B1" s="492"/>
      <c r="C1" s="492"/>
      <c r="D1" s="492"/>
      <c r="E1" s="492"/>
      <c r="F1" s="492"/>
      <c r="G1" s="492"/>
      <c r="H1" s="492"/>
      <c r="I1" s="407"/>
    </row>
    <row r="2" spans="1:9" ht="15.75" x14ac:dyDescent="0.25">
      <c r="A2" s="494"/>
      <c r="B2" s="495"/>
      <c r="C2" s="492"/>
      <c r="D2" s="492"/>
      <c r="E2" s="492"/>
      <c r="F2" s="492"/>
      <c r="G2" s="492"/>
      <c r="H2" s="62" t="s">
        <v>160</v>
      </c>
      <c r="I2" s="407"/>
    </row>
    <row r="3" spans="1:9" s="80" customFormat="1" ht="14.25" x14ac:dyDescent="0.2">
      <c r="A3" s="465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  <c r="I3" s="407"/>
    </row>
    <row r="4" spans="1:9" s="80" customFormat="1" ht="14.25" x14ac:dyDescent="0.2">
      <c r="A4" s="81"/>
      <c r="B4" s="72" t="s">
        <v>48</v>
      </c>
      <c r="C4" s="72" t="s">
        <v>518</v>
      </c>
      <c r="D4" s="72" t="s">
        <v>48</v>
      </c>
      <c r="E4" s="72" t="s">
        <v>518</v>
      </c>
      <c r="F4" s="72" t="s">
        <v>48</v>
      </c>
      <c r="G4" s="73" t="s">
        <v>518</v>
      </c>
      <c r="H4" s="73" t="s">
        <v>129</v>
      </c>
      <c r="I4" s="407"/>
    </row>
    <row r="5" spans="1:9" s="80" customFormat="1" ht="14.25" x14ac:dyDescent="0.2">
      <c r="A5" s="82" t="s">
        <v>648</v>
      </c>
      <c r="B5" s="486">
        <v>115.64027999999999</v>
      </c>
      <c r="C5" s="84">
        <v>39.525681398631782</v>
      </c>
      <c r="D5" s="83">
        <v>1215.38931</v>
      </c>
      <c r="E5" s="84">
        <v>1.886695130363309</v>
      </c>
      <c r="F5" s="83">
        <v>1610.8789899999999</v>
      </c>
      <c r="G5" s="84">
        <v>1.0275207974596512</v>
      </c>
      <c r="H5" s="489">
        <v>2.9602663260749984</v>
      </c>
      <c r="I5" s="407"/>
    </row>
    <row r="6" spans="1:9" s="80" customFormat="1" ht="14.25" x14ac:dyDescent="0.2">
      <c r="A6" s="82" t="s">
        <v>49</v>
      </c>
      <c r="B6" s="487">
        <v>395.61219</v>
      </c>
      <c r="C6" s="86">
        <v>3.4560580926047879</v>
      </c>
      <c r="D6" s="85">
        <v>3480.6200199999985</v>
      </c>
      <c r="E6" s="86">
        <v>-0.77634070466199057</v>
      </c>
      <c r="F6" s="85">
        <v>4628.6457699999983</v>
      </c>
      <c r="G6" s="86">
        <v>-1.1282909301625044</v>
      </c>
      <c r="H6" s="490">
        <v>8.5059301743456697</v>
      </c>
      <c r="I6" s="407"/>
    </row>
    <row r="7" spans="1:9" s="80" customFormat="1" ht="14.25" x14ac:dyDescent="0.2">
      <c r="A7" s="82" t="s">
        <v>50</v>
      </c>
      <c r="B7" s="487">
        <v>472.62636999999995</v>
      </c>
      <c r="C7" s="86">
        <v>0.72161540444118522</v>
      </c>
      <c r="D7" s="85">
        <v>3984.5479800000003</v>
      </c>
      <c r="E7" s="86">
        <v>2.9175281423423192</v>
      </c>
      <c r="F7" s="85">
        <v>5242.934580000001</v>
      </c>
      <c r="G7" s="86">
        <v>3.1945120918531895</v>
      </c>
      <c r="H7" s="490">
        <v>9.6347911812967215</v>
      </c>
      <c r="I7" s="407"/>
    </row>
    <row r="8" spans="1:9" s="80" customFormat="1" ht="14.25" x14ac:dyDescent="0.2">
      <c r="A8" s="82" t="s">
        <v>130</v>
      </c>
      <c r="B8" s="487">
        <v>2306.806869999999</v>
      </c>
      <c r="C8" s="86">
        <v>6.1503918977692251</v>
      </c>
      <c r="D8" s="85">
        <v>20855.974339999993</v>
      </c>
      <c r="E8" s="86">
        <v>0.34401478979447797</v>
      </c>
      <c r="F8" s="85">
        <v>28300.852109999996</v>
      </c>
      <c r="G8" s="86">
        <v>0.56763461229376788</v>
      </c>
      <c r="H8" s="490">
        <v>52.007667876071537</v>
      </c>
      <c r="I8" s="407"/>
    </row>
    <row r="9" spans="1:9" s="80" customFormat="1" ht="14.25" x14ac:dyDescent="0.2">
      <c r="A9" s="82" t="s">
        <v>131</v>
      </c>
      <c r="B9" s="487">
        <v>789.80826999999988</v>
      </c>
      <c r="C9" s="86">
        <v>5.1625776720961198</v>
      </c>
      <c r="D9" s="85">
        <v>6766.0539399999989</v>
      </c>
      <c r="E9" s="86">
        <v>6.771804083936531</v>
      </c>
      <c r="F9" s="85">
        <v>9057.0098699999999</v>
      </c>
      <c r="G9" s="87">
        <v>3.3063319178639796</v>
      </c>
      <c r="H9" s="490">
        <v>16.643808442178454</v>
      </c>
      <c r="I9" s="407"/>
    </row>
    <row r="10" spans="1:9" s="80" customFormat="1" ht="14.25" x14ac:dyDescent="0.2">
      <c r="A10" s="81" t="s">
        <v>519</v>
      </c>
      <c r="B10" s="488">
        <v>492</v>
      </c>
      <c r="C10" s="89">
        <v>-9.5588235294117645</v>
      </c>
      <c r="D10" s="88">
        <v>4180.3700368164018</v>
      </c>
      <c r="E10" s="89">
        <v>-16.645181036096393</v>
      </c>
      <c r="F10" s="88">
        <v>5576.3700368164018</v>
      </c>
      <c r="G10" s="89">
        <v>-17.346040731699848</v>
      </c>
      <c r="H10" s="491">
        <v>10.247536000032625</v>
      </c>
      <c r="I10" s="407"/>
    </row>
    <row r="11" spans="1:9" s="80" customFormat="1" ht="14.25" x14ac:dyDescent="0.2">
      <c r="A11" s="90" t="s">
        <v>520</v>
      </c>
      <c r="B11" s="91">
        <v>4572.4939799999984</v>
      </c>
      <c r="C11" s="92">
        <v>3.8565229139226482</v>
      </c>
      <c r="D11" s="91">
        <v>40482.955626816394</v>
      </c>
      <c r="E11" s="92">
        <v>-0.55498171263877982</v>
      </c>
      <c r="F11" s="91">
        <v>54416.691356816395</v>
      </c>
      <c r="G11" s="92">
        <v>-1.0812320445120738</v>
      </c>
      <c r="H11" s="92">
        <v>100</v>
      </c>
      <c r="I11" s="40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246</v>
      </c>
      <c r="I12" s="407"/>
    </row>
    <row r="13" spans="1:9" s="80" customFormat="1" ht="14.25" x14ac:dyDescent="0.2">
      <c r="A13" s="94" t="s">
        <v>590</v>
      </c>
      <c r="B13" s="82"/>
      <c r="C13" s="82"/>
      <c r="D13" s="82"/>
      <c r="E13" s="82"/>
      <c r="F13" s="82"/>
      <c r="G13" s="82"/>
      <c r="H13" s="82"/>
      <c r="I13" s="407"/>
    </row>
    <row r="14" spans="1:9" ht="14.25" x14ac:dyDescent="0.2">
      <c r="A14" s="94" t="s">
        <v>521</v>
      </c>
      <c r="B14" s="85"/>
      <c r="C14" s="492"/>
      <c r="D14" s="492"/>
      <c r="E14" s="492"/>
      <c r="F14" s="492"/>
      <c r="G14" s="492"/>
      <c r="H14" s="492"/>
      <c r="I14" s="407"/>
    </row>
    <row r="15" spans="1:9" ht="14.25" x14ac:dyDescent="0.2">
      <c r="A15" s="94" t="s">
        <v>522</v>
      </c>
      <c r="B15" s="492"/>
      <c r="C15" s="492"/>
      <c r="D15" s="492"/>
      <c r="E15" s="492"/>
      <c r="F15" s="492"/>
      <c r="G15" s="492"/>
      <c r="H15" s="492"/>
      <c r="I15" s="407"/>
    </row>
    <row r="16" spans="1:9" ht="14.25" x14ac:dyDescent="0.2">
      <c r="A16" s="94" t="s">
        <v>247</v>
      </c>
      <c r="B16" s="492"/>
      <c r="C16" s="492"/>
      <c r="D16" s="492"/>
      <c r="E16" s="492"/>
      <c r="F16" s="492"/>
      <c r="G16" s="492"/>
      <c r="H16" s="492"/>
      <c r="I16" s="40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905">
        <f>INDICE!A3</f>
        <v>41883</v>
      </c>
      <c r="C3" s="906">
        <v>41671</v>
      </c>
      <c r="D3" s="905">
        <f>DATE(YEAR(B3),MONTH(B3)-1,1)</f>
        <v>41852</v>
      </c>
      <c r="E3" s="906"/>
      <c r="F3" s="905">
        <f>DATE(YEAR(B3)-1,MONTH(B3),1)</f>
        <v>41518</v>
      </c>
      <c r="G3" s="906"/>
      <c r="H3" s="855" t="s">
        <v>518</v>
      </c>
      <c r="I3" s="85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41852</v>
      </c>
      <c r="I4" s="458">
        <f>F3</f>
        <v>41518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440</v>
      </c>
      <c r="B5" s="386">
        <v>6707</v>
      </c>
      <c r="C5" s="761">
        <v>40.37685870808501</v>
      </c>
      <c r="D5" s="386">
        <v>6297</v>
      </c>
      <c r="E5" s="761">
        <v>38.344903178662769</v>
      </c>
      <c r="F5" s="386">
        <v>6497</v>
      </c>
      <c r="G5" s="761">
        <v>40.030807147258166</v>
      </c>
      <c r="H5" s="400">
        <v>6.511037001746864</v>
      </c>
      <c r="I5" s="400">
        <v>3.232261043558565</v>
      </c>
      <c r="K5" s="399"/>
    </row>
    <row r="6" spans="1:71" s="398" customFormat="1" ht="15" x14ac:dyDescent="0.2">
      <c r="A6" s="401" t="s">
        <v>125</v>
      </c>
      <c r="B6" s="386">
        <v>9904</v>
      </c>
      <c r="C6" s="761">
        <v>59.62314129191499</v>
      </c>
      <c r="D6" s="386">
        <v>10125</v>
      </c>
      <c r="E6" s="761">
        <v>61.655096821337231</v>
      </c>
      <c r="F6" s="386">
        <v>9733</v>
      </c>
      <c r="G6" s="761">
        <v>59.969192852741834</v>
      </c>
      <c r="H6" s="400">
        <v>-2.1827160493827162</v>
      </c>
      <c r="I6" s="400">
        <v>1.7569094832014793</v>
      </c>
      <c r="K6" s="399"/>
    </row>
    <row r="7" spans="1:71" s="80" customFormat="1" ht="12.75" x14ac:dyDescent="0.2">
      <c r="A7" s="90" t="s">
        <v>120</v>
      </c>
      <c r="B7" s="91">
        <v>16611</v>
      </c>
      <c r="C7" s="92">
        <v>100</v>
      </c>
      <c r="D7" s="91">
        <v>16422</v>
      </c>
      <c r="E7" s="92">
        <v>100</v>
      </c>
      <c r="F7" s="91">
        <v>16230</v>
      </c>
      <c r="G7" s="92">
        <v>100</v>
      </c>
      <c r="H7" s="92">
        <v>1.1508951406649617</v>
      </c>
      <c r="I7" s="92">
        <v>2.3475046210720887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7"/>
      <c r="I8" s="253" t="s">
        <v>246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s="395" customFormat="1" ht="12.75" x14ac:dyDescent="0.2">
      <c r="A9" s="759" t="s">
        <v>573</v>
      </c>
      <c r="B9" s="396"/>
      <c r="C9" s="397"/>
      <c r="D9" s="396"/>
      <c r="E9" s="396"/>
      <c r="F9" s="396"/>
      <c r="G9" s="396"/>
      <c r="H9" s="396"/>
      <c r="I9" s="396"/>
      <c r="J9" s="396"/>
      <c r="K9" s="396"/>
      <c r="L9" s="396"/>
    </row>
    <row r="10" spans="1:71" x14ac:dyDescent="0.2">
      <c r="A10" s="760" t="s">
        <v>569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905">
        <f>INDICE!A3</f>
        <v>41883</v>
      </c>
      <c r="C3" s="906">
        <v>41671</v>
      </c>
      <c r="D3" s="905">
        <f>DATE(YEAR(B3),MONTH(B3)-1,1)</f>
        <v>41852</v>
      </c>
      <c r="E3" s="906"/>
      <c r="F3" s="905">
        <f>DATE(YEAR(B3)-1,MONTH(B3),1)</f>
        <v>41518</v>
      </c>
      <c r="G3" s="906"/>
      <c r="H3" s="855" t="s">
        <v>518</v>
      </c>
      <c r="I3" s="85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41852</v>
      </c>
      <c r="I4" s="458">
        <f>F3</f>
        <v>41518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572</v>
      </c>
      <c r="B5" s="386">
        <v>6882</v>
      </c>
      <c r="C5" s="761">
        <v>42.93882422355896</v>
      </c>
      <c r="D5" s="386">
        <v>6882</v>
      </c>
      <c r="E5" s="761">
        <v>42.931355498636222</v>
      </c>
      <c r="F5" s="386">
        <v>6905</v>
      </c>
      <c r="G5" s="761">
        <v>44.694659915821255</v>
      </c>
      <c r="H5" s="846">
        <v>0</v>
      </c>
      <c r="I5" s="242">
        <v>-0.33309196234612598</v>
      </c>
      <c r="K5" s="399"/>
    </row>
    <row r="6" spans="1:71" s="398" customFormat="1" ht="15" x14ac:dyDescent="0.2">
      <c r="A6" s="401" t="s">
        <v>652</v>
      </c>
      <c r="B6" s="386">
        <v>9145.453300000001</v>
      </c>
      <c r="C6" s="761">
        <v>57.06117577644104</v>
      </c>
      <c r="D6" s="386">
        <v>9148.2415800000017</v>
      </c>
      <c r="E6" s="761">
        <v>57.068644501363785</v>
      </c>
      <c r="F6" s="386">
        <v>8544.2729400000007</v>
      </c>
      <c r="G6" s="761">
        <v>55.305340084178745</v>
      </c>
      <c r="H6" s="242">
        <v>-3.047886280240391E-2</v>
      </c>
      <c r="I6" s="242">
        <v>7.0360622164300874</v>
      </c>
      <c r="K6" s="399"/>
    </row>
    <row r="7" spans="1:71" s="80" customFormat="1" ht="12.75" x14ac:dyDescent="0.2">
      <c r="A7" s="90" t="s">
        <v>120</v>
      </c>
      <c r="B7" s="91">
        <v>16027.453300000001</v>
      </c>
      <c r="C7" s="92">
        <v>100</v>
      </c>
      <c r="D7" s="91">
        <v>16030.241580000002</v>
      </c>
      <c r="E7" s="92">
        <v>100</v>
      </c>
      <c r="F7" s="91">
        <v>15449.272940000001</v>
      </c>
      <c r="G7" s="92">
        <v>100</v>
      </c>
      <c r="H7" s="92">
        <v>-1.7393873860762289E-2</v>
      </c>
      <c r="I7" s="92">
        <v>3.7424438175535286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7"/>
      <c r="I8" s="253" t="s">
        <v>133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x14ac:dyDescent="0.2">
      <c r="A9" s="759" t="s">
        <v>573</v>
      </c>
    </row>
    <row r="10" spans="1:71" x14ac:dyDescent="0.2">
      <c r="A10" s="759" t="s">
        <v>569</v>
      </c>
    </row>
    <row r="11" spans="1:71" x14ac:dyDescent="0.2">
      <c r="A11" s="729" t="s">
        <v>247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N34" sqref="N34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4" t="s">
        <v>622</v>
      </c>
      <c r="B1" s="894"/>
      <c r="C1" s="894"/>
      <c r="D1" s="894"/>
      <c r="E1" s="894"/>
      <c r="F1" s="894"/>
      <c r="G1" s="13"/>
      <c r="H1" s="13"/>
      <c r="I1" s="13"/>
    </row>
    <row r="2" spans="1:9" x14ac:dyDescent="0.2">
      <c r="A2" s="895"/>
      <c r="B2" s="895"/>
      <c r="C2" s="895"/>
      <c r="D2" s="895"/>
      <c r="E2" s="895"/>
      <c r="F2" s="895"/>
      <c r="G2" s="13"/>
      <c r="H2" s="13"/>
      <c r="I2" s="234" t="s">
        <v>570</v>
      </c>
    </row>
    <row r="3" spans="1:9" x14ac:dyDescent="0.2">
      <c r="A3" s="411"/>
      <c r="B3" s="413"/>
      <c r="C3" s="413"/>
      <c r="D3" s="863">
        <f>INDICE!A3</f>
        <v>41883</v>
      </c>
      <c r="E3" s="863">
        <v>41671</v>
      </c>
      <c r="F3" s="863">
        <f>DATE(YEAR(D3),MONTH(D3)-1,1)</f>
        <v>41852</v>
      </c>
      <c r="G3" s="863"/>
      <c r="H3" s="866">
        <f>DATE(YEAR(D3)-1,MONTH(D3),1)</f>
        <v>41518</v>
      </c>
      <c r="I3" s="866"/>
    </row>
    <row r="4" spans="1:9" x14ac:dyDescent="0.2">
      <c r="A4" s="348"/>
      <c r="B4" s="349"/>
      <c r="C4" s="349"/>
      <c r="D4" s="97" t="s">
        <v>443</v>
      </c>
      <c r="E4" s="266" t="s">
        <v>111</v>
      </c>
      <c r="F4" s="97" t="s">
        <v>443</v>
      </c>
      <c r="G4" s="266" t="s">
        <v>111</v>
      </c>
      <c r="H4" s="97" t="s">
        <v>443</v>
      </c>
      <c r="I4" s="266" t="s">
        <v>111</v>
      </c>
    </row>
    <row r="5" spans="1:9" x14ac:dyDescent="0.2">
      <c r="A5" s="357" t="s">
        <v>442</v>
      </c>
      <c r="B5" s="241"/>
      <c r="C5" s="241"/>
      <c r="D5" s="636">
        <v>115.38413834466213</v>
      </c>
      <c r="E5" s="764">
        <v>100</v>
      </c>
      <c r="F5" s="636">
        <v>114.48291483406638</v>
      </c>
      <c r="G5" s="764">
        <v>100</v>
      </c>
      <c r="H5" s="636">
        <v>106.89393662177987</v>
      </c>
      <c r="I5" s="764">
        <v>100</v>
      </c>
    </row>
    <row r="6" spans="1:9" x14ac:dyDescent="0.2">
      <c r="A6" s="410" t="s">
        <v>567</v>
      </c>
      <c r="B6" s="241"/>
      <c r="C6" s="241"/>
      <c r="D6" s="636">
        <v>64.470407836865263</v>
      </c>
      <c r="E6" s="764">
        <v>55.87458446349595</v>
      </c>
      <c r="F6" s="385">
        <v>63.569184326269486</v>
      </c>
      <c r="G6" s="764">
        <v>55.527223794404449</v>
      </c>
      <c r="H6" s="385">
        <v>60.140207845433252</v>
      </c>
      <c r="I6" s="764">
        <v>56.261570811285431</v>
      </c>
    </row>
    <row r="7" spans="1:9" x14ac:dyDescent="0.2">
      <c r="A7" s="410" t="s">
        <v>568</v>
      </c>
      <c r="B7" s="241"/>
      <c r="C7" s="241"/>
      <c r="D7" s="636">
        <v>50.913730507796885</v>
      </c>
      <c r="E7" s="764">
        <v>44.125415536504057</v>
      </c>
      <c r="F7" s="385">
        <v>50.913730507796885</v>
      </c>
      <c r="G7" s="764">
        <v>44.472776205595544</v>
      </c>
      <c r="H7" s="385">
        <v>46.753728776346605</v>
      </c>
      <c r="I7" s="764">
        <v>43.738429188714555</v>
      </c>
    </row>
    <row r="8" spans="1:9" x14ac:dyDescent="0.2">
      <c r="A8" s="348" t="s">
        <v>626</v>
      </c>
      <c r="B8" s="409"/>
      <c r="C8" s="409"/>
      <c r="D8" s="750">
        <v>90</v>
      </c>
      <c r="E8" s="765"/>
      <c r="F8" s="750">
        <v>90</v>
      </c>
      <c r="G8" s="765"/>
      <c r="H8" s="750">
        <v>90</v>
      </c>
      <c r="I8" s="765"/>
    </row>
    <row r="9" spans="1:9" x14ac:dyDescent="0.2">
      <c r="A9" s="646" t="s">
        <v>569</v>
      </c>
      <c r="B9" s="335"/>
      <c r="C9" s="335"/>
      <c r="D9" s="335"/>
      <c r="E9" s="361"/>
      <c r="F9" s="13"/>
      <c r="G9" s="13"/>
      <c r="H9" s="13"/>
      <c r="I9" s="253" t="s">
        <v>246</v>
      </c>
    </row>
    <row r="10" spans="1:9" x14ac:dyDescent="0.2">
      <c r="A10" s="646" t="s">
        <v>627</v>
      </c>
      <c r="B10" s="406"/>
      <c r="C10" s="406"/>
      <c r="D10" s="406"/>
      <c r="E10" s="406"/>
      <c r="F10" s="406"/>
      <c r="G10" s="406"/>
      <c r="H10" s="406"/>
      <c r="I10" s="406"/>
    </row>
    <row r="11" spans="1:9" x14ac:dyDescent="0.2">
      <c r="A11" s="335"/>
      <c r="B11" s="406"/>
      <c r="C11" s="406"/>
      <c r="D11" s="406"/>
      <c r="E11" s="406"/>
      <c r="F11" s="406"/>
      <c r="G11" s="406"/>
      <c r="H11" s="406"/>
      <c r="I11" s="406"/>
    </row>
    <row r="12" spans="1:9" x14ac:dyDescent="0.2">
      <c r="A12" s="406"/>
      <c r="B12" s="406"/>
      <c r="C12" s="406"/>
      <c r="D12" s="406"/>
      <c r="E12" s="406"/>
      <c r="F12" s="406"/>
      <c r="G12" s="406"/>
      <c r="H12" s="406"/>
      <c r="I12" s="40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4" t="s">
        <v>572</v>
      </c>
      <c r="B1" s="894"/>
      <c r="C1" s="894"/>
      <c r="D1" s="894"/>
      <c r="E1" s="412"/>
      <c r="F1" s="13"/>
      <c r="G1" s="13"/>
      <c r="H1" s="13"/>
      <c r="I1" s="13"/>
    </row>
    <row r="2" spans="1:40" ht="15" x14ac:dyDescent="0.2">
      <c r="A2" s="894"/>
      <c r="B2" s="894"/>
      <c r="C2" s="894"/>
      <c r="D2" s="894"/>
      <c r="E2" s="412"/>
      <c r="F2" s="13"/>
      <c r="G2" s="317"/>
      <c r="H2" s="405"/>
      <c r="I2" s="404" t="s">
        <v>160</v>
      </c>
    </row>
    <row r="3" spans="1:40" x14ac:dyDescent="0.2">
      <c r="A3" s="411"/>
      <c r="B3" s="905">
        <f>INDICE!A3</f>
        <v>41883</v>
      </c>
      <c r="C3" s="906">
        <v>41671</v>
      </c>
      <c r="D3" s="905">
        <f>DATE(YEAR(B3),MONTH(B3)-1,1)</f>
        <v>41852</v>
      </c>
      <c r="E3" s="906"/>
      <c r="F3" s="905">
        <f>DATE(YEAR(B3)-1,MONTH(B3),1)</f>
        <v>41518</v>
      </c>
      <c r="G3" s="906"/>
      <c r="H3" s="855" t="s">
        <v>518</v>
      </c>
      <c r="I3" s="855"/>
    </row>
    <row r="4" spans="1:40" x14ac:dyDescent="0.2">
      <c r="A4" s="348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41852</v>
      </c>
      <c r="I4" s="458">
        <f>F3</f>
        <v>41518</v>
      </c>
    </row>
    <row r="5" spans="1:40" x14ac:dyDescent="0.2">
      <c r="A5" s="357" t="s">
        <v>49</v>
      </c>
      <c r="B5" s="385">
        <v>507</v>
      </c>
      <c r="C5" s="400">
        <v>7.3670444638186572</v>
      </c>
      <c r="D5" s="385">
        <v>507</v>
      </c>
      <c r="E5" s="400">
        <v>7.3670444638186572</v>
      </c>
      <c r="F5" s="385">
        <v>508</v>
      </c>
      <c r="G5" s="400">
        <v>7.3569876900796523</v>
      </c>
      <c r="H5" s="829">
        <v>0</v>
      </c>
      <c r="I5" s="636">
        <v>-0.19685039370078741</v>
      </c>
      <c r="J5" s="407"/>
    </row>
    <row r="6" spans="1:40" x14ac:dyDescent="0.2">
      <c r="A6" s="410" t="s">
        <v>50</v>
      </c>
      <c r="B6" s="385">
        <v>341</v>
      </c>
      <c r="C6" s="400">
        <v>4.954954954954955</v>
      </c>
      <c r="D6" s="385">
        <v>341</v>
      </c>
      <c r="E6" s="400">
        <v>4.954954954954955</v>
      </c>
      <c r="F6" s="385">
        <v>342</v>
      </c>
      <c r="G6" s="400">
        <v>4.9529326574945696</v>
      </c>
      <c r="H6" s="829">
        <v>0</v>
      </c>
      <c r="I6" s="636">
        <v>-0.29239766081871343</v>
      </c>
      <c r="J6" s="407"/>
    </row>
    <row r="7" spans="1:40" x14ac:dyDescent="0.2">
      <c r="A7" s="410" t="s">
        <v>130</v>
      </c>
      <c r="B7" s="385">
        <v>3388</v>
      </c>
      <c r="C7" s="400">
        <v>49.229875036326646</v>
      </c>
      <c r="D7" s="385">
        <v>3388</v>
      </c>
      <c r="E7" s="400">
        <v>49.229875036326646</v>
      </c>
      <c r="F7" s="385">
        <v>3391</v>
      </c>
      <c r="G7" s="400">
        <v>49.109341057204922</v>
      </c>
      <c r="H7" s="829">
        <v>0</v>
      </c>
      <c r="I7" s="636">
        <v>-8.8469478030079624E-2</v>
      </c>
      <c r="J7" s="407"/>
    </row>
    <row r="8" spans="1:40" x14ac:dyDescent="0.2">
      <c r="A8" s="410" t="s">
        <v>131</v>
      </c>
      <c r="B8" s="385">
        <v>216</v>
      </c>
      <c r="C8" s="400">
        <v>3.1386224934612033</v>
      </c>
      <c r="D8" s="385">
        <v>216</v>
      </c>
      <c r="E8" s="400">
        <v>3.1386224934612033</v>
      </c>
      <c r="F8" s="385">
        <v>230</v>
      </c>
      <c r="G8" s="400">
        <v>3.3309196234612601</v>
      </c>
      <c r="H8" s="829">
        <v>0</v>
      </c>
      <c r="I8" s="636">
        <v>-6.0869565217391308</v>
      </c>
      <c r="J8" s="407"/>
    </row>
    <row r="9" spans="1:40" x14ac:dyDescent="0.2">
      <c r="A9" s="348" t="s">
        <v>441</v>
      </c>
      <c r="B9" s="750">
        <v>2430</v>
      </c>
      <c r="C9" s="762">
        <v>35.309503051438533</v>
      </c>
      <c r="D9" s="750">
        <v>2430</v>
      </c>
      <c r="E9" s="762">
        <v>35.309503051438533</v>
      </c>
      <c r="F9" s="750">
        <v>2434</v>
      </c>
      <c r="G9" s="762">
        <v>35.249818971759595</v>
      </c>
      <c r="H9" s="847">
        <v>0</v>
      </c>
      <c r="I9" s="763">
        <v>-0.16433853738701726</v>
      </c>
      <c r="J9" s="407"/>
    </row>
    <row r="10" spans="1:40" s="80" customFormat="1" x14ac:dyDescent="0.2">
      <c r="A10" s="90" t="s">
        <v>120</v>
      </c>
      <c r="B10" s="91">
        <v>6882</v>
      </c>
      <c r="C10" s="408">
        <v>100</v>
      </c>
      <c r="D10" s="91">
        <v>6882</v>
      </c>
      <c r="E10" s="408">
        <v>100</v>
      </c>
      <c r="F10" s="91">
        <v>6905</v>
      </c>
      <c r="G10" s="408">
        <v>100</v>
      </c>
      <c r="H10" s="848">
        <v>0</v>
      </c>
      <c r="I10" s="92">
        <v>-0.33309196234612598</v>
      </c>
      <c r="J10" s="40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40"/>
      <c r="B11" s="335"/>
      <c r="C11" s="335"/>
      <c r="D11" s="335"/>
      <c r="E11" s="335"/>
      <c r="F11" s="13"/>
      <c r="G11" s="13"/>
      <c r="H11" s="13"/>
      <c r="I11" s="253" t="s">
        <v>246</v>
      </c>
    </row>
    <row r="12" spans="1:40" s="395" customFormat="1" ht="12.75" x14ac:dyDescent="0.2">
      <c r="A12" s="760" t="s">
        <v>571</v>
      </c>
      <c r="B12" s="396"/>
      <c r="C12" s="396"/>
      <c r="D12" s="397"/>
      <c r="E12" s="397"/>
      <c r="F12" s="396"/>
      <c r="G12" s="396"/>
      <c r="H12" s="396"/>
      <c r="I12" s="396"/>
      <c r="J12" s="396"/>
      <c r="K12" s="396"/>
      <c r="L12" s="396"/>
      <c r="M12" s="396"/>
      <c r="N12" s="396"/>
      <c r="O12" s="396"/>
    </row>
    <row r="13" spans="1:40" x14ac:dyDescent="0.2">
      <c r="A13" s="335" t="s">
        <v>569</v>
      </c>
      <c r="B13" s="406"/>
      <c r="C13" s="406"/>
      <c r="D13" s="406"/>
      <c r="E13" s="406"/>
      <c r="F13" s="406"/>
      <c r="G13" s="406"/>
      <c r="H13" s="406"/>
      <c r="I13" s="406"/>
    </row>
    <row r="14" spans="1:40" x14ac:dyDescent="0.2">
      <c r="A14" s="729" t="s">
        <v>247</v>
      </c>
      <c r="B14" s="406"/>
      <c r="C14" s="406"/>
      <c r="D14" s="406"/>
      <c r="E14" s="406"/>
      <c r="F14" s="406"/>
      <c r="G14" s="406"/>
      <c r="H14" s="406"/>
      <c r="I14" s="406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B6" sqref="B6"/>
    </sheetView>
  </sheetViews>
  <sheetFormatPr baseColWidth="10" defaultRowHeight="12.75" x14ac:dyDescent="0.2"/>
  <cols>
    <col min="1" max="1" width="30.25" style="362" customWidth="1"/>
    <col min="2" max="2" width="11" style="362"/>
    <col min="3" max="3" width="11.625" style="362" customWidth="1"/>
    <col min="4" max="4" width="11" style="362"/>
    <col min="5" max="5" width="11.625" style="362" customWidth="1"/>
    <col min="6" max="6" width="11" style="362"/>
    <col min="7" max="7" width="11.625" style="362" customWidth="1"/>
    <col min="8" max="9" width="10.5" style="362" customWidth="1"/>
    <col min="10" max="16384" width="11" style="362"/>
  </cols>
  <sheetData>
    <row r="1" spans="1:12" x14ac:dyDescent="0.2">
      <c r="A1" s="894" t="s">
        <v>40</v>
      </c>
      <c r="B1" s="894"/>
      <c r="C1" s="894"/>
      <c r="D1" s="187"/>
      <c r="E1" s="187"/>
      <c r="F1" s="187"/>
      <c r="G1" s="12"/>
      <c r="H1" s="12"/>
      <c r="I1" s="12"/>
      <c r="J1" s="12"/>
      <c r="K1" s="12"/>
      <c r="L1" s="12"/>
    </row>
    <row r="2" spans="1:12" x14ac:dyDescent="0.2">
      <c r="A2" s="894"/>
      <c r="B2" s="894"/>
      <c r="C2" s="894"/>
      <c r="D2" s="418"/>
      <c r="E2" s="187"/>
      <c r="F2" s="187"/>
      <c r="H2" s="12"/>
      <c r="I2" s="12"/>
      <c r="J2" s="12"/>
      <c r="K2" s="12"/>
    </row>
    <row r="3" spans="1:12" x14ac:dyDescent="0.2">
      <c r="A3" s="417"/>
      <c r="B3" s="12"/>
      <c r="C3" s="12"/>
      <c r="D3" s="12"/>
      <c r="E3" s="12"/>
      <c r="F3" s="12"/>
      <c r="G3" s="12"/>
      <c r="H3" s="363"/>
      <c r="I3" s="404" t="s">
        <v>615</v>
      </c>
      <c r="J3" s="12"/>
      <c r="K3" s="12"/>
      <c r="L3" s="12"/>
    </row>
    <row r="4" spans="1:12" x14ac:dyDescent="0.2">
      <c r="A4" s="202"/>
      <c r="B4" s="905">
        <f>INDICE!A3</f>
        <v>41883</v>
      </c>
      <c r="C4" s="906">
        <v>41671</v>
      </c>
      <c r="D4" s="905">
        <f>DATE(YEAR(B4),MONTH(B4)-1,1)</f>
        <v>41852</v>
      </c>
      <c r="E4" s="906"/>
      <c r="F4" s="905">
        <f>DATE(YEAR(B4)-1,MONTH(B4),1)</f>
        <v>41518</v>
      </c>
      <c r="G4" s="906"/>
      <c r="H4" s="855" t="s">
        <v>518</v>
      </c>
      <c r="I4" s="855"/>
      <c r="J4" s="12"/>
      <c r="K4" s="12"/>
      <c r="L4" s="12"/>
    </row>
    <row r="5" spans="1:12" x14ac:dyDescent="0.2">
      <c r="A5" s="202"/>
      <c r="B5" s="266" t="s">
        <v>55</v>
      </c>
      <c r="C5" s="266" t="s">
        <v>111</v>
      </c>
      <c r="D5" s="266" t="s">
        <v>55</v>
      </c>
      <c r="E5" s="266" t="s">
        <v>111</v>
      </c>
      <c r="F5" s="266" t="s">
        <v>55</v>
      </c>
      <c r="G5" s="266" t="s">
        <v>111</v>
      </c>
      <c r="H5" s="458">
        <f>D4</f>
        <v>41852</v>
      </c>
      <c r="I5" s="458">
        <f>F4</f>
        <v>41518</v>
      </c>
      <c r="J5" s="12"/>
      <c r="K5" s="12"/>
      <c r="L5" s="12"/>
    </row>
    <row r="6" spans="1:12" ht="15" customHeight="1" x14ac:dyDescent="0.2">
      <c r="A6" s="202" t="s">
        <v>446</v>
      </c>
      <c r="B6" s="365">
        <v>13156.985000000001</v>
      </c>
      <c r="C6" s="364">
        <v>31.771176659196477</v>
      </c>
      <c r="D6" s="365">
        <v>12593.887000000001</v>
      </c>
      <c r="E6" s="364">
        <v>31.37252620902391</v>
      </c>
      <c r="F6" s="365">
        <v>9796.9240000000009</v>
      </c>
      <c r="G6" s="364">
        <v>26.854240482479909</v>
      </c>
      <c r="H6" s="242">
        <v>4.4712009882254771</v>
      </c>
      <c r="I6" s="242">
        <v>34.297101825021805</v>
      </c>
      <c r="J6" s="12"/>
      <c r="K6" s="12"/>
      <c r="L6" s="12"/>
    </row>
    <row r="7" spans="1:12" ht="14.25" x14ac:dyDescent="0.2">
      <c r="A7" s="416" t="s">
        <v>445</v>
      </c>
      <c r="B7" s="365">
        <v>28254.716999999997</v>
      </c>
      <c r="C7" s="364">
        <v>68.22882334080353</v>
      </c>
      <c r="D7" s="365">
        <v>27549.156999999999</v>
      </c>
      <c r="E7" s="364">
        <v>68.627473790976097</v>
      </c>
      <c r="F7" s="365">
        <v>26684.927000000003</v>
      </c>
      <c r="G7" s="364">
        <v>73.145759517520105</v>
      </c>
      <c r="H7" s="242">
        <v>2.5610947006472746</v>
      </c>
      <c r="I7" s="242">
        <v>5.8826842584204693</v>
      </c>
      <c r="J7" s="12"/>
      <c r="K7" s="12"/>
      <c r="L7" s="12"/>
    </row>
    <row r="8" spans="1:12" x14ac:dyDescent="0.2">
      <c r="A8" s="248" t="s">
        <v>120</v>
      </c>
      <c r="B8" s="249">
        <v>41411.701999999997</v>
      </c>
      <c r="C8" s="250">
        <v>100</v>
      </c>
      <c r="D8" s="249">
        <v>40143.044000000002</v>
      </c>
      <c r="E8" s="250">
        <v>100</v>
      </c>
      <c r="F8" s="249">
        <v>36481.851000000002</v>
      </c>
      <c r="G8" s="250">
        <v>100</v>
      </c>
      <c r="H8" s="92">
        <v>3.1603432963379552</v>
      </c>
      <c r="I8" s="92">
        <v>13.513160283451612</v>
      </c>
      <c r="J8" s="414"/>
      <c r="K8" s="414"/>
    </row>
    <row r="9" spans="1:12" s="395" customFormat="1" x14ac:dyDescent="0.2">
      <c r="A9" s="414"/>
      <c r="B9" s="414"/>
      <c r="C9" s="414"/>
      <c r="D9" s="414"/>
      <c r="E9" s="414"/>
      <c r="F9" s="414"/>
      <c r="H9" s="414"/>
      <c r="I9" s="253" t="s">
        <v>246</v>
      </c>
      <c r="J9" s="396"/>
      <c r="K9" s="396"/>
      <c r="L9" s="396"/>
    </row>
    <row r="10" spans="1:12" x14ac:dyDescent="0.2">
      <c r="A10" s="760" t="s">
        <v>613</v>
      </c>
      <c r="B10" s="396"/>
      <c r="C10" s="397"/>
      <c r="D10" s="396"/>
      <c r="E10" s="396"/>
      <c r="F10" s="396"/>
      <c r="G10" s="396"/>
      <c r="H10" s="414"/>
      <c r="I10" s="414"/>
      <c r="J10" s="414"/>
      <c r="K10" s="414"/>
      <c r="L10" s="414"/>
    </row>
    <row r="11" spans="1:12" x14ac:dyDescent="0.2">
      <c r="A11" s="335" t="s">
        <v>614</v>
      </c>
      <c r="B11" s="414"/>
      <c r="C11" s="415"/>
      <c r="D11" s="414"/>
      <c r="E11" s="414"/>
      <c r="F11" s="414"/>
      <c r="G11" s="414"/>
      <c r="H11" s="414"/>
      <c r="I11" s="414"/>
      <c r="J11" s="414"/>
      <c r="K11" s="414"/>
      <c r="L11" s="414"/>
    </row>
    <row r="12" spans="1:12" x14ac:dyDescent="0.2">
      <c r="A12" s="335" t="s">
        <v>569</v>
      </c>
      <c r="B12" s="414"/>
      <c r="C12" s="414"/>
      <c r="D12" s="414"/>
      <c r="E12" s="414"/>
      <c r="F12" s="414"/>
      <c r="G12" s="414"/>
      <c r="H12" s="12"/>
      <c r="I12" s="187"/>
      <c r="J12" s="414"/>
      <c r="K12" s="414"/>
      <c r="L12" s="414"/>
    </row>
    <row r="13" spans="1:12" x14ac:dyDescent="0.2">
      <c r="A13" s="414"/>
      <c r="B13" s="414"/>
      <c r="C13" s="414"/>
      <c r="D13" s="414"/>
      <c r="E13" s="414"/>
      <c r="F13" s="414"/>
      <c r="G13" s="414"/>
      <c r="H13" s="12"/>
      <c r="I13" s="12"/>
      <c r="J13" s="414"/>
      <c r="K13" s="414"/>
      <c r="L13" s="414"/>
    </row>
    <row r="14" spans="1:12" x14ac:dyDescent="0.2">
      <c r="A14" s="414"/>
      <c r="B14" s="414"/>
      <c r="C14" s="414"/>
      <c r="D14" s="414"/>
      <c r="E14" s="414"/>
      <c r="F14" s="414"/>
      <c r="G14" s="41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2" t="s">
        <v>444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N32" sqref="N3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7" t="s">
        <v>1</v>
      </c>
      <c r="B1" s="907"/>
      <c r="C1" s="907"/>
      <c r="D1" s="907"/>
      <c r="E1" s="419"/>
      <c r="F1" s="419"/>
      <c r="G1" s="420"/>
    </row>
    <row r="2" spans="1:7" x14ac:dyDescent="0.2">
      <c r="A2" s="907"/>
      <c r="B2" s="907"/>
      <c r="C2" s="907"/>
      <c r="D2" s="907"/>
      <c r="E2" s="420"/>
      <c r="F2" s="420"/>
      <c r="G2" s="420"/>
    </row>
    <row r="3" spans="1:7" x14ac:dyDescent="0.2">
      <c r="A3" s="642"/>
      <c r="B3" s="642"/>
      <c r="C3" s="642"/>
      <c r="D3" s="420"/>
      <c r="E3" s="420"/>
      <c r="F3" s="420"/>
      <c r="G3" s="420"/>
    </row>
    <row r="4" spans="1:7" x14ac:dyDescent="0.2">
      <c r="A4" s="421" t="s">
        <v>447</v>
      </c>
      <c r="B4" s="420"/>
      <c r="C4" s="420"/>
      <c r="D4" s="420"/>
      <c r="E4" s="420"/>
      <c r="F4" s="420"/>
      <c r="G4" s="420"/>
    </row>
    <row r="5" spans="1:7" x14ac:dyDescent="0.2">
      <c r="A5" s="422"/>
      <c r="B5" s="422" t="s">
        <v>448</v>
      </c>
      <c r="C5" s="422" t="s">
        <v>449</v>
      </c>
      <c r="D5" s="422" t="s">
        <v>450</v>
      </c>
      <c r="E5" s="422" t="s">
        <v>451</v>
      </c>
      <c r="F5" s="422" t="s">
        <v>55</v>
      </c>
      <c r="G5" s="420"/>
    </row>
    <row r="6" spans="1:7" x14ac:dyDescent="0.2">
      <c r="A6" s="423" t="s">
        <v>448</v>
      </c>
      <c r="B6" s="424">
        <v>1</v>
      </c>
      <c r="C6" s="424">
        <v>238.8</v>
      </c>
      <c r="D6" s="424">
        <v>0.23880000000000001</v>
      </c>
      <c r="E6" s="425" t="s">
        <v>452</v>
      </c>
      <c r="F6" s="425">
        <v>0.27779999999999999</v>
      </c>
      <c r="G6" s="420"/>
    </row>
    <row r="7" spans="1:7" x14ac:dyDescent="0.2">
      <c r="A7" s="426" t="s">
        <v>449</v>
      </c>
      <c r="B7" s="427" t="s">
        <v>453</v>
      </c>
      <c r="C7" s="428">
        <v>1</v>
      </c>
      <c r="D7" s="429" t="s">
        <v>454</v>
      </c>
      <c r="E7" s="429" t="s">
        <v>455</v>
      </c>
      <c r="F7" s="427" t="s">
        <v>456</v>
      </c>
      <c r="G7" s="420"/>
    </row>
    <row r="8" spans="1:7" x14ac:dyDescent="0.2">
      <c r="A8" s="426" t="s">
        <v>450</v>
      </c>
      <c r="B8" s="427">
        <v>4.1867999999999999</v>
      </c>
      <c r="C8" s="429" t="s">
        <v>457</v>
      </c>
      <c r="D8" s="428">
        <v>1</v>
      </c>
      <c r="E8" s="429" t="s">
        <v>458</v>
      </c>
      <c r="F8" s="427">
        <v>1.163</v>
      </c>
      <c r="G8" s="420"/>
    </row>
    <row r="9" spans="1:7" x14ac:dyDescent="0.2">
      <c r="A9" s="426" t="s">
        <v>451</v>
      </c>
      <c r="B9" s="427" t="s">
        <v>459</v>
      </c>
      <c r="C9" s="429" t="s">
        <v>460</v>
      </c>
      <c r="D9" s="429" t="s">
        <v>461</v>
      </c>
      <c r="E9" s="427">
        <v>1</v>
      </c>
      <c r="F9" s="430">
        <v>11630</v>
      </c>
      <c r="G9" s="420"/>
    </row>
    <row r="10" spans="1:7" x14ac:dyDescent="0.2">
      <c r="A10" s="431" t="s">
        <v>55</v>
      </c>
      <c r="B10" s="432">
        <v>3.6</v>
      </c>
      <c r="C10" s="432">
        <v>860</v>
      </c>
      <c r="D10" s="432">
        <v>0.86</v>
      </c>
      <c r="E10" s="433" t="s">
        <v>462</v>
      </c>
      <c r="F10" s="432">
        <v>1</v>
      </c>
      <c r="G10" s="420"/>
    </row>
    <row r="11" spans="1:7" x14ac:dyDescent="0.2">
      <c r="A11" s="426"/>
      <c r="B11" s="428"/>
      <c r="C11" s="428"/>
      <c r="D11" s="428"/>
      <c r="E11" s="427"/>
      <c r="F11" s="428"/>
      <c r="G11" s="420"/>
    </row>
    <row r="12" spans="1:7" x14ac:dyDescent="0.2">
      <c r="A12" s="421"/>
      <c r="B12" s="420"/>
      <c r="C12" s="420"/>
      <c r="D12" s="420"/>
      <c r="E12" s="434"/>
      <c r="F12" s="420"/>
      <c r="G12" s="420"/>
    </row>
    <row r="13" spans="1:7" x14ac:dyDescent="0.2">
      <c r="A13" s="421" t="s">
        <v>463</v>
      </c>
      <c r="B13" s="420"/>
      <c r="C13" s="420"/>
      <c r="D13" s="420"/>
      <c r="E13" s="420"/>
      <c r="F13" s="420"/>
      <c r="G13" s="420"/>
    </row>
    <row r="14" spans="1:7" x14ac:dyDescent="0.2">
      <c r="A14" s="422"/>
      <c r="B14" s="435" t="s">
        <v>464</v>
      </c>
      <c r="C14" s="422" t="s">
        <v>465</v>
      </c>
      <c r="D14" s="422" t="s">
        <v>466</v>
      </c>
      <c r="E14" s="422" t="s">
        <v>467</v>
      </c>
      <c r="F14" s="422" t="s">
        <v>468</v>
      </c>
      <c r="G14" s="428"/>
    </row>
    <row r="15" spans="1:7" x14ac:dyDescent="0.2">
      <c r="A15" s="423" t="s">
        <v>464</v>
      </c>
      <c r="B15" s="424">
        <v>1</v>
      </c>
      <c r="C15" s="424">
        <v>2.3810000000000001E-2</v>
      </c>
      <c r="D15" s="424">
        <v>0.13370000000000001</v>
      </c>
      <c r="E15" s="424">
        <v>3.7850000000000001</v>
      </c>
      <c r="F15" s="424">
        <v>3.8E-3</v>
      </c>
      <c r="G15" s="428"/>
    </row>
    <row r="16" spans="1:7" x14ac:dyDescent="0.2">
      <c r="A16" s="426" t="s">
        <v>465</v>
      </c>
      <c r="B16" s="428">
        <v>42</v>
      </c>
      <c r="C16" s="428">
        <v>1</v>
      </c>
      <c r="D16" s="428">
        <v>5.6150000000000002</v>
      </c>
      <c r="E16" s="428">
        <v>159</v>
      </c>
      <c r="F16" s="428">
        <v>0.159</v>
      </c>
      <c r="G16" s="428"/>
    </row>
    <row r="17" spans="1:7" x14ac:dyDescent="0.2">
      <c r="A17" s="426" t="s">
        <v>466</v>
      </c>
      <c r="B17" s="428">
        <v>7.48</v>
      </c>
      <c r="C17" s="428">
        <v>0.17810000000000001</v>
      </c>
      <c r="D17" s="428">
        <v>1</v>
      </c>
      <c r="E17" s="428">
        <v>28.3</v>
      </c>
      <c r="F17" s="428">
        <v>2.8299999999999999E-2</v>
      </c>
      <c r="G17" s="428"/>
    </row>
    <row r="18" spans="1:7" x14ac:dyDescent="0.2">
      <c r="A18" s="426" t="s">
        <v>467</v>
      </c>
      <c r="B18" s="428">
        <v>0.26419999999999999</v>
      </c>
      <c r="C18" s="428">
        <v>6.3E-3</v>
      </c>
      <c r="D18" s="428">
        <v>3.5299999999999998E-2</v>
      </c>
      <c r="E18" s="428">
        <v>1</v>
      </c>
      <c r="F18" s="428">
        <v>1E-3</v>
      </c>
      <c r="G18" s="428"/>
    </row>
    <row r="19" spans="1:7" x14ac:dyDescent="0.2">
      <c r="A19" s="431" t="s">
        <v>468</v>
      </c>
      <c r="B19" s="432">
        <v>264.2</v>
      </c>
      <c r="C19" s="432">
        <v>6.2889999999999997</v>
      </c>
      <c r="D19" s="432">
        <v>35.314700000000002</v>
      </c>
      <c r="E19" s="436">
        <v>1000</v>
      </c>
      <c r="F19" s="432">
        <v>1</v>
      </c>
      <c r="G19" s="428"/>
    </row>
    <row r="20" spans="1:7" x14ac:dyDescent="0.2">
      <c r="A20" s="420"/>
      <c r="B20" s="420"/>
      <c r="C20" s="420"/>
      <c r="D20" s="420"/>
      <c r="E20" s="420"/>
      <c r="F20" s="420"/>
      <c r="G20" s="420"/>
    </row>
    <row r="21" spans="1:7" x14ac:dyDescent="0.2">
      <c r="A21" s="420"/>
      <c r="B21" s="420"/>
      <c r="C21" s="420"/>
      <c r="D21" s="420"/>
      <c r="E21" s="420"/>
      <c r="F21" s="420"/>
      <c r="G21" s="420"/>
    </row>
    <row r="22" spans="1:7" x14ac:dyDescent="0.2">
      <c r="A22" s="421" t="s">
        <v>469</v>
      </c>
      <c r="B22" s="420"/>
      <c r="C22" s="420"/>
      <c r="D22" s="420"/>
      <c r="E22" s="420"/>
      <c r="F22" s="420"/>
      <c r="G22" s="420"/>
    </row>
    <row r="23" spans="1:7" x14ac:dyDescent="0.2">
      <c r="A23" s="437" t="s">
        <v>315</v>
      </c>
      <c r="B23" s="437"/>
      <c r="C23" s="437"/>
      <c r="D23" s="437"/>
      <c r="E23" s="437"/>
      <c r="F23" s="437"/>
      <c r="G23" s="420"/>
    </row>
    <row r="24" spans="1:7" x14ac:dyDescent="0.2">
      <c r="A24" s="908" t="s">
        <v>470</v>
      </c>
      <c r="B24" s="908"/>
      <c r="C24" s="908"/>
      <c r="D24" s="909" t="s">
        <v>471</v>
      </c>
      <c r="E24" s="909"/>
      <c r="F24" s="909"/>
      <c r="G24" s="420"/>
    </row>
    <row r="25" spans="1:7" x14ac:dyDescent="0.2">
      <c r="A25" s="420"/>
      <c r="B25" s="420"/>
      <c r="C25" s="420"/>
      <c r="D25" s="420"/>
      <c r="E25" s="420"/>
      <c r="F25" s="420"/>
      <c r="G25" s="420"/>
    </row>
    <row r="26" spans="1:7" x14ac:dyDescent="0.2">
      <c r="A26" s="420"/>
      <c r="B26" s="420"/>
      <c r="C26" s="420"/>
      <c r="D26" s="420"/>
      <c r="E26" s="420"/>
      <c r="F26" s="420"/>
      <c r="G26" s="420"/>
    </row>
    <row r="27" spans="1:7" x14ac:dyDescent="0.2">
      <c r="A27" s="60" t="s">
        <v>472</v>
      </c>
      <c r="B27" s="420"/>
      <c r="C27" s="60"/>
      <c r="D27" s="421" t="s">
        <v>473</v>
      </c>
      <c r="E27" s="420"/>
      <c r="F27" s="420"/>
      <c r="G27" s="420"/>
    </row>
    <row r="28" spans="1:7" x14ac:dyDescent="0.2">
      <c r="A28" s="437" t="s">
        <v>315</v>
      </c>
      <c r="B28" s="438" t="s">
        <v>475</v>
      </c>
      <c r="C28" s="58"/>
      <c r="D28" s="423" t="s">
        <v>115</v>
      </c>
      <c r="E28" s="424"/>
      <c r="F28" s="425" t="s">
        <v>476</v>
      </c>
      <c r="G28" s="420"/>
    </row>
    <row r="29" spans="1:7" x14ac:dyDescent="0.2">
      <c r="A29" s="439" t="s">
        <v>480</v>
      </c>
      <c r="B29" s="440" t="s">
        <v>481</v>
      </c>
      <c r="C29" s="58"/>
      <c r="D29" s="431" t="s">
        <v>441</v>
      </c>
      <c r="E29" s="432"/>
      <c r="F29" s="433" t="s">
        <v>482</v>
      </c>
      <c r="G29" s="420"/>
    </row>
    <row r="30" spans="1:7" x14ac:dyDescent="0.2">
      <c r="A30" s="441" t="s">
        <v>483</v>
      </c>
      <c r="B30" s="442" t="s">
        <v>484</v>
      </c>
      <c r="C30" s="420"/>
      <c r="D30" s="420"/>
      <c r="E30" s="420"/>
      <c r="F30" s="420"/>
      <c r="G30" s="420"/>
    </row>
    <row r="31" spans="1:7" x14ac:dyDescent="0.2">
      <c r="A31" s="420"/>
      <c r="B31" s="420"/>
      <c r="C31" s="420"/>
      <c r="D31" s="420"/>
      <c r="E31" s="420"/>
      <c r="F31" s="420"/>
      <c r="G31" s="420"/>
    </row>
    <row r="32" spans="1:7" x14ac:dyDescent="0.2">
      <c r="A32" s="420"/>
      <c r="B32" s="420"/>
      <c r="C32" s="420"/>
      <c r="D32" s="420"/>
      <c r="E32" s="420"/>
      <c r="F32" s="420"/>
      <c r="G32" s="420"/>
    </row>
    <row r="33" spans="1:7" x14ac:dyDescent="0.2">
      <c r="A33" s="421" t="s">
        <v>474</v>
      </c>
      <c r="B33" s="420"/>
      <c r="C33" s="420"/>
      <c r="D33" s="420"/>
      <c r="E33" s="421" t="s">
        <v>485</v>
      </c>
      <c r="F33" s="420"/>
      <c r="G33" s="420"/>
    </row>
    <row r="34" spans="1:7" x14ac:dyDescent="0.2">
      <c r="A34" s="437" t="s">
        <v>477</v>
      </c>
      <c r="B34" s="437" t="s">
        <v>478</v>
      </c>
      <c r="C34" s="437" t="s">
        <v>479</v>
      </c>
      <c r="D34" s="428"/>
      <c r="E34" s="422"/>
      <c r="F34" s="422" t="s">
        <v>486</v>
      </c>
      <c r="G34" s="420"/>
    </row>
    <row r="35" spans="1:7" x14ac:dyDescent="0.2">
      <c r="A35" s="1"/>
      <c r="B35" s="1"/>
      <c r="C35" s="1"/>
      <c r="D35" s="1"/>
      <c r="E35" s="423" t="s">
        <v>487</v>
      </c>
      <c r="F35" s="443">
        <v>11.6</v>
      </c>
      <c r="G35" s="420"/>
    </row>
    <row r="36" spans="1:7" x14ac:dyDescent="0.2">
      <c r="A36" s="1"/>
      <c r="B36" s="1"/>
      <c r="C36" s="1"/>
      <c r="D36" s="1"/>
      <c r="E36" s="426" t="s">
        <v>49</v>
      </c>
      <c r="F36" s="443">
        <v>8.5299999999999994</v>
      </c>
      <c r="G36" s="420"/>
    </row>
    <row r="37" spans="1:7" x14ac:dyDescent="0.2">
      <c r="A37" s="1"/>
      <c r="B37" s="1"/>
      <c r="C37" s="1"/>
      <c r="D37" s="1"/>
      <c r="E37" s="426" t="s">
        <v>50</v>
      </c>
      <c r="F37" s="443">
        <v>7.88</v>
      </c>
      <c r="G37" s="420"/>
    </row>
    <row r="38" spans="1:7" x14ac:dyDescent="0.2">
      <c r="A38" s="1"/>
      <c r="B38" s="1"/>
      <c r="C38" s="1"/>
      <c r="D38" s="1"/>
      <c r="E38" s="426" t="s">
        <v>488</v>
      </c>
      <c r="F38" s="443">
        <v>7.93</v>
      </c>
      <c r="G38" s="420"/>
    </row>
    <row r="39" spans="1:7" x14ac:dyDescent="0.2">
      <c r="A39" s="1"/>
      <c r="B39" s="1"/>
      <c r="C39" s="1"/>
      <c r="D39" s="1"/>
      <c r="E39" s="426" t="s">
        <v>130</v>
      </c>
      <c r="F39" s="443">
        <v>7.46</v>
      </c>
      <c r="G39" s="420"/>
    </row>
    <row r="40" spans="1:7" x14ac:dyDescent="0.2">
      <c r="A40" s="1"/>
      <c r="B40" s="1"/>
      <c r="C40" s="1"/>
      <c r="D40" s="1"/>
      <c r="E40" s="426" t="s">
        <v>131</v>
      </c>
      <c r="F40" s="443">
        <v>6.66</v>
      </c>
      <c r="G40" s="420"/>
    </row>
    <row r="41" spans="1:7" x14ac:dyDescent="0.2">
      <c r="A41" s="1"/>
      <c r="B41" s="1"/>
      <c r="C41" s="1"/>
      <c r="D41" s="1"/>
      <c r="E41" s="431" t="s">
        <v>489</v>
      </c>
      <c r="F41" s="444">
        <v>8</v>
      </c>
      <c r="G41" s="420"/>
    </row>
    <row r="42" spans="1:7" x14ac:dyDescent="0.2">
      <c r="A42" s="420"/>
      <c r="B42" s="420"/>
      <c r="C42" s="420"/>
      <c r="D42" s="420"/>
      <c r="E42" s="420"/>
      <c r="F42" s="420"/>
      <c r="G42" s="420"/>
    </row>
    <row r="43" spans="1:7" x14ac:dyDescent="0.2">
      <c r="A43" s="420"/>
      <c r="B43" s="420"/>
      <c r="C43" s="420"/>
      <c r="D43" s="420"/>
      <c r="E43" s="420"/>
      <c r="F43" s="420"/>
      <c r="G43" s="420"/>
    </row>
    <row r="44" spans="1:7" x14ac:dyDescent="0.2">
      <c r="A44" s="420"/>
      <c r="B44" s="420"/>
      <c r="C44" s="420"/>
      <c r="D44" s="420"/>
      <c r="E44" s="420"/>
      <c r="F44" s="420"/>
      <c r="G44" s="420"/>
    </row>
    <row r="45" spans="1:7" ht="15" x14ac:dyDescent="0.25">
      <c r="A45" s="445" t="s">
        <v>490</v>
      </c>
      <c r="B45" s="1"/>
      <c r="C45" s="1"/>
      <c r="D45" s="1"/>
      <c r="E45" s="1"/>
      <c r="F45" s="1"/>
      <c r="G45" s="1"/>
    </row>
    <row r="46" spans="1:7" x14ac:dyDescent="0.2">
      <c r="A46" s="1" t="s">
        <v>491</v>
      </c>
      <c r="B46" s="1"/>
      <c r="C46" s="1"/>
      <c r="D46" s="1"/>
      <c r="E46" s="1"/>
      <c r="F46" s="1"/>
      <c r="G46" s="1"/>
    </row>
    <row r="47" spans="1:7" x14ac:dyDescent="0.2">
      <c r="A47" s="1" t="s">
        <v>492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5" t="s">
        <v>493</v>
      </c>
      <c r="B49" s="1"/>
      <c r="C49" s="1"/>
      <c r="D49" s="1"/>
      <c r="E49" s="1"/>
      <c r="F49" s="1"/>
      <c r="G49" s="1"/>
    </row>
    <row r="50" spans="1:7" x14ac:dyDescent="0.2">
      <c r="A50" s="1" t="s">
        <v>494</v>
      </c>
      <c r="B50" s="1"/>
      <c r="C50" s="1"/>
      <c r="D50" s="1"/>
      <c r="E50" s="1"/>
      <c r="F50" s="1"/>
      <c r="G50" s="1"/>
    </row>
    <row r="51" spans="1:7" x14ac:dyDescent="0.2">
      <c r="A51" s="1" t="s">
        <v>495</v>
      </c>
      <c r="B51" s="1"/>
      <c r="C51" s="1"/>
      <c r="D51" s="1"/>
      <c r="E51" s="1"/>
      <c r="F51" s="1"/>
      <c r="G51" s="1"/>
    </row>
    <row r="52" spans="1:7" x14ac:dyDescent="0.2">
      <c r="A52" s="1" t="s">
        <v>496</v>
      </c>
      <c r="B52" s="1"/>
      <c r="C52" s="1"/>
      <c r="D52" s="1"/>
      <c r="E52" s="1"/>
      <c r="F52" s="1"/>
      <c r="G52" s="1"/>
    </row>
    <row r="53" spans="1:7" x14ac:dyDescent="0.2">
      <c r="A53" s="1" t="s">
        <v>497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5" t="s">
        <v>498</v>
      </c>
      <c r="B55" s="1"/>
      <c r="C55" s="1"/>
      <c r="D55" s="1"/>
      <c r="E55" s="1"/>
      <c r="F55" s="1"/>
      <c r="G55" s="1"/>
    </row>
    <row r="56" spans="1:7" x14ac:dyDescent="0.2">
      <c r="A56" s="1" t="s">
        <v>499</v>
      </c>
      <c r="B56" s="1"/>
      <c r="C56" s="1"/>
      <c r="D56" s="1"/>
      <c r="E56" s="1"/>
      <c r="F56" s="1"/>
      <c r="G56" s="1"/>
    </row>
    <row r="57" spans="1:7" x14ac:dyDescent="0.2">
      <c r="A57" s="1" t="s">
        <v>500</v>
      </c>
      <c r="B57" s="1"/>
      <c r="C57" s="1"/>
      <c r="D57" s="1"/>
      <c r="E57" s="1"/>
      <c r="F57" s="1"/>
      <c r="G57" s="1"/>
    </row>
    <row r="58" spans="1:7" x14ac:dyDescent="0.2">
      <c r="A58" s="1" t="s">
        <v>501</v>
      </c>
      <c r="B58" s="1"/>
      <c r="C58" s="1"/>
      <c r="D58" s="1"/>
      <c r="E58" s="1"/>
      <c r="F58" s="1"/>
      <c r="G58" s="1"/>
    </row>
    <row r="59" spans="1:7" x14ac:dyDescent="0.2">
      <c r="A59" s="1" t="s">
        <v>502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5" t="s">
        <v>503</v>
      </c>
      <c r="B61" s="1"/>
      <c r="C61" s="1"/>
      <c r="D61" s="1"/>
      <c r="E61" s="1"/>
      <c r="F61" s="1"/>
      <c r="G61" s="1"/>
    </row>
    <row r="62" spans="1:7" x14ac:dyDescent="0.2">
      <c r="A62" s="1" t="s">
        <v>504</v>
      </c>
      <c r="B62" s="1"/>
      <c r="C62" s="1"/>
      <c r="D62" s="1"/>
      <c r="E62" s="1"/>
      <c r="F62" s="1"/>
      <c r="G62" s="1"/>
    </row>
    <row r="63" spans="1:7" x14ac:dyDescent="0.2">
      <c r="A63" s="1" t="s">
        <v>505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5" t="s">
        <v>506</v>
      </c>
      <c r="B65" s="1"/>
      <c r="C65" s="1"/>
      <c r="D65" s="1"/>
      <c r="E65" s="1"/>
      <c r="F65" s="1"/>
      <c r="G65" s="1"/>
    </row>
    <row r="66" spans="1:7" x14ac:dyDescent="0.2">
      <c r="A66" s="1" t="s">
        <v>507</v>
      </c>
      <c r="B66" s="1"/>
      <c r="C66" s="1"/>
      <c r="D66" s="1"/>
      <c r="E66" s="1"/>
      <c r="F66" s="1"/>
      <c r="G66" s="1"/>
    </row>
    <row r="67" spans="1:7" x14ac:dyDescent="0.2">
      <c r="A67" s="1" t="s">
        <v>508</v>
      </c>
      <c r="B67" s="1"/>
      <c r="C67" s="1"/>
      <c r="D67" s="1"/>
      <c r="E67" s="1"/>
      <c r="F67" s="1"/>
      <c r="G67" s="1"/>
    </row>
    <row r="68" spans="1:7" x14ac:dyDescent="0.2">
      <c r="A68" s="1" t="s">
        <v>509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D12" sqref="D12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6" t="s">
        <v>523</v>
      </c>
      <c r="B1" s="469"/>
      <c r="C1" s="469"/>
      <c r="D1" s="469"/>
    </row>
    <row r="2" spans="1:4" x14ac:dyDescent="0.2">
      <c r="A2" s="499"/>
      <c r="B2" s="497"/>
      <c r="C2" s="497"/>
      <c r="D2" s="500"/>
    </row>
    <row r="3" spans="1:4" x14ac:dyDescent="0.2">
      <c r="A3" s="501"/>
      <c r="B3" s="501">
        <v>2012</v>
      </c>
      <c r="C3" s="501">
        <v>2013</v>
      </c>
      <c r="D3" s="501">
        <v>2014</v>
      </c>
    </row>
    <row r="4" spans="1:4" x14ac:dyDescent="0.2">
      <c r="A4" s="468" t="s">
        <v>135</v>
      </c>
      <c r="B4" s="496">
        <v>-4.4731886825738902</v>
      </c>
      <c r="C4" s="496">
        <v>-7.4967254474384264</v>
      </c>
      <c r="D4" s="496">
        <v>-7.7305132828860383</v>
      </c>
    </row>
    <row r="5" spans="1:4" x14ac:dyDescent="0.2">
      <c r="A5" s="468" t="s">
        <v>136</v>
      </c>
      <c r="B5" s="496">
        <v>-4.6807383604244155</v>
      </c>
      <c r="C5" s="496">
        <v>-8.8910421268695892</v>
      </c>
      <c r="D5" s="496">
        <v>-6.1248867802825773</v>
      </c>
    </row>
    <row r="6" spans="1:4" x14ac:dyDescent="0.2">
      <c r="A6" s="468" t="s">
        <v>137</v>
      </c>
      <c r="B6" s="496">
        <v>-4.8060256607878857</v>
      </c>
      <c r="C6" s="496">
        <v>-9.2837718409267733</v>
      </c>
      <c r="D6" s="496">
        <v>-4.9264692753892136</v>
      </c>
    </row>
    <row r="7" spans="1:4" x14ac:dyDescent="0.2">
      <c r="A7" s="468" t="s">
        <v>138</v>
      </c>
      <c r="B7" s="496">
        <v>-4.9661151439130595</v>
      </c>
      <c r="C7" s="496">
        <v>-9.3704795125260514</v>
      </c>
      <c r="D7" s="781">
        <v>-4.7502783770386898</v>
      </c>
    </row>
    <row r="8" spans="1:4" x14ac:dyDescent="0.2">
      <c r="A8" s="468" t="s">
        <v>139</v>
      </c>
      <c r="B8" s="496">
        <v>-5.1481297204752305</v>
      </c>
      <c r="C8" s="496">
        <v>-9.8609968805954367</v>
      </c>
      <c r="D8" s="781">
        <v>-3.8693814790047387</v>
      </c>
    </row>
    <row r="9" spans="1:4" x14ac:dyDescent="0.2">
      <c r="A9" s="468" t="s">
        <v>140</v>
      </c>
      <c r="B9" s="496">
        <v>-5.1904996013781437</v>
      </c>
      <c r="C9" s="496">
        <v>-10.66242239823579</v>
      </c>
      <c r="D9" s="781">
        <v>-2.4576805342603403</v>
      </c>
    </row>
    <row r="10" spans="1:4" x14ac:dyDescent="0.2">
      <c r="A10" s="468" t="s">
        <v>141</v>
      </c>
      <c r="B10" s="496">
        <v>-5.5123557580188232</v>
      </c>
      <c r="C10" s="496">
        <v>-10.495064109922007</v>
      </c>
      <c r="D10" s="781">
        <v>-2.1585588733984769</v>
      </c>
    </row>
    <row r="11" spans="1:4" x14ac:dyDescent="0.2">
      <c r="A11" s="468" t="s">
        <v>142</v>
      </c>
      <c r="B11" s="496">
        <v>-5.5135385266924581</v>
      </c>
      <c r="C11" s="496">
        <v>-10.989446637777348</v>
      </c>
      <c r="D11" s="781">
        <v>-1.7960655107355796</v>
      </c>
    </row>
    <row r="12" spans="1:4" x14ac:dyDescent="0.2">
      <c r="A12" s="468" t="s">
        <v>143</v>
      </c>
      <c r="B12" s="496">
        <v>-6.2415667657913767</v>
      </c>
      <c r="C12" s="496">
        <v>-10.413736635372347</v>
      </c>
      <c r="D12" s="781">
        <v>-1.0812320445120873</v>
      </c>
    </row>
    <row r="13" spans="1:4" x14ac:dyDescent="0.2">
      <c r="A13" s="468" t="s">
        <v>144</v>
      </c>
      <c r="B13" s="496">
        <v>-6.3111033683859485</v>
      </c>
      <c r="C13" s="496">
        <v>-10.20311325560632</v>
      </c>
      <c r="D13" s="781" t="s">
        <v>639</v>
      </c>
    </row>
    <row r="14" spans="1:4" x14ac:dyDescent="0.2">
      <c r="A14" s="468" t="s">
        <v>145</v>
      </c>
      <c r="B14" s="496">
        <v>-6.3879221863982698</v>
      </c>
      <c r="C14" s="496">
        <v>-9.7112398978106107</v>
      </c>
      <c r="D14" s="781" t="s">
        <v>639</v>
      </c>
    </row>
    <row r="15" spans="1:4" x14ac:dyDescent="0.2">
      <c r="A15" s="497" t="s">
        <v>146</v>
      </c>
      <c r="B15" s="498">
        <v>-6.7013566580302255</v>
      </c>
      <c r="C15" s="498">
        <v>-8.9030269781086897</v>
      </c>
      <c r="D15" s="782" t="s">
        <v>639</v>
      </c>
    </row>
    <row r="16" spans="1:4" x14ac:dyDescent="0.2">
      <c r="A16" s="467"/>
      <c r="B16" s="468"/>
      <c r="C16" s="468"/>
      <c r="D16" s="9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3" sqref="B3:C3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4" t="s">
        <v>24</v>
      </c>
      <c r="B1" s="505"/>
      <c r="C1" s="505"/>
      <c r="D1" s="505"/>
      <c r="E1" s="505"/>
      <c r="F1" s="505"/>
      <c r="G1" s="505"/>
      <c r="H1" s="505"/>
    </row>
    <row r="2" spans="1:8" ht="15.75" x14ac:dyDescent="0.25">
      <c r="A2" s="506"/>
      <c r="B2" s="507"/>
      <c r="C2" s="508"/>
      <c r="D2" s="508"/>
      <c r="E2" s="508"/>
      <c r="F2" s="508"/>
      <c r="G2" s="508"/>
      <c r="H2" s="538" t="s">
        <v>160</v>
      </c>
    </row>
    <row r="3" spans="1:8" s="80" customFormat="1" x14ac:dyDescent="0.2">
      <c r="A3" s="460"/>
      <c r="B3" s="863">
        <f>INDICE!A3</f>
        <v>41883</v>
      </c>
      <c r="C3" s="864"/>
      <c r="D3" s="864" t="s">
        <v>121</v>
      </c>
      <c r="E3" s="864"/>
      <c r="F3" s="864" t="s">
        <v>122</v>
      </c>
      <c r="G3" s="864"/>
      <c r="H3" s="864"/>
    </row>
    <row r="4" spans="1:8" s="80" customFormat="1" x14ac:dyDescent="0.2">
      <c r="A4" s="46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456" t="s">
        <v>518</v>
      </c>
      <c r="H4" s="456" t="s">
        <v>129</v>
      </c>
    </row>
    <row r="5" spans="1:8" s="102" customFormat="1" x14ac:dyDescent="0.2">
      <c r="A5" s="510" t="s">
        <v>147</v>
      </c>
      <c r="B5" s="519">
        <v>54.354869999999998</v>
      </c>
      <c r="C5" s="512">
        <v>-0.47657106132640137</v>
      </c>
      <c r="D5" s="511">
        <v>624.92284999999993</v>
      </c>
      <c r="E5" s="512">
        <v>-7.0768675197587605</v>
      </c>
      <c r="F5" s="511">
        <v>879.94600999999989</v>
      </c>
      <c r="G5" s="512">
        <v>-5.331709586470109</v>
      </c>
      <c r="H5" s="517">
        <v>54.625208688084001</v>
      </c>
    </row>
    <row r="6" spans="1:8" s="102" customFormat="1" x14ac:dyDescent="0.2">
      <c r="A6" s="510" t="s">
        <v>148</v>
      </c>
      <c r="B6" s="519">
        <v>25.766249999999989</v>
      </c>
      <c r="C6" s="512">
        <v>0.90976915048391793</v>
      </c>
      <c r="D6" s="511">
        <v>393.44729000000001</v>
      </c>
      <c r="E6" s="512">
        <v>-11.158413080750991</v>
      </c>
      <c r="F6" s="511">
        <v>525.39753000000019</v>
      </c>
      <c r="G6" s="512">
        <v>-9.3147466237966192</v>
      </c>
      <c r="H6" s="517">
        <v>32.615580267764258</v>
      </c>
    </row>
    <row r="7" spans="1:8" s="102" customFormat="1" x14ac:dyDescent="0.2">
      <c r="A7" s="510" t="s">
        <v>149</v>
      </c>
      <c r="B7" s="519">
        <v>3.2174399999999994</v>
      </c>
      <c r="C7" s="512">
        <v>19.011492637240281</v>
      </c>
      <c r="D7" s="511">
        <v>26.100139999999996</v>
      </c>
      <c r="E7" s="512">
        <v>16.099332454660306</v>
      </c>
      <c r="F7" s="511">
        <v>34.495050000000006</v>
      </c>
      <c r="G7" s="512">
        <v>13.124079505173459</v>
      </c>
      <c r="H7" s="517">
        <v>2.1413805887430444</v>
      </c>
    </row>
    <row r="8" spans="1:8" s="102" customFormat="1" x14ac:dyDescent="0.2">
      <c r="A8" s="513" t="s">
        <v>663</v>
      </c>
      <c r="B8" s="518">
        <v>32.301720000000003</v>
      </c>
      <c r="C8" s="515">
        <v>113518.43123461133</v>
      </c>
      <c r="D8" s="514">
        <v>170.91902999999999</v>
      </c>
      <c r="E8" s="516">
        <v>210.63428675385879</v>
      </c>
      <c r="F8" s="514">
        <v>171.04040000000003</v>
      </c>
      <c r="G8" s="516">
        <v>210.22773317720421</v>
      </c>
      <c r="H8" s="518">
        <v>10.617830455408699</v>
      </c>
    </row>
    <row r="9" spans="1:8" s="80" customFormat="1" x14ac:dyDescent="0.2">
      <c r="A9" s="462" t="s">
        <v>120</v>
      </c>
      <c r="B9" s="69">
        <v>115.64027999999999</v>
      </c>
      <c r="C9" s="70">
        <v>39.525681398631782</v>
      </c>
      <c r="D9" s="69">
        <v>1215.38931</v>
      </c>
      <c r="E9" s="70">
        <v>1.886695130363309</v>
      </c>
      <c r="F9" s="69">
        <v>1610.8789899999999</v>
      </c>
      <c r="G9" s="70">
        <v>1.0275207974596512</v>
      </c>
      <c r="H9" s="70">
        <v>100</v>
      </c>
    </row>
    <row r="10" spans="1:8" s="102" customFormat="1" x14ac:dyDescent="0.2">
      <c r="A10" s="503"/>
      <c r="B10" s="502"/>
      <c r="C10" s="509"/>
      <c r="D10" s="502"/>
      <c r="E10" s="509"/>
      <c r="F10" s="502"/>
      <c r="G10" s="509"/>
      <c r="H10" s="93" t="s">
        <v>246</v>
      </c>
    </row>
    <row r="11" spans="1:8" s="102" customFormat="1" x14ac:dyDescent="0.2">
      <c r="A11" s="463" t="s">
        <v>590</v>
      </c>
      <c r="B11" s="502"/>
      <c r="C11" s="502"/>
      <c r="D11" s="502"/>
      <c r="E11" s="502"/>
      <c r="F11" s="502"/>
      <c r="G11" s="509"/>
      <c r="H11" s="509"/>
    </row>
    <row r="12" spans="1:8" s="102" customFormat="1" x14ac:dyDescent="0.2">
      <c r="A12" s="463" t="s">
        <v>662</v>
      </c>
      <c r="B12" s="502"/>
      <c r="C12" s="502"/>
      <c r="D12" s="502"/>
      <c r="E12" s="502"/>
      <c r="F12" s="502"/>
      <c r="G12" s="509"/>
      <c r="H12" s="509"/>
    </row>
    <row r="13" spans="1:8" s="102" customFormat="1" ht="14.25" x14ac:dyDescent="0.2">
      <c r="A13" s="463" t="s">
        <v>247</v>
      </c>
      <c r="B13" s="468"/>
      <c r="C13" s="468"/>
      <c r="D13" s="468"/>
      <c r="E13" s="468"/>
      <c r="F13" s="468"/>
      <c r="G13" s="468"/>
      <c r="H13" s="46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81" priority="4" operator="between">
      <formula>0</formula>
      <formula>0.5</formula>
    </cfRule>
  </conditionalFormatting>
  <conditionalFormatting sqref="D8">
    <cfRule type="cellIs" dxfId="80" priority="3" operator="between">
      <formula>0</formula>
      <formula>0.5</formula>
    </cfRule>
  </conditionalFormatting>
  <conditionalFormatting sqref="F8">
    <cfRule type="cellIs" dxfId="79" priority="2" operator="between">
      <formula>0</formula>
      <formula>0.5</formula>
    </cfRule>
  </conditionalFormatting>
  <conditionalFormatting sqref="H8">
    <cfRule type="cellIs" dxfId="78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H21" sqref="H21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5"/>
      <c r="C1" s="185"/>
      <c r="D1" s="185"/>
      <c r="E1" s="185"/>
      <c r="F1" s="185"/>
      <c r="G1" s="185"/>
      <c r="H1" s="185"/>
    </row>
    <row r="2" spans="1:14" ht="15.75" x14ac:dyDescent="0.25">
      <c r="A2" s="177"/>
      <c r="B2" s="178"/>
      <c r="C2" s="185"/>
      <c r="D2" s="185"/>
      <c r="E2" s="185"/>
      <c r="F2" s="185"/>
      <c r="G2" s="185"/>
      <c r="H2" s="538" t="s">
        <v>160</v>
      </c>
    </row>
    <row r="3" spans="1:14" s="102" customFormat="1" x14ac:dyDescent="0.2">
      <c r="A3" s="79"/>
      <c r="B3" s="863">
        <f>INDICE!A3</f>
        <v>41883</v>
      </c>
      <c r="C3" s="864"/>
      <c r="D3" s="865" t="s">
        <v>121</v>
      </c>
      <c r="E3" s="865"/>
      <c r="F3" s="865" t="s">
        <v>122</v>
      </c>
      <c r="G3" s="865"/>
      <c r="H3" s="865"/>
      <c r="I3" s="539"/>
    </row>
    <row r="4" spans="1:14" s="102" customFormat="1" x14ac:dyDescent="0.2">
      <c r="A4" s="81"/>
      <c r="B4" s="97" t="s">
        <v>48</v>
      </c>
      <c r="C4" s="97" t="s">
        <v>524</v>
      </c>
      <c r="D4" s="97" t="s">
        <v>48</v>
      </c>
      <c r="E4" s="97" t="s">
        <v>518</v>
      </c>
      <c r="F4" s="97" t="s">
        <v>48</v>
      </c>
      <c r="G4" s="456" t="s">
        <v>518</v>
      </c>
      <c r="H4" s="456" t="s">
        <v>111</v>
      </c>
      <c r="I4" s="539"/>
    </row>
    <row r="5" spans="1:14" s="102" customFormat="1" x14ac:dyDescent="0.2">
      <c r="A5" s="99" t="s">
        <v>193</v>
      </c>
      <c r="B5" s="541">
        <v>368.48457000000002</v>
      </c>
      <c r="C5" s="534">
        <v>3.4282787618020012</v>
      </c>
      <c r="D5" s="533">
        <v>3241.9049799999989</v>
      </c>
      <c r="E5" s="535">
        <v>-0.78794582646403222</v>
      </c>
      <c r="F5" s="533">
        <v>4310.5409999999993</v>
      </c>
      <c r="G5" s="535">
        <v>-1.1539869313215754</v>
      </c>
      <c r="H5" s="544">
        <v>93.127476462732233</v>
      </c>
    </row>
    <row r="6" spans="1:14" s="102" customFormat="1" x14ac:dyDescent="0.2">
      <c r="A6" s="99" t="s">
        <v>194</v>
      </c>
      <c r="B6" s="519">
        <v>26.840749999999996</v>
      </c>
      <c r="C6" s="527">
        <v>4.5770261914492618</v>
      </c>
      <c r="D6" s="511">
        <v>235.98241999999996</v>
      </c>
      <c r="E6" s="512">
        <v>0.11712879679007741</v>
      </c>
      <c r="F6" s="511">
        <v>314.42164999999994</v>
      </c>
      <c r="G6" s="512">
        <v>-0.20189949302944518</v>
      </c>
      <c r="H6" s="517">
        <v>6.7929512350650256</v>
      </c>
    </row>
    <row r="7" spans="1:14" s="102" customFormat="1" x14ac:dyDescent="0.2">
      <c r="A7" s="99" t="s">
        <v>154</v>
      </c>
      <c r="B7" s="542">
        <v>1.7000000000000001E-2</v>
      </c>
      <c r="C7" s="529">
        <v>6.25</v>
      </c>
      <c r="D7" s="528">
        <v>0.17127999999999999</v>
      </c>
      <c r="E7" s="529">
        <v>-5.1132901224308851</v>
      </c>
      <c r="F7" s="528">
        <v>0.23205999999999999</v>
      </c>
      <c r="G7" s="529">
        <v>-33.457590181797329</v>
      </c>
      <c r="H7" s="542">
        <v>5.0135614503937316E-3</v>
      </c>
    </row>
    <row r="8" spans="1:14" s="102" customFormat="1" x14ac:dyDescent="0.2">
      <c r="A8" s="540" t="s">
        <v>155</v>
      </c>
      <c r="B8" s="520">
        <v>395.36756000000003</v>
      </c>
      <c r="C8" s="521">
        <v>3.5121973109598157</v>
      </c>
      <c r="D8" s="520">
        <v>3478.1084499999988</v>
      </c>
      <c r="E8" s="521">
        <v>-0.72815483200929765</v>
      </c>
      <c r="F8" s="520">
        <v>4625.2933799999992</v>
      </c>
      <c r="G8" s="521">
        <v>-1.0919020150694307</v>
      </c>
      <c r="H8" s="521">
        <v>99.92757298426838</v>
      </c>
    </row>
    <row r="9" spans="1:14" s="102" customFormat="1" x14ac:dyDescent="0.2">
      <c r="A9" s="99" t="s">
        <v>156</v>
      </c>
      <c r="B9" s="542">
        <v>0.24462999999999993</v>
      </c>
      <c r="C9" s="529">
        <v>-44.868385468313349</v>
      </c>
      <c r="D9" s="528">
        <v>2.5115700000000003</v>
      </c>
      <c r="E9" s="528">
        <v>-40.66241719194457</v>
      </c>
      <c r="F9" s="528">
        <v>3.3523899999999998</v>
      </c>
      <c r="G9" s="529">
        <v>-34.417830327833563</v>
      </c>
      <c r="H9" s="517">
        <v>7.2427015731644576E-2</v>
      </c>
    </row>
    <row r="10" spans="1:14" s="102" customFormat="1" x14ac:dyDescent="0.2">
      <c r="A10" s="68" t="s">
        <v>157</v>
      </c>
      <c r="B10" s="522">
        <v>395.61219</v>
      </c>
      <c r="C10" s="523">
        <v>3.4560580926047879</v>
      </c>
      <c r="D10" s="522">
        <v>3480.6200199999985</v>
      </c>
      <c r="E10" s="523">
        <v>-0.77634070466199057</v>
      </c>
      <c r="F10" s="522">
        <v>4628.6457699999983</v>
      </c>
      <c r="G10" s="523">
        <v>-1.1282909301625044</v>
      </c>
      <c r="H10" s="523">
        <v>100</v>
      </c>
    </row>
    <row r="11" spans="1:14" s="102" customFormat="1" x14ac:dyDescent="0.2">
      <c r="A11" s="104" t="s">
        <v>158</v>
      </c>
      <c r="B11" s="530"/>
      <c r="C11" s="530"/>
      <c r="D11" s="530"/>
      <c r="E11" s="530"/>
      <c r="F11" s="530"/>
      <c r="G11" s="530"/>
      <c r="H11" s="530"/>
    </row>
    <row r="12" spans="1:14" s="102" customFormat="1" x14ac:dyDescent="0.2">
      <c r="A12" s="105" t="s">
        <v>200</v>
      </c>
      <c r="B12" s="543">
        <v>25.313779999999955</v>
      </c>
      <c r="C12" s="532">
        <v>35.666564123561649</v>
      </c>
      <c r="D12" s="531">
        <v>202.67715999999993</v>
      </c>
      <c r="E12" s="532">
        <v>4.0554789612254449</v>
      </c>
      <c r="F12" s="531">
        <v>271.73092999999989</v>
      </c>
      <c r="G12" s="532">
        <v>2.69621910044112</v>
      </c>
      <c r="H12" s="545">
        <v>5.8706356783919542</v>
      </c>
    </row>
    <row r="13" spans="1:14" s="102" customFormat="1" x14ac:dyDescent="0.2">
      <c r="A13" s="106" t="s">
        <v>159</v>
      </c>
      <c r="B13" s="584">
        <v>6.3986349864497232</v>
      </c>
      <c r="C13" s="536"/>
      <c r="D13" s="565">
        <v>5.8230188539799306</v>
      </c>
      <c r="E13" s="536"/>
      <c r="F13" s="565">
        <v>5.8706356783919542</v>
      </c>
      <c r="G13" s="536"/>
      <c r="H13" s="546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246</v>
      </c>
    </row>
    <row r="15" spans="1:14" s="102" customFormat="1" x14ac:dyDescent="0.2">
      <c r="A15" s="94" t="s">
        <v>590</v>
      </c>
      <c r="B15" s="136"/>
      <c r="C15" s="136"/>
      <c r="D15" s="136"/>
      <c r="E15" s="136"/>
      <c r="F15" s="537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525</v>
      </c>
      <c r="B16" s="185"/>
      <c r="C16" s="185"/>
      <c r="D16" s="185"/>
      <c r="E16" s="185"/>
      <c r="F16" s="185"/>
      <c r="G16" s="185"/>
      <c r="H16" s="185"/>
      <c r="I16" s="108"/>
      <c r="J16" s="108"/>
      <c r="K16" s="108"/>
      <c r="L16" s="108"/>
      <c r="M16" s="108"/>
      <c r="N16" s="108"/>
    </row>
    <row r="17" spans="1:8" x14ac:dyDescent="0.2">
      <c r="A17" s="94" t="s">
        <v>247</v>
      </c>
      <c r="B17" s="185"/>
      <c r="C17" s="185"/>
      <c r="D17" s="185"/>
      <c r="E17" s="185"/>
      <c r="F17" s="185"/>
      <c r="G17" s="185"/>
      <c r="H17" s="185"/>
    </row>
  </sheetData>
  <mergeCells count="3">
    <mergeCell ref="B3:C3"/>
    <mergeCell ref="D3:E3"/>
    <mergeCell ref="F3:H3"/>
  </mergeCells>
  <conditionalFormatting sqref="H7">
    <cfRule type="cellIs" dxfId="77" priority="1" operator="between">
      <formula>0</formula>
      <formula>0.5</formula>
    </cfRule>
  </conditionalFormatting>
  <conditionalFormatting sqref="B9:G9">
    <cfRule type="cellIs" dxfId="76" priority="3" operator="between">
      <formula>0</formula>
      <formula>0.5</formula>
    </cfRule>
  </conditionalFormatting>
  <conditionalFormatting sqref="B7:G7">
    <cfRule type="cellIs" dxfId="75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C18" sqref="C18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631</v>
      </c>
    </row>
    <row r="2" spans="1:9" ht="15.75" x14ac:dyDescent="0.25">
      <c r="A2" s="2"/>
      <c r="B2" s="109"/>
      <c r="H2" s="110" t="s">
        <v>160</v>
      </c>
    </row>
    <row r="3" spans="1:9" s="114" customFormat="1" ht="13.35" customHeight="1" x14ac:dyDescent="0.2">
      <c r="A3" s="111"/>
      <c r="B3" s="866">
        <f>INDICE!A3</f>
        <v>41883</v>
      </c>
      <c r="C3" s="866"/>
      <c r="D3" s="866"/>
      <c r="E3" s="112"/>
      <c r="F3" s="867" t="s">
        <v>122</v>
      </c>
      <c r="G3" s="867"/>
      <c r="H3" s="867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55.939540000000022</v>
      </c>
      <c r="C5" s="117">
        <v>1.9668000000000003</v>
      </c>
      <c r="D5" s="547">
        <v>57.906340000000021</v>
      </c>
      <c r="E5" s="548"/>
      <c r="F5" s="548">
        <v>668.78335000000015</v>
      </c>
      <c r="G5" s="548">
        <v>23.932509999999994</v>
      </c>
      <c r="H5" s="547">
        <v>692.71586000000013</v>
      </c>
      <c r="I5" s="82"/>
    </row>
    <row r="6" spans="1:9" s="114" customFormat="1" x14ac:dyDescent="0.2">
      <c r="A6" s="115" t="s">
        <v>163</v>
      </c>
      <c r="B6" s="118">
        <v>10.983720000000002</v>
      </c>
      <c r="C6" s="119">
        <v>0.56346000000000018</v>
      </c>
      <c r="D6" s="549">
        <v>11.547180000000003</v>
      </c>
      <c r="E6" s="271"/>
      <c r="F6" s="271">
        <v>126.85489000000007</v>
      </c>
      <c r="G6" s="271">
        <v>6.1963499999999989</v>
      </c>
      <c r="H6" s="549">
        <v>133.05124000000006</v>
      </c>
      <c r="I6" s="82"/>
    </row>
    <row r="7" spans="1:9" s="114" customFormat="1" x14ac:dyDescent="0.2">
      <c r="A7" s="115" t="s">
        <v>164</v>
      </c>
      <c r="B7" s="118">
        <v>7.31135</v>
      </c>
      <c r="C7" s="119">
        <v>0.53051999999999999</v>
      </c>
      <c r="D7" s="549">
        <v>7.8418700000000001</v>
      </c>
      <c r="E7" s="271"/>
      <c r="F7" s="271">
        <v>84.900510000000025</v>
      </c>
      <c r="G7" s="271">
        <v>6.145450000000003</v>
      </c>
      <c r="H7" s="549">
        <v>91.045960000000022</v>
      </c>
      <c r="I7" s="82"/>
    </row>
    <row r="8" spans="1:9" s="114" customFormat="1" x14ac:dyDescent="0.2">
      <c r="A8" s="115" t="s">
        <v>165</v>
      </c>
      <c r="B8" s="118">
        <v>19.539470000000001</v>
      </c>
      <c r="C8" s="118">
        <v>1.0647899999999999</v>
      </c>
      <c r="D8" s="549">
        <v>20.60426</v>
      </c>
      <c r="E8" s="271"/>
      <c r="F8" s="271">
        <v>194.94996</v>
      </c>
      <c r="G8" s="271">
        <v>10.637589999999999</v>
      </c>
      <c r="H8" s="549">
        <v>205.58754999999999</v>
      </c>
      <c r="I8" s="82"/>
    </row>
    <row r="9" spans="1:9" s="114" customFormat="1" x14ac:dyDescent="0.2">
      <c r="A9" s="115" t="s">
        <v>166</v>
      </c>
      <c r="B9" s="118">
        <v>29.902120000000004</v>
      </c>
      <c r="C9" s="118">
        <v>9.6545100000000001</v>
      </c>
      <c r="D9" s="549">
        <v>39.556630000000006</v>
      </c>
      <c r="E9" s="271"/>
      <c r="F9" s="271">
        <v>360.94475999999997</v>
      </c>
      <c r="G9" s="271">
        <v>116.88607</v>
      </c>
      <c r="H9" s="549">
        <v>477.83082999999999</v>
      </c>
      <c r="I9" s="82"/>
    </row>
    <row r="10" spans="1:9" s="114" customFormat="1" x14ac:dyDescent="0.2">
      <c r="A10" s="115" t="s">
        <v>167</v>
      </c>
      <c r="B10" s="118">
        <v>5.1216499999999989</v>
      </c>
      <c r="C10" s="119">
        <v>0.30559000000000003</v>
      </c>
      <c r="D10" s="549">
        <v>5.4272399999999994</v>
      </c>
      <c r="E10" s="271"/>
      <c r="F10" s="271">
        <v>56.812399999999961</v>
      </c>
      <c r="G10" s="271">
        <v>3.1887199999999991</v>
      </c>
      <c r="H10" s="549">
        <v>60.001119999999958</v>
      </c>
      <c r="I10" s="82"/>
    </row>
    <row r="11" spans="1:9" s="114" customFormat="1" x14ac:dyDescent="0.2">
      <c r="A11" s="115" t="s">
        <v>168</v>
      </c>
      <c r="B11" s="118">
        <v>20.606170000000002</v>
      </c>
      <c r="C11" s="118">
        <v>1.2881800000000001</v>
      </c>
      <c r="D11" s="549">
        <v>21.894350000000003</v>
      </c>
      <c r="E11" s="271"/>
      <c r="F11" s="271">
        <v>240.21101000000013</v>
      </c>
      <c r="G11" s="271">
        <v>13.507700000000018</v>
      </c>
      <c r="H11" s="549">
        <v>253.71871000000016</v>
      </c>
      <c r="I11" s="82"/>
    </row>
    <row r="12" spans="1:9" s="114" customFormat="1" x14ac:dyDescent="0.2">
      <c r="A12" s="115" t="s">
        <v>649</v>
      </c>
      <c r="B12" s="118">
        <v>13.870289999999999</v>
      </c>
      <c r="C12" s="119">
        <v>0.60427000000000031</v>
      </c>
      <c r="D12" s="549">
        <v>14.474559999999999</v>
      </c>
      <c r="E12" s="271"/>
      <c r="F12" s="271">
        <v>166.91939000000011</v>
      </c>
      <c r="G12" s="271">
        <v>7.2541000000000011</v>
      </c>
      <c r="H12" s="549">
        <v>174.1734900000001</v>
      </c>
      <c r="I12" s="82"/>
    </row>
    <row r="13" spans="1:9" s="114" customFormat="1" x14ac:dyDescent="0.2">
      <c r="A13" s="115" t="s">
        <v>169</v>
      </c>
      <c r="B13" s="118">
        <v>60.751460000000016</v>
      </c>
      <c r="C13" s="118">
        <v>3.8228799999999996</v>
      </c>
      <c r="D13" s="549">
        <v>64.574340000000021</v>
      </c>
      <c r="E13" s="271"/>
      <c r="F13" s="271">
        <v>719.54160000000036</v>
      </c>
      <c r="G13" s="271">
        <v>45.606280000000083</v>
      </c>
      <c r="H13" s="549">
        <v>765.14788000000044</v>
      </c>
      <c r="I13" s="82"/>
    </row>
    <row r="14" spans="1:9" s="114" customFormat="1" x14ac:dyDescent="0.2">
      <c r="A14" s="115" t="s">
        <v>170</v>
      </c>
      <c r="B14" s="119">
        <v>0.50752000000000008</v>
      </c>
      <c r="C14" s="119">
        <v>3.7649999999999996E-2</v>
      </c>
      <c r="D14" s="550">
        <v>0.54517000000000004</v>
      </c>
      <c r="E14" s="119"/>
      <c r="F14" s="271">
        <v>6.2346800000000009</v>
      </c>
      <c r="G14" s="119">
        <v>0.6933100000000002</v>
      </c>
      <c r="H14" s="550">
        <v>6.9279900000000012</v>
      </c>
      <c r="I14" s="82"/>
    </row>
    <row r="15" spans="1:9" s="114" customFormat="1" x14ac:dyDescent="0.2">
      <c r="A15" s="115" t="s">
        <v>171</v>
      </c>
      <c r="B15" s="118">
        <v>41.162139999999994</v>
      </c>
      <c r="C15" s="118">
        <v>1.6813999999999996</v>
      </c>
      <c r="D15" s="549">
        <v>42.84353999999999</v>
      </c>
      <c r="E15" s="271"/>
      <c r="F15" s="271">
        <v>470.36368999999996</v>
      </c>
      <c r="G15" s="271">
        <v>18.432189999999999</v>
      </c>
      <c r="H15" s="549">
        <v>488.79587999999995</v>
      </c>
      <c r="I15" s="82"/>
    </row>
    <row r="16" spans="1:9" s="114" customFormat="1" x14ac:dyDescent="0.2">
      <c r="A16" s="115" t="s">
        <v>172</v>
      </c>
      <c r="B16" s="118">
        <v>7.7561900000000001</v>
      </c>
      <c r="C16" s="119">
        <v>0.26849999999999996</v>
      </c>
      <c r="D16" s="549">
        <v>8.0246899999999997</v>
      </c>
      <c r="E16" s="271"/>
      <c r="F16" s="271">
        <v>93.81936999999995</v>
      </c>
      <c r="G16" s="271">
        <v>2.7535900000000009</v>
      </c>
      <c r="H16" s="549">
        <v>96.572959999999952</v>
      </c>
      <c r="I16" s="82"/>
    </row>
    <row r="17" spans="1:14" s="114" customFormat="1" x14ac:dyDescent="0.2">
      <c r="A17" s="115" t="s">
        <v>173</v>
      </c>
      <c r="B17" s="118">
        <v>19.7302</v>
      </c>
      <c r="C17" s="118">
        <v>1.1409500000000001</v>
      </c>
      <c r="D17" s="549">
        <v>20.87115</v>
      </c>
      <c r="E17" s="271"/>
      <c r="F17" s="271">
        <v>230.66116</v>
      </c>
      <c r="G17" s="271">
        <v>12.67179000000001</v>
      </c>
      <c r="H17" s="549">
        <v>243.33295000000001</v>
      </c>
      <c r="I17" s="82"/>
    </row>
    <row r="18" spans="1:14" s="114" customFormat="1" x14ac:dyDescent="0.2">
      <c r="A18" s="115" t="s">
        <v>174</v>
      </c>
      <c r="B18" s="118">
        <v>2.3040899999999995</v>
      </c>
      <c r="C18" s="119">
        <v>0.14168999999999998</v>
      </c>
      <c r="D18" s="549">
        <v>2.4457799999999996</v>
      </c>
      <c r="E18" s="271"/>
      <c r="F18" s="271">
        <v>26.557839999999995</v>
      </c>
      <c r="G18" s="271">
        <v>1.5248899999999996</v>
      </c>
      <c r="H18" s="549">
        <v>28.082729999999994</v>
      </c>
      <c r="I18" s="82"/>
    </row>
    <row r="19" spans="1:14" s="114" customFormat="1" x14ac:dyDescent="0.2">
      <c r="A19" s="115" t="s">
        <v>175</v>
      </c>
      <c r="B19" s="118">
        <v>42.830029999999994</v>
      </c>
      <c r="C19" s="118">
        <v>2.2236400000000001</v>
      </c>
      <c r="D19" s="549">
        <v>45.053669999999997</v>
      </c>
      <c r="E19" s="271"/>
      <c r="F19" s="271">
        <v>513.7281200000001</v>
      </c>
      <c r="G19" s="271">
        <v>26.37613</v>
      </c>
      <c r="H19" s="549">
        <v>540.10425000000009</v>
      </c>
      <c r="I19" s="82"/>
    </row>
    <row r="20" spans="1:14" s="114" customFormat="1" x14ac:dyDescent="0.2">
      <c r="A20" s="115" t="s">
        <v>176</v>
      </c>
      <c r="B20" s="119">
        <v>0.54890000000000005</v>
      </c>
      <c r="C20" s="119">
        <v>0</v>
      </c>
      <c r="D20" s="550">
        <v>0.54890000000000005</v>
      </c>
      <c r="E20" s="119"/>
      <c r="F20" s="271">
        <v>6.1733499999999983</v>
      </c>
      <c r="G20" s="119">
        <v>0</v>
      </c>
      <c r="H20" s="550">
        <v>6.1733499999999983</v>
      </c>
      <c r="I20" s="82"/>
    </row>
    <row r="21" spans="1:14" s="114" customFormat="1" x14ac:dyDescent="0.2">
      <c r="A21" s="115" t="s">
        <v>177</v>
      </c>
      <c r="B21" s="118">
        <v>9.5974400000000006</v>
      </c>
      <c r="C21" s="119">
        <v>0.45277000000000006</v>
      </c>
      <c r="D21" s="549">
        <v>10.05021</v>
      </c>
      <c r="E21" s="271"/>
      <c r="F21" s="271">
        <v>112.35001999999993</v>
      </c>
      <c r="G21" s="271">
        <v>5.3104300000000011</v>
      </c>
      <c r="H21" s="549">
        <v>117.66044999999993</v>
      </c>
      <c r="I21" s="82"/>
    </row>
    <row r="22" spans="1:14" s="114" customFormat="1" x14ac:dyDescent="0.2">
      <c r="A22" s="115" t="s">
        <v>178</v>
      </c>
      <c r="B22" s="118">
        <v>5.3852700000000002</v>
      </c>
      <c r="C22" s="119">
        <v>0.21007000000000001</v>
      </c>
      <c r="D22" s="549">
        <v>5.5953400000000002</v>
      </c>
      <c r="E22" s="271"/>
      <c r="F22" s="271">
        <v>62.240280000000006</v>
      </c>
      <c r="G22" s="271">
        <v>2.3449399999999998</v>
      </c>
      <c r="H22" s="549">
        <v>64.585220000000007</v>
      </c>
      <c r="I22" s="82"/>
    </row>
    <row r="23" spans="1:14" x14ac:dyDescent="0.2">
      <c r="A23" s="120" t="s">
        <v>179</v>
      </c>
      <c r="B23" s="121">
        <v>14.63702</v>
      </c>
      <c r="C23" s="121">
        <v>0.8830800000000002</v>
      </c>
      <c r="D23" s="551">
        <v>15.520099999999999</v>
      </c>
      <c r="E23" s="552"/>
      <c r="F23" s="552">
        <v>168.49461999999997</v>
      </c>
      <c r="G23" s="552">
        <v>10.959610000000005</v>
      </c>
      <c r="H23" s="551">
        <v>179.45422999999997</v>
      </c>
      <c r="I23" s="492"/>
      <c r="N23" s="114"/>
    </row>
    <row r="24" spans="1:14" x14ac:dyDescent="0.2">
      <c r="A24" s="122" t="s">
        <v>530</v>
      </c>
      <c r="B24" s="123">
        <v>368.48457000000008</v>
      </c>
      <c r="C24" s="123">
        <v>26.840750000000025</v>
      </c>
      <c r="D24" s="123">
        <v>395.32532000000009</v>
      </c>
      <c r="E24" s="123"/>
      <c r="F24" s="123">
        <v>4310.5410000000065</v>
      </c>
      <c r="G24" s="123">
        <v>314.42164999999994</v>
      </c>
      <c r="H24" s="123">
        <v>4624.9626500000068</v>
      </c>
      <c r="I24" s="492"/>
    </row>
    <row r="25" spans="1:14" x14ac:dyDescent="0.2">
      <c r="H25" s="93" t="s">
        <v>246</v>
      </c>
    </row>
    <row r="26" spans="1:14" x14ac:dyDescent="0.2">
      <c r="A26" s="553" t="s">
        <v>526</v>
      </c>
      <c r="G26" s="125"/>
      <c r="H26" s="125"/>
    </row>
    <row r="27" spans="1:14" x14ac:dyDescent="0.2">
      <c r="A27" s="154" t="s">
        <v>247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74" priority="1" operator="between">
      <formula>0</formula>
      <formula>0.5</formula>
    </cfRule>
    <cfRule type="cellIs" dxfId="7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