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10. OCTUBRE 2014\"/>
    </mc:Choice>
  </mc:AlternateContent>
  <bookViews>
    <workbookView xWindow="0" yWindow="0" windowWidth="28800" windowHeight="136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<sst xmlns="http://schemas.openxmlformats.org/spreadsheetml/2006/main" count="1727" uniqueCount="668">
  <si>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</si>
  <si>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</si>
  <si>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</si>
  <si>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</si>
  <si>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</si>
  <si>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</si>
  <si>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</si>
  <si>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</si>
  <si>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</si>
  <si>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</si>
  <si>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</si>
  <si>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</si>
  <si>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</si>
  <si>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</si>
  <si>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</si>
  <si>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</si>
  <si>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</si>
  <si>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</si>
  <si>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</si>
  <si>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</si>
  <si>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</si>
  <si>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</si>
  <si>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</si>
  <si>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</si>
  <si>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</si>
  <si>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</si>
  <si>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</si>
  <si>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</si>
  <si>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</si>
  <si>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</si>
  <si>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</si>
  <si>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</si>
  <si>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</si>
  <si>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</si>
  <si>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</si>
  <si>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</si>
  <si>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</si>
  <si>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</si>
  <si>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</si>
  <si>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</si>
  <si>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</si>
  <si>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</si>
  <si>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</si>
  <si>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</si>
  <si>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</si>
  <si>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</si>
  <si>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</si>
  <si>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</si>
  <si>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</si>
  <si>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</si>
  <si>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</si>
  <si>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</si>
  <si>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</si>
  <si>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</si>
  <si>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</si>
  <si>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</si>
  <si>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</si>
  <si>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</si>
  <si>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</si>
  <si>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</si>
  <si>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</si>
  <si>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</si>
  <si>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</si>
  <si>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</si>
  <si>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</si>
  <si>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</si>
  <si>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</si>
  <si>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</si>
  <si>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</si>
  <si>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</si>
  <si>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</si>
  <si>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</si>
  <si>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</si>
  <si>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</si>
  <si>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</si>
  <si>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</si>
  <si>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</si>
  <si>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</si>
  <si>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</si>
  <si>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</si>
  <si>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</si>
  <si>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</si>
  <si>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</si>
  <si>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</si>
  <si>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</si>
  <si>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</si>
  <si>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</si>
  <si>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</si>
  <si>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</si>
  <si>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</si>
  <si>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</si>
  <si>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</si>
  <si>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</si>
  <si>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</si>
  <si>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</si>
  <si>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</si>
  <si>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</si>
  <si>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</si>
  <si>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</si>
  <si>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</si>
  <si>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</si>
  <si>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</si>
  <si>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</si>
  <si>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</si>
  <si>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</si>
  <si>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</si>
  <si>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</si>
  <si>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</si>
  <si>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</si>
  <si>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</si>
  <si>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</si>
  <si>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</si>
  <si>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</si>
  <si>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</si>
  <si>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</si>
  <si>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</si>
  <si>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</si>
  <si>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</si>
  <si>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</si>
  <si>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</si>
  <si>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</si>
  <si>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</si>
  <si>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</si>
  <si>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</si>
  <si>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</si>
  <si>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</si>
  <si>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</si>
  <si>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</si>
  <si>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</si>
  <si>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</si>
  <si>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</si>
  <si>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</si>
  <si>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</si>
  <si>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</si>
  <si>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</si>
  <si>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</si>
  <si>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</si>
  <si>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</si>
  <si>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</si>
  <si>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</si>
  <si>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</si>
  <si>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</si>
  <si>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</si>
  <si>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</si>
  <si>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</si>
  <si>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</si>
  <si>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</si>
  <si>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</si>
  <si>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</si>
  <si>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</si>
  <si>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</si>
  <si>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</si>
  <si>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</si>
  <si>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</si>
  <si>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</si>
  <si>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</si>
  <si>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</si>
  <si>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</si>
  <si>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</si>
  <si>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</si>
  <si>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</si>
  <si>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</si>
  <si>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</si>
  <si>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</si>
  <si>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</si>
  <si>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</si>
  <si>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</si>
  <si>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</si>
  <si>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</si>
  <si>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</si>
  <si>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</si>
  <si>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</si>
  <si>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</si>
  <si>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</si>
  <si>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</si>
  <si>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</si>
  <si>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</si>
  <si>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</si>
  <si>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</si>
  <si>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</si>
  <si>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</si>
  <si>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</si>
  <si>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</si>
  <si>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</si>
  <si>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</si>
  <si>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</si>
  <si>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</si>
  <si>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</si>
  <si>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</si>
  <si>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</si>
  <si>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</si>
  <si>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</si>
  <si>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</si>
  <si>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</si>
  <si>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</si>
  <si>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</si>
  <si>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</si>
  <si>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</si>
  <si>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</si>
  <si>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</si>
  <si>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</si>
  <si>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</si>
  <si>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</si>
  <si>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</si>
  <si>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</si>
  <si>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</si>
  <si>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</si>
  <si>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</si>
  <si>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</si>
  <si>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</si>
  <si>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</si>
  <si>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</si>
  <si>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</si>
  <si>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</si>
  <si>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</si>
  <si>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</si>
  <si>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</si>
  <si>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</si>
  <si>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</si>
  <si>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</si>
  <si>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</si>
  <si>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</si>
  <si>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</si>
  <si>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</si>
  <si>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</si>
  <si>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</si>
  <si>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</si>
  <si>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</si>
  <si>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</si>
  <si>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</si>
  <si>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</si>
  <si>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</si>
  <si>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</si>
  <si>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</si>
  <si>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</si>
  <si>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</si>
  <si>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</si>
  <si>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</si>
  <si>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</si>
  <si>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</si>
  <si>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</si>
  <si>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</si>
  <si>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</si>
  <si>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</si>
  <si>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</si>
  <si>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</si>
  <si>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</si>
  <si>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</si>
  <si>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</si>
  <si>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</si>
  <si>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</si>
  <si>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</si>
  <si>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</si>
  <si>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</si>
  <si>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</si>
  <si>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</si>
  <si>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</si>
  <si>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</si>
  <si>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</si>
  <si>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</si>
  <si>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</si>
  <si>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</si>
  <si>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</si>
  <si>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</si>
  <si>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</si>
  <si>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</si>
  <si>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</si>
  <si>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</si>
  <si>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</si>
  <si>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</si>
  <si>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</si>
  <si>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</si>
  <si>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</si>
  <si>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</si>
  <si>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</si>
  <si>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</si>
  <si>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</si>
  <si>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</si>
  <si>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</si>
  <si>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</si>
  <si>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</si>
  <si>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</si>
  <si>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</si>
  <si>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</si>
  <si>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</si>
  <si>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</si>
  <si>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</si>
  <si>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</si>
  <si>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</si>
  <si>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</si>
  <si>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</si>
  <si>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</si>
  <si>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</si>
  <si>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</si>
  <si>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</si>
  <si>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</si>
  <si>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</si>
  <si>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</si>
  <si>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</si>
  <si>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</si>
  <si>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</si>
  <si>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</si>
  <si>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</si>
  <si>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</si>
  <si>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</si>
  <si>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</si>
  <si>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</si>
  <si>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</si>
  <si>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</si>
  <si>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</si>
  <si>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</si>
  <si>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</si>
  <si>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</si>
  <si>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</si>
  <si>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</si>
  <si>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</si>
  <si>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</si>
  <si>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</si>
  <si>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</si>
  <si>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</si>
  <si>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</si>
  <si>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</si>
  <si>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</si>
  <si>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</si>
  <si>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</si>
  <si>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</si>
  <si>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</si>
  <si>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</si>
  <si>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</si>
  <si>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</si>
  <si>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</si>
  <si>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</si>
  <si>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</si>
  <si>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</si>
  <si>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</si>
  <si>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</si>
  <si>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</si>
  <si>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</si>
  <si>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</si>
  <si>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</si>
  <si>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</si>
  <si>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</si>
  <si>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</si>
  <si>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</si>
  <si>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</si>
  <si>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</si>
  <si>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</si>
  <si>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</si>
  <si>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</si>
  <si>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</si>
  <si>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</si>
  <si>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</si>
  <si>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</si>
  <si>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</si>
  <si>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</si>
  <si>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</si>
  <si>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</si>
  <si>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</si>
  <si>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</si>
  <si>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</si>
  <si>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</si>
  <si>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</si>
  <si>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</si>
  <si>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</si>
  <si>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</si>
  <si>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</si>
  <si>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</si>
  <si>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</si>
  <si>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</si>
  <si>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</si>
  <si>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</si>
  <si>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</si>
  <si>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</si>
  <si>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</si>
  <si>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</si>
  <si>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</si>
  <si>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</si>
  <si>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</si>
  <si>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</si>
  <si>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</si>
  <si>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</si>
  <si>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</si>
  <si>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</si>
  <si>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</si>
  <si>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</si>
  <si>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</si>
  <si>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</si>
  <si>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</si>
  <si>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</si>
  <si>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</si>
  <si>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</si>
  <si>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</si>
  <si>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</si>
  <si>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</si>
  <si>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</si>
  <si>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</si>
  <si>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</si>
  <si>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</si>
  <si>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</si>
  <si>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</si>
  <si>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</si>
  <si>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</si>
  <si>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</si>
  <si>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</si>
  <si>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</si>
  <si>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</si>
  <si>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</si>
  <si>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</si>
  <si>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</si>
  <si>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</si>
  <si>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</si>
  <si>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</si>
  <si>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</si>
  <si>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</si>
  <si>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</si>
  <si>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</si>
  <si>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</si>
  <si>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</si>
  <si>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</si>
  <si>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</si>
  <si>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</si>
  <si>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</si>
  <si>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</si>
  <si>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</si>
  <si>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</si>
  <si>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</si>
  <si>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</si>
  <si>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</si>
  <si>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</si>
  <si>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</si>
  <si>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</si>
  <si>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</si>
  <si>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</si>
  <si>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</si>
  <si>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</si>
  <si>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</si>
  <si>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</si>
  <si>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</si>
  <si>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</si>
  <si>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</si>
  <si>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</si>
  <si>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</si>
  <si>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</si>
  <si>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</si>
  <si>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</si>
  <si>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</si>
  <si>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</si>
  <si>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</si>
  <si>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</si>
  <si>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</si>
  <si>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</si>
  <si>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</si>
  <si>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</si>
  <si>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</si>
  <si>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</si>
  <si>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</si>
  <si>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</si>
  <si>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</si>
  <si>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</si>
  <si>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</si>
  <si>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</si>
  <si>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</si>
  <si>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</si>
  <si>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</si>
  <si>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</si>
  <si>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</si>
  <si>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</si>
  <si>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</si>
  <si>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</si>
  <si>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</si>
  <si>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</si>
  <si>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</si>
  <si>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</si>
  <si>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</si>
  <si>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</si>
  <si>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</si>
  <si>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</si>
  <si>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</si>
  <si>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</si>
  <si>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</si>
  <si>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</si>
  <si>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</si>
  <si>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</si>
  <si>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</si>
  <si>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</si>
  <si>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</si>
  <si>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</si>
  <si>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</si>
  <si>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</si>
  <si>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</si>
  <si>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</si>
  <si>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</si>
  <si>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</si>
  <si>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</si>
  <si>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</si>
  <si>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</si>
  <si>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</si>
  <si>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</si>
  <si>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</si>
  <si>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</si>
  <si>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</si>
  <si>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</si>
  <si>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</si>
  <si>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</si>
  <si>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</si>
  <si>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</si>
  <si>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</si>
  <si>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</si>
  <si>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</si>
  <si>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</si>
  <si>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</si>
  <si>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</si>
  <si>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</si>
  <si>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</si>
  <si>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</si>
  <si>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</si>
  <si>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</si>
  <si>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</si>
  <si>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</si>
  <si>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</si>
  <si>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</si>
  <si>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</si>
  <si>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</si>
  <si>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</si>
  <si>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</si>
  <si>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</si>
  <si>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</si>
  <si>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</si>
  <si>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</si>
  <si>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</si>
  <si>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</si>
  <si>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</si>
  <si>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</si>
  <si>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</si>
  <si>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</si>
  <si>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</si>
  <si>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</si>
  <si>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</si>
  <si>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</si>
  <si>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</si>
  <si>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</si>
  <si>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</si>
  <si>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</si>
  <si>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</si>
  <si>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</si>
  <si>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</si>
  <si>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</si>
  <si>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</si>
  <si>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</si>
  <si>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</si>
  <si>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</si>
  <si>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</si>
  <si>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</si>
  <si>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</si>
  <si>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</si>
  <si>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</si>
  <si>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</si>
  <si>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</si>
  <si>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</si>
  <si>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</si>
  <si>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</si>
  <si>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</si>
  <si>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</si>
  <si>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</si>
  <si>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</si>
  <si>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</si>
  <si>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</si>
  <si>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</si>
  <si>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</si>
  <si>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</si>
  <si>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</si>
  <si>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</si>
  <si>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</si>
  <si>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</si>
  <si>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</si>
  <si>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</si>
  <si>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</si>
  <si>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</si>
  <si>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</si>
  <si>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</si>
  <si>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</si>
  <si>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</si>
  <si>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</si>
  <si>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</si>
  <si>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</si>
  <si>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</si>
  <si>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</si>
  <si>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</si>
  <si>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</si>
  <si>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</si>
  <si>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</si>
  <si>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</si>
  <si>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</si>
  <si>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</si>
  <si>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</si>
  <si>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</si>
  <si>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</si>
  <si>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</si>
  <si>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</si>
  <si>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</si>
  <si>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</si>
  <si>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</si>
  <si>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</si>
  <si>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</si>
  <si>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</si>
  <si>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</si>
  <si>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</si>
  <si>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</si>
  <si>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</si>
  <si>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</si>
  <si>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</si>
  <si>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</si>
  <si>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</si>
  <si>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</si>
  <si>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</si>
  <si>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</si>
  <si>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</si>
  <si>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</si>
  <si>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</si>
  <si>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</si>
  <si>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</si>
  <si>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</si>
  <si>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</si>
  <si>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</si>
  <si>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</si>
  <si>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</si>
  <si>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</si>
  <si>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</si>
  <si>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</si>
  <si>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</si>
  <si>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</si>
  <si>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
Desglose desde enero 2014
</t>
  </si>
  <si>
    <t/>
  </si>
  <si>
    <t>Otras salidas del sistema</t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</si>
  <si>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</si>
  <si>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</si>
  <si>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</si>
  <si>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</si>
  <si>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</si>
  <si>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</si>
  <si>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</si>
  <si>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</si>
  <si>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</si>
  <si>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</si>
  <si>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</si>
  <si>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</si>
  <si>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</si>
  <si>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Otros O. M.</t>
  </si>
  <si>
    <t>Turquia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</si>
  <si>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</si>
  <si>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</si>
  <si>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</si>
  <si>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</si>
  <si>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</si>
  <si>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</si>
  <si>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</si>
  <si>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</si>
  <si>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sep-14</t>
  </si>
  <si>
    <t>Emiratos Arabes Unidos</t>
  </si>
  <si>
    <t>oct-14</t>
  </si>
  <si>
    <t>VIP Ibérico</t>
  </si>
  <si>
    <t>VIP Pirineos</t>
  </si>
  <si>
    <t>Plantas de regasificación **</t>
  </si>
  <si>
    <t>oct-13</t>
  </si>
  <si>
    <t>3erT 2014</t>
  </si>
  <si>
    <t>BOLETÍN ESTADÍSTICO HIDROCARBUROS OCTUBRE 2014</t>
  </si>
  <si>
    <t>(**) Se incluyen cargas de cisternas con destino a otros países y otras operaciones de GNL (puestas en frío, suministro directo a buques consumidores) Desglose desde enero 2014
- igual que 0,0 / ^ mayor que 0,0</t>
  </si>
  <si>
    <t>Desde octubre 2014, de conformidad con la normativa europea, se agrupan las interconexiones en VIP Ibérico (Badajoz, Tuy y VIP Portugal) y VIP Pirineos (Irún , Larrau)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</si>
</sst>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90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2" fillId="3" borderId="0" xfId="1" applyNumberFormat="1" applyFont="1" applyFill="1" applyBorder="1" applyAlignment="1">
      <alignment horizontal="right"/>
    </xf>
    <xf numFmtId="178" fontId="32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6" fontId="33" fillId="2" borderId="0" xfId="0" quotePrefix="1" applyNumberFormat="1" applyFont="1" applyFill="1" applyBorder="1" applyAlignment="1">
      <alignment horizontal="right"/>
    </xf>
    <xf numFmtId="171" fontId="13" fillId="2" borderId="0" xfId="0" quotePrefix="1" applyNumberFormat="1" applyFont="1" applyFill="1" applyBorder="1" applyAlignment="1">
      <alignment horizontal="right" vertical="center"/>
    </xf>
    <xf numFmtId="171" fontId="13" fillId="2" borderId="3" xfId="0" quotePrefix="1" applyNumberFormat="1" applyFont="1" applyFill="1" applyBorder="1" applyAlignment="1">
      <alignment horizontal="right" vertical="center"/>
    </xf>
    <xf numFmtId="166" fontId="13" fillId="2" borderId="3" xfId="0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6" fontId="18" fillId="6" borderId="24" xfId="0" applyNumberFormat="1" applyFont="1" applyFill="1" applyBorder="1" applyAlignment="1">
      <alignment horizontal="right"/>
    </xf>
    <xf numFmtId="173" fontId="18" fillId="6" borderId="24" xfId="0" applyNumberFormat="1" applyFont="1" applyFill="1" applyBorder="1"/>
    <xf numFmtId="173" fontId="18" fillId="6" borderId="24" xfId="0" applyNumberFormat="1" applyFont="1" applyFill="1" applyBorder="1" applyAlignment="1">
      <alignment horizontal="right"/>
    </xf>
    <xf numFmtId="171" fontId="18" fillId="6" borderId="24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166" fontId="18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/>
    <xf numFmtId="166" fontId="30" fillId="2" borderId="3" xfId="7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6" fontId="33" fillId="6" borderId="0" xfId="0" applyNumberFormat="1" applyFont="1" applyFill="1" applyBorder="1" applyAlignment="1">
      <alignment horizontal="right"/>
    </xf>
    <xf numFmtId="169" fontId="33" fillId="5" borderId="0" xfId="0" applyNumberFormat="1" applyFont="1" applyFill="1" applyBorder="1"/>
    <xf numFmtId="171" fontId="33" fillId="0" borderId="0" xfId="0" quotePrefix="1" applyNumberFormat="1" applyFont="1" applyFill="1" applyBorder="1" applyAlignment="1">
      <alignment horizontal="right" vertical="center"/>
    </xf>
    <xf numFmtId="166" fontId="33" fillId="0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84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topLeftCell="A44" zoomScaleNormal="100" zoomScaleSheetLayoutView="140" workbookViewId="0">
      <selection activeCell="J70" sqref="J70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665</v>
      </c>
    </row>
    <row r="3" spans="1:9" ht="15" customHeight="1" x14ac:dyDescent="0.2">
      <c r="A3" s="771">
        <v>41913</v>
      </c>
    </row>
    <row r="4" spans="1:9" ht="15" customHeight="1" x14ac:dyDescent="0.25">
      <c r="A4" s="847" t="s">
        <v>19</v>
      </c>
      <c r="B4" s="847"/>
      <c r="C4" s="847"/>
      <c r="D4" s="847"/>
      <c r="E4" s="847"/>
      <c r="F4" s="847"/>
      <c r="G4" s="847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0" t="s">
        <v>611</v>
      </c>
      <c r="D17" s="340"/>
      <c r="E17" s="340"/>
      <c r="F17" s="340"/>
      <c r="G17" s="340"/>
      <c r="H17" s="340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619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0" t="s">
        <v>627</v>
      </c>
      <c r="D25" s="340"/>
      <c r="E25" s="340"/>
      <c r="F25" s="340"/>
      <c r="G25" s="9"/>
      <c r="H25" s="9"/>
    </row>
    <row r="26" spans="2:9" ht="15" customHeight="1" x14ac:dyDescent="0.2">
      <c r="C26" s="340" t="s">
        <v>33</v>
      </c>
      <c r="D26" s="340"/>
      <c r="E26" s="340"/>
      <c r="F26" s="340"/>
      <c r="G26" s="9"/>
      <c r="H26" s="9"/>
    </row>
    <row r="27" spans="2:9" ht="15" customHeight="1" x14ac:dyDescent="0.2">
      <c r="C27" s="340" t="s">
        <v>533</v>
      </c>
      <c r="D27" s="340"/>
      <c r="E27" s="340"/>
      <c r="F27" s="340"/>
      <c r="G27" s="340"/>
      <c r="H27" s="340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537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40" t="s">
        <v>34</v>
      </c>
      <c r="D37" s="340"/>
      <c r="E37" s="340"/>
      <c r="F37" s="340"/>
      <c r="G37" s="340"/>
      <c r="H37" s="9"/>
      <c r="I37" s="9"/>
    </row>
    <row r="38" spans="1:9" ht="15" customHeight="1" x14ac:dyDescent="0.2">
      <c r="A38" s="6"/>
      <c r="C38" s="340" t="s">
        <v>614</v>
      </c>
      <c r="D38" s="340"/>
      <c r="E38" s="340"/>
      <c r="F38" s="340"/>
      <c r="G38" s="340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613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8"/>
      <c r="D48" s="338"/>
      <c r="E48" s="338"/>
      <c r="F48" s="338"/>
    </row>
    <row r="49" spans="1:8" ht="15" customHeight="1" x14ac:dyDescent="0.2">
      <c r="B49" s="6"/>
      <c r="C49" s="339" t="s">
        <v>612</v>
      </c>
      <c r="D49" s="339"/>
      <c r="E49" s="339"/>
      <c r="F49" s="339"/>
      <c r="G49" s="9"/>
    </row>
    <row r="50" spans="1:8" ht="15" customHeight="1" x14ac:dyDescent="0.2">
      <c r="B50" s="6"/>
      <c r="C50" s="9" t="s">
        <v>590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0" t="s">
        <v>22</v>
      </c>
      <c r="D56" s="340"/>
      <c r="E56" s="340"/>
      <c r="F56" s="340"/>
      <c r="G56" s="340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434</v>
      </c>
      <c r="D64" s="9"/>
      <c r="E64" s="9"/>
      <c r="F64" s="9"/>
      <c r="G64" s="9"/>
    </row>
    <row r="65" spans="2:9" ht="15" customHeight="1" x14ac:dyDescent="0.2">
      <c r="B65" s="6"/>
      <c r="C65" s="9" t="s">
        <v>602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603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0" t="s">
        <v>616</v>
      </c>
      <c r="D71" s="340"/>
      <c r="E71" s="340"/>
      <c r="F71" s="9"/>
      <c r="G71" s="9"/>
    </row>
    <row r="72" spans="2:9" ht="15" customHeight="1" x14ac:dyDescent="0.2">
      <c r="C72" s="9" t="s">
        <v>615</v>
      </c>
      <c r="D72" s="9"/>
      <c r="E72" s="9"/>
      <c r="F72" s="9"/>
      <c r="G72" s="9"/>
      <c r="H72" s="9"/>
    </row>
    <row r="73" spans="2:9" ht="15" customHeight="1" x14ac:dyDescent="0.2">
      <c r="C73" s="9" t="s">
        <v>402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0" t="s">
        <v>411</v>
      </c>
      <c r="D78" s="340"/>
      <c r="E78" s="340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0" t="s">
        <v>431</v>
      </c>
      <c r="D83" s="340"/>
      <c r="E83" s="340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617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0" t="s">
        <v>618</v>
      </c>
      <c r="D90" s="340"/>
      <c r="E90" s="340"/>
      <c r="F90" s="340"/>
      <c r="G90" s="11"/>
      <c r="H90" s="11"/>
      <c r="I90" s="11"/>
    </row>
    <row r="91" spans="1:10" ht="15" customHeight="1" x14ac:dyDescent="0.2">
      <c r="C91" s="340" t="s">
        <v>40</v>
      </c>
      <c r="D91" s="340"/>
      <c r="E91" s="340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48" t="s">
        <v>629</v>
      </c>
      <c r="B97" s="849"/>
      <c r="C97" s="849"/>
      <c r="D97" s="849"/>
      <c r="E97" s="849"/>
      <c r="F97" s="849"/>
      <c r="G97" s="849"/>
      <c r="H97" s="849"/>
      <c r="I97" s="849"/>
      <c r="J97" s="849"/>
      <c r="K97" s="849"/>
    </row>
    <row r="98" spans="1:11" ht="15" customHeight="1" x14ac:dyDescent="0.2">
      <c r="A98" s="849"/>
      <c r="B98" s="849"/>
      <c r="C98" s="849"/>
      <c r="D98" s="849"/>
      <c r="E98" s="849"/>
      <c r="F98" s="849"/>
      <c r="G98" s="849"/>
      <c r="H98" s="849"/>
      <c r="I98" s="849"/>
      <c r="J98" s="849"/>
      <c r="K98" s="849"/>
    </row>
    <row r="99" spans="1:11" ht="15" customHeight="1" x14ac:dyDescent="0.2">
      <c r="A99" s="849"/>
      <c r="B99" s="849"/>
      <c r="C99" s="849"/>
      <c r="D99" s="849"/>
      <c r="E99" s="849"/>
      <c r="F99" s="849"/>
      <c r="G99" s="849"/>
      <c r="H99" s="849"/>
      <c r="I99" s="849"/>
      <c r="J99" s="849"/>
      <c r="K99" s="849"/>
    </row>
    <row r="100" spans="1:11" ht="15" customHeight="1" x14ac:dyDescent="0.2">
      <c r="A100" s="849"/>
      <c r="B100" s="849"/>
      <c r="C100" s="849"/>
      <c r="D100" s="849"/>
      <c r="E100" s="849"/>
      <c r="F100" s="849"/>
      <c r="G100" s="849"/>
      <c r="H100" s="849"/>
      <c r="I100" s="849"/>
      <c r="J100" s="849"/>
      <c r="K100" s="849"/>
    </row>
    <row r="101" spans="1:11" ht="15" customHeight="1" x14ac:dyDescent="0.2">
      <c r="A101" s="849"/>
      <c r="B101" s="849"/>
      <c r="C101" s="849"/>
      <c r="D101" s="849"/>
      <c r="E101" s="849"/>
      <c r="F101" s="849"/>
      <c r="G101" s="849"/>
      <c r="H101" s="849"/>
      <c r="I101" s="849"/>
      <c r="J101" s="849"/>
      <c r="K101" s="849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9" t="s">
        <v>27</v>
      </c>
      <c r="B1" s="570"/>
      <c r="C1" s="570"/>
      <c r="D1" s="570"/>
      <c r="E1" s="570"/>
      <c r="F1" s="570"/>
      <c r="G1" s="570"/>
      <c r="H1" s="570"/>
      <c r="I1" s="577"/>
    </row>
    <row r="2" spans="1:11" ht="15.75" x14ac:dyDescent="0.25">
      <c r="A2" s="571"/>
      <c r="B2" s="572"/>
      <c r="C2" s="573"/>
      <c r="D2" s="573"/>
      <c r="E2" s="573"/>
      <c r="F2" s="573"/>
      <c r="G2" s="555"/>
      <c r="H2" s="555" t="s">
        <v>160</v>
      </c>
      <c r="I2" s="577"/>
    </row>
    <row r="3" spans="1:11" s="102" customFormat="1" x14ac:dyDescent="0.2">
      <c r="A3" s="556"/>
      <c r="B3" s="866">
        <f>INDICE!A3</f>
        <v>41913</v>
      </c>
      <c r="C3" s="867"/>
      <c r="D3" s="867" t="s">
        <v>121</v>
      </c>
      <c r="E3" s="867"/>
      <c r="F3" s="867" t="s">
        <v>122</v>
      </c>
      <c r="G3" s="868"/>
      <c r="H3" s="867"/>
      <c r="I3" s="539"/>
    </row>
    <row r="4" spans="1:11" s="102" customFormat="1" x14ac:dyDescent="0.2">
      <c r="A4" s="557"/>
      <c r="B4" s="558" t="s">
        <v>48</v>
      </c>
      <c r="C4" s="558" t="s">
        <v>513</v>
      </c>
      <c r="D4" s="558" t="s">
        <v>48</v>
      </c>
      <c r="E4" s="558" t="s">
        <v>513</v>
      </c>
      <c r="F4" s="558" t="s">
        <v>48</v>
      </c>
      <c r="G4" s="559" t="s">
        <v>513</v>
      </c>
      <c r="H4" s="559" t="s">
        <v>111</v>
      </c>
      <c r="I4" s="539"/>
    </row>
    <row r="5" spans="1:11" s="102" customFormat="1" x14ac:dyDescent="0.2">
      <c r="A5" s="560" t="s">
        <v>180</v>
      </c>
      <c r="B5" s="519">
        <v>1846.5987899999991</v>
      </c>
      <c r="C5" s="512">
        <v>1.8520314273015352</v>
      </c>
      <c r="D5" s="511">
        <v>17476.245039999991</v>
      </c>
      <c r="E5" s="512">
        <v>1.9135318155976806</v>
      </c>
      <c r="F5" s="511">
        <v>20827.93960999999</v>
      </c>
      <c r="G5" s="512">
        <v>1.580859439867895</v>
      </c>
      <c r="H5" s="517">
        <v>73.523647011986725</v>
      </c>
      <c r="I5" s="539"/>
      <c r="K5" s="96"/>
    </row>
    <row r="6" spans="1:11" s="102" customFormat="1" x14ac:dyDescent="0.2">
      <c r="A6" s="560" t="s">
        <v>181</v>
      </c>
      <c r="B6" s="582">
        <v>9.3909999999999993E-2</v>
      </c>
      <c r="C6" s="529">
        <v>-68.800664451827245</v>
      </c>
      <c r="D6" s="561">
        <v>5.3848099999999999</v>
      </c>
      <c r="E6" s="512">
        <v>14.109375099332691</v>
      </c>
      <c r="F6" s="511">
        <v>6.030009999999999</v>
      </c>
      <c r="G6" s="512">
        <v>-49.273937109881061</v>
      </c>
      <c r="H6" s="517">
        <v>2.1286230660371604E-2</v>
      </c>
      <c r="I6" s="539"/>
      <c r="K6" s="96"/>
    </row>
    <row r="7" spans="1:11" s="102" customFormat="1" x14ac:dyDescent="0.2">
      <c r="A7" s="560" t="s">
        <v>182</v>
      </c>
      <c r="B7" s="519">
        <v>1.55345</v>
      </c>
      <c r="C7" s="512">
        <v>-26.449978694190605</v>
      </c>
      <c r="D7" s="561">
        <v>12.814260000000001</v>
      </c>
      <c r="E7" s="512">
        <v>-44.09989748511353</v>
      </c>
      <c r="F7" s="511">
        <v>16.406369999999999</v>
      </c>
      <c r="G7" s="512">
        <v>-59.658871147596372</v>
      </c>
      <c r="H7" s="517">
        <v>5.7915289712521363E-2</v>
      </c>
      <c r="I7" s="539"/>
      <c r="K7" s="96"/>
    </row>
    <row r="8" spans="1:11" s="102" customFormat="1" x14ac:dyDescent="0.2">
      <c r="A8" s="581" t="s">
        <v>183</v>
      </c>
      <c r="B8" s="520">
        <v>1848.246149999999</v>
      </c>
      <c r="C8" s="521">
        <v>1.8073902398784494</v>
      </c>
      <c r="D8" s="520">
        <v>17494.444109999993</v>
      </c>
      <c r="E8" s="521">
        <v>1.855471083981526</v>
      </c>
      <c r="F8" s="520">
        <v>20850.375989999993</v>
      </c>
      <c r="G8" s="521">
        <v>1.4302931209786891</v>
      </c>
      <c r="H8" s="521">
        <v>73.60284853235963</v>
      </c>
      <c r="I8" s="539"/>
    </row>
    <row r="9" spans="1:11" s="102" customFormat="1" x14ac:dyDescent="0.2">
      <c r="A9" s="560" t="s">
        <v>184</v>
      </c>
      <c r="B9" s="519">
        <v>368.04633000000001</v>
      </c>
      <c r="C9" s="512">
        <v>-0.31805371665962695</v>
      </c>
      <c r="D9" s="511">
        <v>2945.4550599999998</v>
      </c>
      <c r="E9" s="512">
        <v>-0.31193145014175755</v>
      </c>
      <c r="F9" s="511">
        <v>3696.7973900000006</v>
      </c>
      <c r="G9" s="512">
        <v>2.0868925040307555</v>
      </c>
      <c r="H9" s="517">
        <v>13.049875862262212</v>
      </c>
      <c r="I9" s="539"/>
    </row>
    <row r="10" spans="1:11" s="102" customFormat="1" x14ac:dyDescent="0.2">
      <c r="A10" s="560" t="s">
        <v>185</v>
      </c>
      <c r="B10" s="519">
        <v>164.44816999999998</v>
      </c>
      <c r="C10" s="512">
        <v>2.2899647047488143</v>
      </c>
      <c r="D10" s="511">
        <v>1515.8658899999998</v>
      </c>
      <c r="E10" s="512">
        <v>-15.143618389214303</v>
      </c>
      <c r="F10" s="511">
        <v>2081.2061800000001</v>
      </c>
      <c r="G10" s="512">
        <v>-13.404451761891668</v>
      </c>
      <c r="H10" s="517">
        <v>7.3467597564964029</v>
      </c>
      <c r="I10" s="539"/>
    </row>
    <row r="11" spans="1:11" s="102" customFormat="1" x14ac:dyDescent="0.2">
      <c r="A11" s="560" t="s">
        <v>186</v>
      </c>
      <c r="B11" s="519">
        <v>156.18035</v>
      </c>
      <c r="C11" s="512">
        <v>-2.4849486685991025</v>
      </c>
      <c r="D11" s="511">
        <v>1433.1577299999999</v>
      </c>
      <c r="E11" s="512">
        <v>4.3632486752896993</v>
      </c>
      <c r="F11" s="511">
        <v>1699.8392599999997</v>
      </c>
      <c r="G11" s="512">
        <v>5.8101937444600757</v>
      </c>
      <c r="H11" s="517">
        <v>6.0005158488817401</v>
      </c>
      <c r="I11" s="539"/>
    </row>
    <row r="12" spans="1:11" s="3" customFormat="1" x14ac:dyDescent="0.2">
      <c r="A12" s="562" t="s">
        <v>187</v>
      </c>
      <c r="B12" s="522">
        <v>2536.9209999999985</v>
      </c>
      <c r="C12" s="523">
        <v>1.2507777934236692</v>
      </c>
      <c r="D12" s="522">
        <v>23388.922789999997</v>
      </c>
      <c r="E12" s="523">
        <v>0.424508969438471</v>
      </c>
      <c r="F12" s="522">
        <v>28328.218819999998</v>
      </c>
      <c r="G12" s="523">
        <v>0.49940745612572512</v>
      </c>
      <c r="H12" s="523">
        <v>100</v>
      </c>
      <c r="I12" s="492"/>
    </row>
    <row r="13" spans="1:11" s="102" customFormat="1" x14ac:dyDescent="0.2">
      <c r="A13" s="586" t="s">
        <v>158</v>
      </c>
      <c r="B13" s="524"/>
      <c r="C13" s="524"/>
      <c r="D13" s="524"/>
      <c r="E13" s="524"/>
      <c r="F13" s="524"/>
      <c r="G13" s="524"/>
      <c r="H13" s="524"/>
      <c r="I13" s="539"/>
    </row>
    <row r="14" spans="1:11" s="130" customFormat="1" x14ac:dyDescent="0.2">
      <c r="A14" s="563" t="s">
        <v>188</v>
      </c>
      <c r="B14" s="543">
        <v>88.603740000000101</v>
      </c>
      <c r="C14" s="532">
        <v>144.98483840116302</v>
      </c>
      <c r="D14" s="531">
        <v>749.94663000000025</v>
      </c>
      <c r="E14" s="532">
        <v>1.158939044002685</v>
      </c>
      <c r="F14" s="531">
        <v>833.61759000000018</v>
      </c>
      <c r="G14" s="532">
        <v>-26.312540127371705</v>
      </c>
      <c r="H14" s="545">
        <v>2.9427109247386145</v>
      </c>
      <c r="I14" s="578"/>
    </row>
    <row r="15" spans="1:11" s="130" customFormat="1" x14ac:dyDescent="0.2">
      <c r="A15" s="564" t="s">
        <v>620</v>
      </c>
      <c r="B15" s="584">
        <v>4.7939361323706882</v>
      </c>
      <c r="C15" s="536"/>
      <c r="D15" s="565">
        <v>4.286770275663252</v>
      </c>
      <c r="E15" s="536"/>
      <c r="F15" s="565">
        <v>3.9980938012811369</v>
      </c>
      <c r="G15" s="536"/>
      <c r="H15" s="546"/>
      <c r="I15" s="578"/>
    </row>
    <row r="16" spans="1:11" s="130" customFormat="1" x14ac:dyDescent="0.2">
      <c r="A16" s="566" t="s">
        <v>522</v>
      </c>
      <c r="B16" s="585">
        <v>114.28298000000001</v>
      </c>
      <c r="C16" s="526">
        <v>2.4476992942605875</v>
      </c>
      <c r="D16" s="525">
        <v>1031.3838000000001</v>
      </c>
      <c r="E16" s="526">
        <v>1.6404648300187452</v>
      </c>
      <c r="F16" s="567">
        <v>1232.7153900000001</v>
      </c>
      <c r="G16" s="526">
        <v>2.1854870981760595</v>
      </c>
      <c r="H16" s="583">
        <v>4.3515457072425994</v>
      </c>
      <c r="I16" s="578"/>
    </row>
    <row r="17" spans="1:14" s="102" customFormat="1" x14ac:dyDescent="0.2">
      <c r="A17" s="574"/>
      <c r="B17" s="575"/>
      <c r="C17" s="575"/>
      <c r="D17" s="575"/>
      <c r="E17" s="575"/>
      <c r="F17" s="575"/>
      <c r="G17" s="575"/>
      <c r="H17" s="576" t="s">
        <v>246</v>
      </c>
      <c r="I17" s="539"/>
    </row>
    <row r="18" spans="1:14" s="102" customFormat="1" x14ac:dyDescent="0.2">
      <c r="A18" s="568" t="s">
        <v>585</v>
      </c>
      <c r="B18" s="530"/>
      <c r="C18" s="530"/>
      <c r="D18" s="530"/>
      <c r="E18" s="530"/>
      <c r="F18" s="511"/>
      <c r="G18" s="530"/>
      <c r="H18" s="530"/>
      <c r="I18" s="107"/>
      <c r="J18" s="107"/>
      <c r="K18" s="107"/>
      <c r="L18" s="107"/>
      <c r="M18" s="107"/>
      <c r="N18" s="107"/>
    </row>
    <row r="19" spans="1:14" x14ac:dyDescent="0.2">
      <c r="A19" s="869" t="s">
        <v>523</v>
      </c>
      <c r="B19" s="870"/>
      <c r="C19" s="870"/>
      <c r="D19" s="870"/>
      <c r="E19" s="870"/>
      <c r="F19" s="870"/>
      <c r="G19" s="870"/>
      <c r="H19" s="573"/>
      <c r="I19" s="108"/>
      <c r="J19" s="108"/>
      <c r="K19" s="108"/>
      <c r="L19" s="108"/>
      <c r="M19" s="108"/>
      <c r="N19" s="108"/>
    </row>
    <row r="20" spans="1:14" ht="14.25" x14ac:dyDescent="0.2">
      <c r="A20" s="579" t="s">
        <v>247</v>
      </c>
      <c r="B20" s="580"/>
      <c r="C20" s="580"/>
      <c r="D20" s="580"/>
      <c r="E20" s="580"/>
      <c r="F20" s="580"/>
      <c r="G20" s="580"/>
      <c r="H20" s="580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439</v>
      </c>
    </row>
  </sheetData>
  <mergeCells count="4">
    <mergeCell ref="B3:C3"/>
    <mergeCell ref="D3:E3"/>
    <mergeCell ref="F3:H3"/>
    <mergeCell ref="A19:G19"/>
  </mergeCells>
  <conditionalFormatting sqref="B6">
    <cfRule type="cellIs" dxfId="74" priority="7" operator="between">
      <formula>0</formula>
      <formula>0.5</formula>
    </cfRule>
    <cfRule type="cellIs" dxfId="73" priority="8" operator="between">
      <formula>0</formula>
      <formula>0.49</formula>
    </cfRule>
  </conditionalFormatting>
  <conditionalFormatting sqref="D6">
    <cfRule type="cellIs" dxfId="72" priority="5" operator="between">
      <formula>0</formula>
      <formula>0.5</formula>
    </cfRule>
    <cfRule type="cellIs" dxfId="71" priority="6" operator="between">
      <formula>0</formula>
      <formula>0.49</formula>
    </cfRule>
  </conditionalFormatting>
  <conditionalFormatting sqref="D7">
    <cfRule type="cellIs" dxfId="70" priority="3" operator="between">
      <formula>0</formula>
      <formula>0.5</formula>
    </cfRule>
    <cfRule type="cellIs" dxfId="69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B5" sqref="B5:J2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524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4">
        <f>INDICE!A3</f>
        <v>41913</v>
      </c>
      <c r="C3" s="864"/>
      <c r="D3" s="864">
        <f>INDICE!C3</f>
        <v>0</v>
      </c>
      <c r="E3" s="864"/>
      <c r="F3" s="112"/>
      <c r="G3" s="865" t="s">
        <v>122</v>
      </c>
      <c r="H3" s="865"/>
      <c r="I3" s="865"/>
      <c r="J3" s="865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7" t="s">
        <v>162</v>
      </c>
      <c r="B5" s="117">
        <v>278.54409000000004</v>
      </c>
      <c r="C5" s="117">
        <v>57.116790000000002</v>
      </c>
      <c r="D5" s="117">
        <v>13.08389</v>
      </c>
      <c r="E5" s="547">
        <v>348.74477000000002</v>
      </c>
      <c r="F5" s="117"/>
      <c r="G5" s="117">
        <v>3185.1615100000035</v>
      </c>
      <c r="H5" s="117">
        <v>566.66110000000015</v>
      </c>
      <c r="I5" s="117">
        <v>180.88571999999996</v>
      </c>
      <c r="J5" s="547">
        <v>3932.7083300000036</v>
      </c>
      <c r="K5" s="82"/>
    </row>
    <row r="6" spans="1:11" s="114" customFormat="1" x14ac:dyDescent="0.2">
      <c r="A6" s="588" t="s">
        <v>163</v>
      </c>
      <c r="B6" s="119">
        <v>80.013940000000005</v>
      </c>
      <c r="C6" s="119">
        <v>27.217650000000003</v>
      </c>
      <c r="D6" s="119">
        <v>6.9731099999999993</v>
      </c>
      <c r="E6" s="550">
        <v>114.20470000000002</v>
      </c>
      <c r="F6" s="119"/>
      <c r="G6" s="119">
        <v>894.17844000000002</v>
      </c>
      <c r="H6" s="119">
        <v>265.16361000000006</v>
      </c>
      <c r="I6" s="119">
        <v>105.71282000000005</v>
      </c>
      <c r="J6" s="550">
        <v>1265.0548700000002</v>
      </c>
      <c r="K6" s="82"/>
    </row>
    <row r="7" spans="1:11" s="114" customFormat="1" x14ac:dyDescent="0.2">
      <c r="A7" s="588" t="s">
        <v>164</v>
      </c>
      <c r="B7" s="119">
        <v>39.624550000000006</v>
      </c>
      <c r="C7" s="119">
        <v>6.6398900000000003</v>
      </c>
      <c r="D7" s="119">
        <v>3.7684600000000001</v>
      </c>
      <c r="E7" s="550">
        <v>50.032900000000005</v>
      </c>
      <c r="F7" s="119"/>
      <c r="G7" s="119">
        <v>439.89795000000015</v>
      </c>
      <c r="H7" s="119">
        <v>76.691340000000011</v>
      </c>
      <c r="I7" s="119">
        <v>53.636079999999986</v>
      </c>
      <c r="J7" s="550">
        <v>570.22537000000011</v>
      </c>
      <c r="K7" s="82"/>
    </row>
    <row r="8" spans="1:11" s="114" customFormat="1" x14ac:dyDescent="0.2">
      <c r="A8" s="588" t="s">
        <v>165</v>
      </c>
      <c r="B8" s="119">
        <v>32.418730000000004</v>
      </c>
      <c r="C8" s="119">
        <v>4.3653199999999996</v>
      </c>
      <c r="D8" s="119">
        <v>10.610209999999999</v>
      </c>
      <c r="E8" s="550">
        <v>47.394260000000003</v>
      </c>
      <c r="F8" s="119"/>
      <c r="G8" s="119">
        <v>373.67788999999993</v>
      </c>
      <c r="H8" s="119">
        <v>42.405569999999997</v>
      </c>
      <c r="I8" s="119">
        <v>113.26262000000003</v>
      </c>
      <c r="J8" s="550">
        <v>529.34608000000003</v>
      </c>
      <c r="K8" s="82"/>
    </row>
    <row r="9" spans="1:11" s="114" customFormat="1" x14ac:dyDescent="0.2">
      <c r="A9" s="588" t="s">
        <v>166</v>
      </c>
      <c r="B9" s="119">
        <v>55.030159999999988</v>
      </c>
      <c r="C9" s="119">
        <v>0</v>
      </c>
      <c r="D9" s="119">
        <v>19.934999999999999</v>
      </c>
      <c r="E9" s="550">
        <v>74.965159999999983</v>
      </c>
      <c r="F9" s="119"/>
      <c r="G9" s="119">
        <v>613.28236000000004</v>
      </c>
      <c r="H9" s="119">
        <v>0</v>
      </c>
      <c r="I9" s="119">
        <v>155.24838999999997</v>
      </c>
      <c r="J9" s="550">
        <v>768.53075000000001</v>
      </c>
      <c r="K9" s="82"/>
    </row>
    <row r="10" spans="1:11" s="114" customFormat="1" x14ac:dyDescent="0.2">
      <c r="A10" s="588" t="s">
        <v>167</v>
      </c>
      <c r="B10" s="119">
        <v>25.425629999999998</v>
      </c>
      <c r="C10" s="119">
        <v>4.4439800000000007</v>
      </c>
      <c r="D10" s="119">
        <v>0.68569999999999998</v>
      </c>
      <c r="E10" s="550">
        <v>30.555309999999999</v>
      </c>
      <c r="F10" s="119"/>
      <c r="G10" s="119">
        <v>293.55697999999984</v>
      </c>
      <c r="H10" s="119">
        <v>51.756929999999961</v>
      </c>
      <c r="I10" s="119">
        <v>14.337930000000004</v>
      </c>
      <c r="J10" s="550">
        <v>359.65183999999982</v>
      </c>
      <c r="K10" s="82"/>
    </row>
    <row r="11" spans="1:11" s="114" customFormat="1" x14ac:dyDescent="0.2">
      <c r="A11" s="588" t="s">
        <v>168</v>
      </c>
      <c r="B11" s="119">
        <v>131.92484999999999</v>
      </c>
      <c r="C11" s="119">
        <v>70.315929999999966</v>
      </c>
      <c r="D11" s="119">
        <v>17.205599999999997</v>
      </c>
      <c r="E11" s="550">
        <v>219.44637999999998</v>
      </c>
      <c r="F11" s="119"/>
      <c r="G11" s="119">
        <v>1468.3144899999988</v>
      </c>
      <c r="H11" s="119">
        <v>614.66306000000054</v>
      </c>
      <c r="I11" s="119">
        <v>240.43016000000017</v>
      </c>
      <c r="J11" s="550">
        <v>2323.40771</v>
      </c>
      <c r="K11" s="82"/>
    </row>
    <row r="12" spans="1:11" s="114" customFormat="1" x14ac:dyDescent="0.2">
      <c r="A12" s="588" t="s">
        <v>643</v>
      </c>
      <c r="B12" s="119">
        <v>103.00118000000001</v>
      </c>
      <c r="C12" s="119">
        <v>50.157749999999993</v>
      </c>
      <c r="D12" s="119">
        <v>12.363770000000001</v>
      </c>
      <c r="E12" s="550">
        <v>165.52269999999999</v>
      </c>
      <c r="F12" s="119"/>
      <c r="G12" s="119">
        <v>1159.5587000000003</v>
      </c>
      <c r="H12" s="119">
        <v>492.2756500000005</v>
      </c>
      <c r="I12" s="119">
        <v>162.90368999999998</v>
      </c>
      <c r="J12" s="550">
        <v>1814.7380400000006</v>
      </c>
      <c r="K12" s="82"/>
    </row>
    <row r="13" spans="1:11" s="114" customFormat="1" x14ac:dyDescent="0.2">
      <c r="A13" s="588" t="s">
        <v>169</v>
      </c>
      <c r="B13" s="119">
        <v>283.60712000000001</v>
      </c>
      <c r="C13" s="119">
        <v>42.053969999999993</v>
      </c>
      <c r="D13" s="119">
        <v>19.863769999999999</v>
      </c>
      <c r="E13" s="550">
        <v>345.52485999999999</v>
      </c>
      <c r="F13" s="119"/>
      <c r="G13" s="119">
        <v>3214.1397500000016</v>
      </c>
      <c r="H13" s="119">
        <v>440.4843700000003</v>
      </c>
      <c r="I13" s="119">
        <v>219.32944000000012</v>
      </c>
      <c r="J13" s="550">
        <v>3873.9535600000017</v>
      </c>
      <c r="K13" s="82"/>
    </row>
    <row r="14" spans="1:11" s="114" customFormat="1" x14ac:dyDescent="0.2">
      <c r="A14" s="588" t="s">
        <v>170</v>
      </c>
      <c r="B14" s="119">
        <v>0.94933000000000001</v>
      </c>
      <c r="C14" s="119">
        <v>0</v>
      </c>
      <c r="D14" s="119">
        <v>0</v>
      </c>
      <c r="E14" s="550">
        <v>0.94933000000000001</v>
      </c>
      <c r="F14" s="119"/>
      <c r="G14" s="119">
        <v>10.811870000000001</v>
      </c>
      <c r="H14" s="119">
        <v>0</v>
      </c>
      <c r="I14" s="119">
        <v>5.9699999999999996E-3</v>
      </c>
      <c r="J14" s="550">
        <v>10.81784</v>
      </c>
      <c r="K14" s="82"/>
    </row>
    <row r="15" spans="1:11" s="114" customFormat="1" x14ac:dyDescent="0.2">
      <c r="A15" s="588" t="s">
        <v>171</v>
      </c>
      <c r="B15" s="119">
        <v>177.31019999999995</v>
      </c>
      <c r="C15" s="119">
        <v>17.795030000000001</v>
      </c>
      <c r="D15" s="119">
        <v>8.1610700000000005</v>
      </c>
      <c r="E15" s="550">
        <v>203.26629999999994</v>
      </c>
      <c r="F15" s="119"/>
      <c r="G15" s="119">
        <v>2017.5023199999982</v>
      </c>
      <c r="H15" s="119">
        <v>213.80913999999999</v>
      </c>
      <c r="I15" s="119">
        <v>104.98648999999999</v>
      </c>
      <c r="J15" s="550">
        <v>2336.2979499999979</v>
      </c>
      <c r="K15" s="82"/>
    </row>
    <row r="16" spans="1:11" s="114" customFormat="1" x14ac:dyDescent="0.2">
      <c r="A16" s="588" t="s">
        <v>172</v>
      </c>
      <c r="B16" s="119">
        <v>49.883289999999995</v>
      </c>
      <c r="C16" s="119">
        <v>14.141740000000002</v>
      </c>
      <c r="D16" s="119">
        <v>2.0437399999999997</v>
      </c>
      <c r="E16" s="550">
        <v>66.068770000000001</v>
      </c>
      <c r="F16" s="119"/>
      <c r="G16" s="119">
        <v>565.72678000000019</v>
      </c>
      <c r="H16" s="119">
        <v>140.16970000000001</v>
      </c>
      <c r="I16" s="119">
        <v>24.860759999999999</v>
      </c>
      <c r="J16" s="550">
        <v>730.75724000000025</v>
      </c>
      <c r="K16" s="82"/>
    </row>
    <row r="17" spans="1:16" s="114" customFormat="1" x14ac:dyDescent="0.2">
      <c r="A17" s="588" t="s">
        <v>173</v>
      </c>
      <c r="B17" s="119">
        <v>118.71437</v>
      </c>
      <c r="C17" s="119">
        <v>26.366210000000006</v>
      </c>
      <c r="D17" s="119">
        <v>21.508539999999993</v>
      </c>
      <c r="E17" s="550">
        <v>166.58911999999998</v>
      </c>
      <c r="F17" s="119"/>
      <c r="G17" s="119">
        <v>1350.6508499999998</v>
      </c>
      <c r="H17" s="119">
        <v>265.89509000000004</v>
      </c>
      <c r="I17" s="119">
        <v>242.65317999999996</v>
      </c>
      <c r="J17" s="550">
        <v>1859.1991199999998</v>
      </c>
      <c r="K17" s="82"/>
    </row>
    <row r="18" spans="1:16" s="114" customFormat="1" x14ac:dyDescent="0.2">
      <c r="A18" s="588" t="s">
        <v>174</v>
      </c>
      <c r="B18" s="119">
        <v>15.557229999999999</v>
      </c>
      <c r="C18" s="119">
        <v>4.2635699999999996</v>
      </c>
      <c r="D18" s="119">
        <v>1.5769200000000001</v>
      </c>
      <c r="E18" s="550">
        <v>21.39772</v>
      </c>
      <c r="F18" s="119"/>
      <c r="G18" s="119">
        <v>164.33198000000004</v>
      </c>
      <c r="H18" s="119">
        <v>46.916019999999975</v>
      </c>
      <c r="I18" s="119">
        <v>26.133900000000001</v>
      </c>
      <c r="J18" s="550">
        <v>237.38190000000003</v>
      </c>
      <c r="K18" s="82"/>
    </row>
    <row r="19" spans="1:16" s="114" customFormat="1" x14ac:dyDescent="0.2">
      <c r="A19" s="588" t="s">
        <v>175</v>
      </c>
      <c r="B19" s="119">
        <v>195.63703999999998</v>
      </c>
      <c r="C19" s="119">
        <v>9.4791100000000004</v>
      </c>
      <c r="D19" s="119">
        <v>18.487340000000003</v>
      </c>
      <c r="E19" s="550">
        <v>223.60348999999997</v>
      </c>
      <c r="F19" s="119"/>
      <c r="G19" s="119">
        <v>2137.1294600000006</v>
      </c>
      <c r="H19" s="119">
        <v>109.39667000000001</v>
      </c>
      <c r="I19" s="119">
        <v>299.15449999999998</v>
      </c>
      <c r="J19" s="550">
        <v>2545.6806300000007</v>
      </c>
      <c r="K19" s="82"/>
    </row>
    <row r="20" spans="1:16" s="114" customFormat="1" x14ac:dyDescent="0.2">
      <c r="A20" s="588" t="s">
        <v>176</v>
      </c>
      <c r="B20" s="119">
        <v>1.1570400000000001</v>
      </c>
      <c r="C20" s="119">
        <v>0</v>
      </c>
      <c r="D20" s="119">
        <v>2.3429999999999999E-2</v>
      </c>
      <c r="E20" s="550">
        <v>1.1804700000000001</v>
      </c>
      <c r="F20" s="119"/>
      <c r="G20" s="119">
        <v>12.977900000000002</v>
      </c>
      <c r="H20" s="119">
        <v>5.4280000000000002E-2</v>
      </c>
      <c r="I20" s="119">
        <v>2.6929999999999999E-2</v>
      </c>
      <c r="J20" s="550">
        <v>13.059110000000002</v>
      </c>
      <c r="K20" s="82"/>
    </row>
    <row r="21" spans="1:16" s="114" customFormat="1" x14ac:dyDescent="0.2">
      <c r="A21" s="588" t="s">
        <v>177</v>
      </c>
      <c r="B21" s="119">
        <v>70.202210000000008</v>
      </c>
      <c r="C21" s="119">
        <v>11.39066</v>
      </c>
      <c r="D21" s="119">
        <v>1.7336399999999998</v>
      </c>
      <c r="E21" s="550">
        <v>83.326509999999999</v>
      </c>
      <c r="F21" s="119"/>
      <c r="G21" s="119">
        <v>813.33901000000003</v>
      </c>
      <c r="H21" s="119">
        <v>138.11590999999999</v>
      </c>
      <c r="I21" s="119">
        <v>19.460699999999999</v>
      </c>
      <c r="J21" s="550">
        <v>970.91561999999999</v>
      </c>
      <c r="K21" s="82"/>
    </row>
    <row r="22" spans="1:16" s="114" customFormat="1" x14ac:dyDescent="0.2">
      <c r="A22" s="588" t="s">
        <v>178</v>
      </c>
      <c r="B22" s="119">
        <v>52.850449999999995</v>
      </c>
      <c r="C22" s="119">
        <v>9.2814099999999993</v>
      </c>
      <c r="D22" s="119">
        <v>1.7675900000000002</v>
      </c>
      <c r="E22" s="550">
        <v>63.899449999999995</v>
      </c>
      <c r="F22" s="119"/>
      <c r="G22" s="119">
        <v>585.46962999999994</v>
      </c>
      <c r="H22" s="119">
        <v>89.469009999999997</v>
      </c>
      <c r="I22" s="119">
        <v>35.133559999999996</v>
      </c>
      <c r="J22" s="550">
        <v>710.07219999999995</v>
      </c>
      <c r="K22" s="82"/>
    </row>
    <row r="23" spans="1:16" x14ac:dyDescent="0.2">
      <c r="A23" s="589" t="s">
        <v>179</v>
      </c>
      <c r="B23" s="119">
        <v>134.74737999999999</v>
      </c>
      <c r="C23" s="119">
        <v>13.01732</v>
      </c>
      <c r="D23" s="119">
        <v>4.6563899999999991</v>
      </c>
      <c r="E23" s="550">
        <v>152.42108999999999</v>
      </c>
      <c r="F23" s="119"/>
      <c r="G23" s="119">
        <v>1528.2317400000002</v>
      </c>
      <c r="H23" s="119">
        <v>142.86993999999996</v>
      </c>
      <c r="I23" s="119">
        <v>83.043340000000015</v>
      </c>
      <c r="J23" s="550">
        <v>1754.1450200000002</v>
      </c>
      <c r="K23" s="492"/>
      <c r="P23" s="114"/>
    </row>
    <row r="24" spans="1:16" x14ac:dyDescent="0.2">
      <c r="A24" s="590" t="s">
        <v>525</v>
      </c>
      <c r="B24" s="123">
        <v>1846.5987900000002</v>
      </c>
      <c r="C24" s="123">
        <v>368.04633000000001</v>
      </c>
      <c r="D24" s="123">
        <v>164.44817000000003</v>
      </c>
      <c r="E24" s="123">
        <v>2379.0932900000003</v>
      </c>
      <c r="F24" s="123"/>
      <c r="G24" s="123">
        <v>20827.939609999958</v>
      </c>
      <c r="H24" s="123">
        <v>3696.7973899999961</v>
      </c>
      <c r="I24" s="123">
        <v>2081.2061799999992</v>
      </c>
      <c r="J24" s="123">
        <v>26605.943179999951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526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8" priority="1" operator="between">
      <formula>0</formula>
      <formula>0.5</formula>
    </cfRule>
    <cfRule type="cellIs" dxfId="6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G14" sqref="G14:H14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72" t="s">
        <v>28</v>
      </c>
      <c r="B1" s="872"/>
      <c r="C1" s="872"/>
      <c r="D1" s="131"/>
      <c r="E1" s="131"/>
      <c r="F1" s="131"/>
      <c r="G1" s="131"/>
      <c r="H1" s="132"/>
    </row>
    <row r="2" spans="1:65" ht="13.5" customHeight="1" x14ac:dyDescent="0.2">
      <c r="A2" s="873"/>
      <c r="B2" s="873"/>
      <c r="C2" s="873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7" t="s">
        <v>513</v>
      </c>
      <c r="H4" s="456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599">
        <v>370.80502999999942</v>
      </c>
      <c r="C5" s="139">
        <v>-1.0292286776999748</v>
      </c>
      <c r="D5" s="138">
        <v>3612.7100099999989</v>
      </c>
      <c r="E5" s="139">
        <v>-0.81276502764265413</v>
      </c>
      <c r="F5" s="138">
        <v>4306.6848799999998</v>
      </c>
      <c r="G5" s="139">
        <v>-1.1753776080118763</v>
      </c>
      <c r="H5" s="596">
        <v>16.907286798177509</v>
      </c>
    </row>
    <row r="6" spans="1:65" ht="13.5" customHeight="1" x14ac:dyDescent="0.2">
      <c r="A6" s="137" t="s">
        <v>194</v>
      </c>
      <c r="B6" s="600">
        <v>27.583939999999995</v>
      </c>
      <c r="C6" s="141">
        <v>2.0740119607142091</v>
      </c>
      <c r="D6" s="140">
        <v>263.56635999999997</v>
      </c>
      <c r="E6" s="141">
        <v>0.31840695960614002</v>
      </c>
      <c r="F6" s="140">
        <v>314.98212000000001</v>
      </c>
      <c r="G6" s="142">
        <v>-0.27401191422771226</v>
      </c>
      <c r="H6" s="597">
        <v>1.2365643615740849</v>
      </c>
    </row>
    <row r="7" spans="1:65" ht="13.5" customHeight="1" x14ac:dyDescent="0.2">
      <c r="A7" s="137" t="s">
        <v>154</v>
      </c>
      <c r="B7" s="550">
        <v>2.547E-2</v>
      </c>
      <c r="C7" s="141">
        <v>59.187499999999993</v>
      </c>
      <c r="D7" s="119">
        <v>0.19675000000000001</v>
      </c>
      <c r="E7" s="141">
        <v>0.12213118925245998</v>
      </c>
      <c r="F7" s="119">
        <v>0.24152999999999999</v>
      </c>
      <c r="G7" s="141">
        <v>-27.998211357877484</v>
      </c>
      <c r="H7" s="550">
        <v>9.4820426712153921E-4</v>
      </c>
    </row>
    <row r="8" spans="1:65" ht="13.5" customHeight="1" x14ac:dyDescent="0.2">
      <c r="A8" s="592" t="s">
        <v>196</v>
      </c>
      <c r="B8" s="593">
        <v>398.41443999999944</v>
      </c>
      <c r="C8" s="594">
        <v>-0.82390837815441276</v>
      </c>
      <c r="D8" s="593">
        <v>3876.5228899999988</v>
      </c>
      <c r="E8" s="594">
        <v>-0.7380045454684111</v>
      </c>
      <c r="F8" s="593">
        <v>4621.9835400000002</v>
      </c>
      <c r="G8" s="595">
        <v>-1.1170078226908955</v>
      </c>
      <c r="H8" s="595">
        <v>18.145093840075841</v>
      </c>
    </row>
    <row r="9" spans="1:65" ht="13.5" customHeight="1" x14ac:dyDescent="0.2">
      <c r="A9" s="137" t="s">
        <v>180</v>
      </c>
      <c r="B9" s="600">
        <v>1846.5987899999991</v>
      </c>
      <c r="C9" s="141">
        <v>1.8520314273015352</v>
      </c>
      <c r="D9" s="140">
        <v>17476.245039999991</v>
      </c>
      <c r="E9" s="141">
        <v>1.9135318155976806</v>
      </c>
      <c r="F9" s="140">
        <v>20827.93960999999</v>
      </c>
      <c r="G9" s="142">
        <v>1.580859439867895</v>
      </c>
      <c r="H9" s="597">
        <v>81.766824881181293</v>
      </c>
    </row>
    <row r="10" spans="1:65" ht="13.5" customHeight="1" x14ac:dyDescent="0.2">
      <c r="A10" s="137" t="s">
        <v>197</v>
      </c>
      <c r="B10" s="600">
        <v>1.6473600000000002</v>
      </c>
      <c r="C10" s="141">
        <v>-31.732626082632294</v>
      </c>
      <c r="D10" s="140">
        <v>18.199069999999999</v>
      </c>
      <c r="E10" s="141">
        <v>-34.162696631164557</v>
      </c>
      <c r="F10" s="140">
        <v>22.436379999999996</v>
      </c>
      <c r="G10" s="142">
        <v>-57.309972564758425</v>
      </c>
      <c r="H10" s="597">
        <v>8.8081278742849156E-2</v>
      </c>
    </row>
    <row r="11" spans="1:65" ht="13.5" customHeight="1" x14ac:dyDescent="0.2">
      <c r="A11" s="592" t="s">
        <v>550</v>
      </c>
      <c r="B11" s="593">
        <v>1848.246149999999</v>
      </c>
      <c r="C11" s="594">
        <v>1.8073902398784494</v>
      </c>
      <c r="D11" s="593">
        <v>17494.444109999993</v>
      </c>
      <c r="E11" s="594">
        <v>1.855471083981526</v>
      </c>
      <c r="F11" s="593">
        <v>20850.375989999993</v>
      </c>
      <c r="G11" s="595">
        <v>1.4302931209786891</v>
      </c>
      <c r="H11" s="595">
        <v>81.854906159924155</v>
      </c>
    </row>
    <row r="12" spans="1:65" ht="13.5" customHeight="1" x14ac:dyDescent="0.2">
      <c r="A12" s="144" t="s">
        <v>527</v>
      </c>
      <c r="B12" s="145">
        <v>2246.6605899999986</v>
      </c>
      <c r="C12" s="146">
        <v>1.3306283996075154</v>
      </c>
      <c r="D12" s="145">
        <v>21370.966999999993</v>
      </c>
      <c r="E12" s="146">
        <v>1.375020964337839</v>
      </c>
      <c r="F12" s="145">
        <v>25472.359529999994</v>
      </c>
      <c r="G12" s="146">
        <v>0.95838195105537294</v>
      </c>
      <c r="H12" s="146">
        <v>100</v>
      </c>
    </row>
    <row r="13" spans="1:65" ht="13.5" customHeight="1" x14ac:dyDescent="0.2">
      <c r="A13" s="147" t="s">
        <v>198</v>
      </c>
      <c r="B13" s="148">
        <v>4802.4965799999982</v>
      </c>
      <c r="C13" s="148"/>
      <c r="D13" s="148">
        <v>45282.726826150538</v>
      </c>
      <c r="E13" s="148"/>
      <c r="F13" s="148">
        <v>54506.300826150546</v>
      </c>
      <c r="G13" s="149"/>
      <c r="H13" s="150" t="s">
        <v>151</v>
      </c>
    </row>
    <row r="14" spans="1:65" ht="13.5" customHeight="1" x14ac:dyDescent="0.2">
      <c r="A14" s="151" t="s">
        <v>199</v>
      </c>
      <c r="B14" s="601">
        <v>46.78109713510716</v>
      </c>
      <c r="C14" s="152"/>
      <c r="D14" s="152">
        <v>47.194523161220872</v>
      </c>
      <c r="E14" s="152"/>
      <c r="F14" s="152">
        <v>46.732871510111892</v>
      </c>
      <c r="G14" s="153"/>
      <c r="H14" s="598"/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5" customHeight="1" x14ac:dyDescent="0.2">
      <c r="A16" s="124" t="s">
        <v>585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528</v>
      </c>
    </row>
    <row r="18" spans="1:1" ht="13.5" customHeight="1" x14ac:dyDescent="0.2">
      <c r="A18" s="156" t="s">
        <v>247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66" priority="7" operator="between">
      <formula>0</formula>
      <formula>0.5</formula>
    </cfRule>
    <cfRule type="cellIs" dxfId="65" priority="8" operator="between">
      <formula>0</formula>
      <formula>0.49</formula>
    </cfRule>
  </conditionalFormatting>
  <conditionalFormatting sqref="D7">
    <cfRule type="cellIs" dxfId="64" priority="5" operator="between">
      <formula>0</formula>
      <formula>0.5</formula>
    </cfRule>
    <cfRule type="cellIs" dxfId="63" priority="6" operator="between">
      <formula>0</formula>
      <formula>0.49</formula>
    </cfRule>
  </conditionalFormatting>
  <conditionalFormatting sqref="F7">
    <cfRule type="cellIs" dxfId="62" priority="3" operator="between">
      <formula>0</formula>
      <formula>0.5</formula>
    </cfRule>
    <cfRule type="cellIs" dxfId="61" priority="4" operator="between">
      <formula>0</formula>
      <formula>0.49</formula>
    </cfRule>
  </conditionalFormatting>
  <conditionalFormatting sqref="H7">
    <cfRule type="cellIs" dxfId="60" priority="1" operator="between">
      <formula>0</formula>
      <formula>0.5</formula>
    </cfRule>
    <cfRule type="cellIs" dxfId="5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7" customWidth="1"/>
    <col min="13" max="13" width="11" customWidth="1"/>
  </cols>
  <sheetData>
    <row r="1" spans="1:14" x14ac:dyDescent="0.2">
      <c r="A1" s="874" t="s">
        <v>26</v>
      </c>
      <c r="B1" s="874"/>
      <c r="C1" s="874"/>
      <c r="D1" s="874"/>
      <c r="E1" s="874"/>
      <c r="F1" s="157"/>
      <c r="G1" s="157"/>
      <c r="H1" s="157"/>
      <c r="I1" s="157"/>
      <c r="J1" s="157"/>
      <c r="K1" s="157"/>
      <c r="L1" s="602"/>
      <c r="M1" s="157"/>
      <c r="N1" s="157"/>
    </row>
    <row r="2" spans="1:14" x14ac:dyDescent="0.2">
      <c r="A2" s="874"/>
      <c r="B2" s="875"/>
      <c r="C2" s="875"/>
      <c r="D2" s="875"/>
      <c r="E2" s="875"/>
      <c r="F2" s="157"/>
      <c r="G2" s="157"/>
      <c r="H2" s="157"/>
      <c r="I2" s="157"/>
      <c r="J2" s="157"/>
      <c r="K2" s="157"/>
      <c r="L2" s="602"/>
      <c r="M2" s="158" t="s">
        <v>160</v>
      </c>
      <c r="N2" s="157"/>
    </row>
    <row r="3" spans="1:14" x14ac:dyDescent="0.2">
      <c r="A3" s="454"/>
      <c r="B3" s="777">
        <v>2013</v>
      </c>
      <c r="C3" s="777" t="s">
        <v>632</v>
      </c>
      <c r="D3" s="777">
        <v>2014</v>
      </c>
      <c r="E3" s="777" t="s">
        <v>632</v>
      </c>
      <c r="F3" s="777" t="s">
        <v>632</v>
      </c>
      <c r="G3" s="777" t="s">
        <v>632</v>
      </c>
      <c r="H3" s="777" t="s">
        <v>632</v>
      </c>
      <c r="I3" s="777" t="s">
        <v>632</v>
      </c>
      <c r="J3" s="777" t="s">
        <v>632</v>
      </c>
      <c r="K3" s="777" t="s">
        <v>632</v>
      </c>
      <c r="L3" s="777" t="s">
        <v>632</v>
      </c>
      <c r="M3" s="777" t="s">
        <v>632</v>
      </c>
      <c r="N3" s="1"/>
    </row>
    <row r="4" spans="1:14" x14ac:dyDescent="0.2">
      <c r="A4" s="159"/>
      <c r="B4" s="826">
        <v>41608</v>
      </c>
      <c r="C4" s="826">
        <v>41639</v>
      </c>
      <c r="D4" s="826">
        <v>41670</v>
      </c>
      <c r="E4" s="826">
        <v>41698</v>
      </c>
      <c r="F4" s="826">
        <v>41729</v>
      </c>
      <c r="G4" s="826">
        <v>41759</v>
      </c>
      <c r="H4" s="826">
        <v>41790</v>
      </c>
      <c r="I4" s="826">
        <v>41820</v>
      </c>
      <c r="J4" s="826">
        <v>41851</v>
      </c>
      <c r="K4" s="826">
        <v>41882</v>
      </c>
      <c r="L4" s="826">
        <v>41912</v>
      </c>
      <c r="M4" s="826">
        <v>41943</v>
      </c>
      <c r="N4" s="1"/>
    </row>
    <row r="5" spans="1:14" x14ac:dyDescent="0.2">
      <c r="A5" s="160" t="s">
        <v>200</v>
      </c>
      <c r="B5" s="161">
        <v>21.930799999999991</v>
      </c>
      <c r="C5" s="161">
        <v>23.00378000000002</v>
      </c>
      <c r="D5" s="161">
        <v>20.620379999999994</v>
      </c>
      <c r="E5" s="161">
        <v>17.542480000000001</v>
      </c>
      <c r="F5" s="161">
        <v>20.485019999999999</v>
      </c>
      <c r="G5" s="161">
        <v>21.692639999999987</v>
      </c>
      <c r="H5" s="161">
        <v>21.807239999999968</v>
      </c>
      <c r="I5" s="161">
        <v>23.82518</v>
      </c>
      <c r="J5" s="161">
        <v>27.176210000000001</v>
      </c>
      <c r="K5" s="161">
        <v>24.64691000000002</v>
      </c>
      <c r="L5" s="161">
        <v>25.313779999999969</v>
      </c>
      <c r="M5" s="161">
        <v>24.651499999999992</v>
      </c>
      <c r="N5" s="1"/>
    </row>
    <row r="6" spans="1:14" x14ac:dyDescent="0.2">
      <c r="A6" s="162" t="s">
        <v>530</v>
      </c>
      <c r="B6" s="163">
        <v>42.07503999999998</v>
      </c>
      <c r="C6" s="163">
        <v>41.59592</v>
      </c>
      <c r="D6" s="163">
        <v>43.986919999999969</v>
      </c>
      <c r="E6" s="163">
        <v>58.180389999999981</v>
      </c>
      <c r="F6" s="163">
        <v>70.333700000000022</v>
      </c>
      <c r="G6" s="163">
        <v>76.83478000000008</v>
      </c>
      <c r="H6" s="163">
        <v>90.466239999999942</v>
      </c>
      <c r="I6" s="163">
        <v>80.862280000000126</v>
      </c>
      <c r="J6" s="163">
        <v>73.877889999999994</v>
      </c>
      <c r="K6" s="163">
        <v>71.441639999999992</v>
      </c>
      <c r="L6" s="163">
        <v>95.359049999999925</v>
      </c>
      <c r="M6" s="163">
        <v>88.603740000000101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246</v>
      </c>
      <c r="N7" s="1"/>
    </row>
    <row r="8" spans="1:14" x14ac:dyDescent="0.2">
      <c r="A8" s="166" t="s">
        <v>529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2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628</v>
      </c>
    </row>
    <row r="2" spans="1:4" x14ac:dyDescent="0.2">
      <c r="A2" s="497"/>
      <c r="B2" s="497"/>
      <c r="C2" s="497"/>
      <c r="D2" s="497"/>
    </row>
    <row r="3" spans="1:4" x14ac:dyDescent="0.2">
      <c r="B3" s="497">
        <v>2012</v>
      </c>
      <c r="C3" s="497">
        <v>2013</v>
      </c>
      <c r="D3" s="497">
        <v>2014</v>
      </c>
    </row>
    <row r="4" spans="1:4" x14ac:dyDescent="0.2">
      <c r="A4" s="392" t="s">
        <v>135</v>
      </c>
      <c r="B4" s="496">
        <v>-5.012137561725349</v>
      </c>
      <c r="C4" s="496">
        <v>-6.420409664954672</v>
      </c>
      <c r="D4" s="779">
        <v>-3.1445734884442502</v>
      </c>
    </row>
    <row r="5" spans="1:4" x14ac:dyDescent="0.2">
      <c r="A5" s="603" t="s">
        <v>136</v>
      </c>
      <c r="B5" s="496">
        <v>-5.224899060684022</v>
      </c>
      <c r="C5" s="496">
        <v>-6.9863170228759515</v>
      </c>
      <c r="D5" s="779">
        <v>-2.1975100656934576</v>
      </c>
    </row>
    <row r="6" spans="1:4" x14ac:dyDescent="0.2">
      <c r="A6" s="603" t="s">
        <v>137</v>
      </c>
      <c r="B6" s="496">
        <v>-5.0648357116512281</v>
      </c>
      <c r="C6" s="496">
        <v>-7.2350074466919967</v>
      </c>
      <c r="D6" s="779">
        <v>-1.251761949947219</v>
      </c>
    </row>
    <row r="7" spans="1:4" x14ac:dyDescent="0.2">
      <c r="A7" s="603" t="s">
        <v>138</v>
      </c>
      <c r="B7" s="496">
        <v>-5.5444468745149074</v>
      </c>
      <c r="C7" s="496">
        <v>-6.4058535610467793</v>
      </c>
      <c r="D7" s="779">
        <v>-1.3746374389057712</v>
      </c>
    </row>
    <row r="8" spans="1:4" x14ac:dyDescent="0.2">
      <c r="A8" s="603" t="s">
        <v>139</v>
      </c>
      <c r="B8" s="496">
        <v>-5.4591703699350411</v>
      </c>
      <c r="C8" s="496">
        <v>-6.3801904099224158</v>
      </c>
      <c r="D8" s="496">
        <v>-0.87986018282416878</v>
      </c>
    </row>
    <row r="9" spans="1:4" x14ac:dyDescent="0.2">
      <c r="A9" s="603" t="s">
        <v>140</v>
      </c>
      <c r="B9" s="496">
        <v>-5.2486127712741428</v>
      </c>
      <c r="C9" s="496">
        <v>-7.0187764462360729</v>
      </c>
      <c r="D9" s="779">
        <v>0.43635669434042534</v>
      </c>
    </row>
    <row r="10" spans="1:4" x14ac:dyDescent="0.2">
      <c r="A10" s="603" t="s">
        <v>141</v>
      </c>
      <c r="B10" s="496">
        <v>-5.094729867722001</v>
      </c>
      <c r="C10" s="496">
        <v>-6.3947793638270722</v>
      </c>
      <c r="D10" s="779">
        <v>0.37873313405294762</v>
      </c>
    </row>
    <row r="11" spans="1:4" x14ac:dyDescent="0.2">
      <c r="A11" s="603" t="s">
        <v>142</v>
      </c>
      <c r="B11" s="496">
        <v>-5.4634873594947519</v>
      </c>
      <c r="C11" s="496">
        <v>-6.3349006436733815</v>
      </c>
      <c r="D11" s="779">
        <v>0.50388143396472906</v>
      </c>
    </row>
    <row r="12" spans="1:4" x14ac:dyDescent="0.2">
      <c r="A12" s="603" t="s">
        <v>143</v>
      </c>
      <c r="B12" s="496">
        <v>-6.2428738617644672</v>
      </c>
      <c r="C12" s="496">
        <v>-5.154674005419035</v>
      </c>
      <c r="D12" s="779">
        <v>0.91986311274099652</v>
      </c>
    </row>
    <row r="13" spans="1:4" x14ac:dyDescent="0.2">
      <c r="A13" s="603" t="s">
        <v>144</v>
      </c>
      <c r="B13" s="496">
        <v>-6.1335522517716168</v>
      </c>
      <c r="C13" s="496">
        <v>-4.7218856953552351</v>
      </c>
      <c r="D13" s="779">
        <v>0.95838195105537305</v>
      </c>
    </row>
    <row r="14" spans="1:4" x14ac:dyDescent="0.2">
      <c r="A14" s="603" t="s">
        <v>145</v>
      </c>
      <c r="B14" s="496">
        <v>-6.075727681357205</v>
      </c>
      <c r="C14" s="496">
        <v>-4.2407887010281433</v>
      </c>
      <c r="D14" s="779" t="s">
        <v>632</v>
      </c>
    </row>
    <row r="15" spans="1:4" x14ac:dyDescent="0.2">
      <c r="A15" s="604" t="s">
        <v>146</v>
      </c>
      <c r="B15" s="498">
        <v>-6.2282953221615927</v>
      </c>
      <c r="C15" s="498">
        <v>-3.7267283717063608</v>
      </c>
      <c r="D15" s="780" t="s">
        <v>632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B5" sqref="B5:G7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72" t="s">
        <v>33</v>
      </c>
      <c r="B1" s="872"/>
      <c r="C1" s="872"/>
      <c r="D1" s="131"/>
      <c r="E1" s="131"/>
      <c r="F1" s="131"/>
      <c r="G1" s="131"/>
    </row>
    <row r="2" spans="1:13" ht="13.5" customHeight="1" x14ac:dyDescent="0.2">
      <c r="A2" s="873"/>
      <c r="B2" s="873"/>
      <c r="C2" s="873"/>
      <c r="D2" s="135"/>
      <c r="E2" s="135"/>
      <c r="F2" s="135"/>
      <c r="G2" s="110" t="s">
        <v>160</v>
      </c>
    </row>
    <row r="3" spans="1:13" ht="13.5" customHeight="1" x14ac:dyDescent="0.2">
      <c r="A3" s="167"/>
      <c r="B3" s="876">
        <f>INDICE!A3</f>
        <v>41913</v>
      </c>
      <c r="C3" s="877"/>
      <c r="D3" s="877" t="s">
        <v>121</v>
      </c>
      <c r="E3" s="877"/>
      <c r="F3" s="877" t="s">
        <v>122</v>
      </c>
      <c r="G3" s="877"/>
    </row>
    <row r="4" spans="1:13" ht="30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5" customHeight="1" x14ac:dyDescent="0.2">
      <c r="A5" s="137" t="s">
        <v>203</v>
      </c>
      <c r="B5" s="140">
        <v>386.90888999999959</v>
      </c>
      <c r="C5" s="143">
        <v>11.505549999999999</v>
      </c>
      <c r="D5" s="140">
        <v>3767.9085599999999</v>
      </c>
      <c r="E5" s="140">
        <v>108.61433</v>
      </c>
      <c r="F5" s="140">
        <v>4496.0979899999993</v>
      </c>
      <c r="G5" s="140">
        <v>125.88555000000001</v>
      </c>
      <c r="L5" s="170"/>
      <c r="M5" s="170"/>
    </row>
    <row r="6" spans="1:13" s="133" customFormat="1" ht="13.5" customHeight="1" x14ac:dyDescent="0.2">
      <c r="A6" s="137" t="s">
        <v>204</v>
      </c>
      <c r="B6" s="140">
        <v>1398.8420199999994</v>
      </c>
      <c r="C6" s="140">
        <v>449.4041299999999</v>
      </c>
      <c r="D6" s="140">
        <v>13395.933060000001</v>
      </c>
      <c r="E6" s="140">
        <v>4098.5110499999992</v>
      </c>
      <c r="F6" s="140">
        <v>15955.95514</v>
      </c>
      <c r="G6" s="140">
        <v>4894.4208499999986</v>
      </c>
      <c r="L6" s="170"/>
      <c r="M6" s="170"/>
    </row>
    <row r="7" spans="1:13" s="133" customFormat="1" ht="13.5" customHeight="1" x14ac:dyDescent="0.2">
      <c r="A7" s="147" t="s">
        <v>198</v>
      </c>
      <c r="B7" s="148">
        <v>1785.7509099999988</v>
      </c>
      <c r="C7" s="148">
        <v>460.90967999999987</v>
      </c>
      <c r="D7" s="148">
        <v>17163.841619999999</v>
      </c>
      <c r="E7" s="148">
        <v>4207.1253799999995</v>
      </c>
      <c r="F7" s="148">
        <v>20452.05313</v>
      </c>
      <c r="G7" s="148">
        <v>5020.3063999999986</v>
      </c>
    </row>
    <row r="8" spans="1:13" ht="13.5" customHeight="1" x14ac:dyDescent="0.2">
      <c r="G8" s="93" t="s">
        <v>246</v>
      </c>
    </row>
    <row r="9" spans="1:13" ht="13.5" customHeight="1" x14ac:dyDescent="0.2">
      <c r="A9" s="154" t="s">
        <v>531</v>
      </c>
    </row>
    <row r="10" spans="1:13" ht="13.5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534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4">
        <f>INDICE!A3</f>
        <v>41913</v>
      </c>
      <c r="C3" s="864"/>
      <c r="D3" s="864">
        <f>INDICE!C3</f>
        <v>0</v>
      </c>
      <c r="E3" s="864"/>
      <c r="F3" s="112"/>
      <c r="G3" s="865" t="s">
        <v>122</v>
      </c>
      <c r="H3" s="865"/>
      <c r="I3" s="865"/>
      <c r="J3" s="865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7" t="s">
        <v>162</v>
      </c>
      <c r="B5" s="117">
        <f>'GNA CCAA'!B5</f>
        <v>56.693979999999989</v>
      </c>
      <c r="C5" s="117">
        <f>'GNA CCAA'!C5</f>
        <v>2.0067200000000001</v>
      </c>
      <c r="D5" s="117">
        <f>'GO CCAA'!B5</f>
        <v>278.54409000000004</v>
      </c>
      <c r="E5" s="547">
        <f>SUM(B5:D5)</f>
        <v>337.24479000000002</v>
      </c>
      <c r="F5" s="117"/>
      <c r="G5" s="117">
        <f>'GNA CCAA'!F5</f>
        <v>668.4386099999997</v>
      </c>
      <c r="H5" s="117">
        <f>'GNA CCAA'!G5</f>
        <v>23.954119999999964</v>
      </c>
      <c r="I5" s="117">
        <f>'GO CCAA'!G5</f>
        <v>3185.1615100000035</v>
      </c>
      <c r="J5" s="547">
        <f>SUM(G5:I5)</f>
        <v>3877.5542400000031</v>
      </c>
      <c r="K5" s="82"/>
    </row>
    <row r="6" spans="1:11" s="114" customFormat="1" x14ac:dyDescent="0.2">
      <c r="A6" s="588" t="s">
        <v>163</v>
      </c>
      <c r="B6" s="119">
        <f>'GNA CCAA'!B6</f>
        <v>10.777370000000001</v>
      </c>
      <c r="C6" s="119">
        <f>'GNA CCAA'!C6</f>
        <v>0.49310000000000004</v>
      </c>
      <c r="D6" s="119">
        <f>'GO CCAA'!B6</f>
        <v>80.013940000000005</v>
      </c>
      <c r="E6" s="550">
        <f>SUM(B6:D6)</f>
        <v>91.284410000000008</v>
      </c>
      <c r="F6" s="119"/>
      <c r="G6" s="119">
        <f>'GNA CCAA'!F6</f>
        <v>126.78336000000004</v>
      </c>
      <c r="H6" s="119">
        <f>'GNA CCAA'!G6</f>
        <v>6.1384099999999995</v>
      </c>
      <c r="I6" s="119">
        <f>'GO CCAA'!G6</f>
        <v>894.17844000000002</v>
      </c>
      <c r="J6" s="550">
        <f t="shared" ref="J6:J24" si="0">SUM(G6:I6)</f>
        <v>1027.1002100000001</v>
      </c>
      <c r="K6" s="82"/>
    </row>
    <row r="7" spans="1:11" s="114" customFormat="1" x14ac:dyDescent="0.2">
      <c r="A7" s="588" t="s">
        <v>164</v>
      </c>
      <c r="B7" s="119">
        <f>'GNA CCAA'!B7</f>
        <v>7.0658199999999995</v>
      </c>
      <c r="C7" s="119">
        <f>'GNA CCAA'!C7</f>
        <v>0.54876000000000003</v>
      </c>
      <c r="D7" s="119">
        <f>'GO CCAA'!B7</f>
        <v>39.624550000000006</v>
      </c>
      <c r="E7" s="550">
        <f t="shared" ref="E7:E24" si="1">SUM(B7:D7)</f>
        <v>47.239130000000003</v>
      </c>
      <c r="F7" s="119"/>
      <c r="G7" s="119">
        <f>'GNA CCAA'!F7</f>
        <v>84.593160000000026</v>
      </c>
      <c r="H7" s="119">
        <f>'GNA CCAA'!G7</f>
        <v>6.1189600000000004</v>
      </c>
      <c r="I7" s="119">
        <f>'GO CCAA'!G7</f>
        <v>439.89795000000015</v>
      </c>
      <c r="J7" s="550">
        <f t="shared" si="0"/>
        <v>530.61007000000018</v>
      </c>
      <c r="K7" s="82"/>
    </row>
    <row r="8" spans="1:11" s="114" customFormat="1" x14ac:dyDescent="0.2">
      <c r="A8" s="588" t="s">
        <v>165</v>
      </c>
      <c r="B8" s="119">
        <f>'GNA CCAA'!B8</f>
        <v>16.795470000000005</v>
      </c>
      <c r="C8" s="119">
        <f>'GNA CCAA'!C8</f>
        <v>0.93488000000000004</v>
      </c>
      <c r="D8" s="119">
        <f>'GO CCAA'!B8</f>
        <v>32.418730000000004</v>
      </c>
      <c r="E8" s="550">
        <f t="shared" si="1"/>
        <v>50.149080000000012</v>
      </c>
      <c r="F8" s="119"/>
      <c r="G8" s="119">
        <f>'GNA CCAA'!F8</f>
        <v>195.18655999999999</v>
      </c>
      <c r="H8" s="119">
        <f>'GNA CCAA'!G8</f>
        <v>10.72659</v>
      </c>
      <c r="I8" s="119">
        <f>'GO CCAA'!G8</f>
        <v>373.67788999999993</v>
      </c>
      <c r="J8" s="550">
        <f t="shared" si="0"/>
        <v>579.59103999999991</v>
      </c>
      <c r="K8" s="82"/>
    </row>
    <row r="9" spans="1:11" s="114" customFormat="1" x14ac:dyDescent="0.2">
      <c r="A9" s="588" t="s">
        <v>166</v>
      </c>
      <c r="B9" s="119">
        <f>'GNA CCAA'!B9</f>
        <v>31.35257</v>
      </c>
      <c r="C9" s="119">
        <f>'GNA CCAA'!C9</f>
        <v>10.141580000000001</v>
      </c>
      <c r="D9" s="119">
        <f>'GO CCAA'!B9</f>
        <v>55.030159999999988</v>
      </c>
      <c r="E9" s="550">
        <f t="shared" si="1"/>
        <v>96.524309999999986</v>
      </c>
      <c r="F9" s="119"/>
      <c r="G9" s="119">
        <f>'GNA CCAA'!F9</f>
        <v>360.49841999999973</v>
      </c>
      <c r="H9" s="119">
        <f>'GNA CCAA'!G9</f>
        <v>116.86359000000003</v>
      </c>
      <c r="I9" s="119">
        <f>'GO CCAA'!G9</f>
        <v>613.28236000000004</v>
      </c>
      <c r="J9" s="550">
        <f t="shared" si="0"/>
        <v>1090.6443699999998</v>
      </c>
      <c r="K9" s="82"/>
    </row>
    <row r="10" spans="1:11" s="114" customFormat="1" x14ac:dyDescent="0.2">
      <c r="A10" s="588" t="s">
        <v>167</v>
      </c>
      <c r="B10" s="119">
        <f>'GNA CCAA'!B10</f>
        <v>4.7645799999999996</v>
      </c>
      <c r="C10" s="119">
        <f>'GNA CCAA'!C10</f>
        <v>0.29408000000000006</v>
      </c>
      <c r="D10" s="119">
        <f>'GO CCAA'!B10</f>
        <v>25.425629999999998</v>
      </c>
      <c r="E10" s="550">
        <f t="shared" si="1"/>
        <v>30.484289999999998</v>
      </c>
      <c r="F10" s="119"/>
      <c r="G10" s="119">
        <f>'GNA CCAA'!F10</f>
        <v>56.793349999999997</v>
      </c>
      <c r="H10" s="119">
        <f>'GNA CCAA'!G10</f>
        <v>3.193519999999999</v>
      </c>
      <c r="I10" s="119">
        <f>'GO CCAA'!G10</f>
        <v>293.55697999999984</v>
      </c>
      <c r="J10" s="550">
        <f t="shared" si="0"/>
        <v>353.54384999999985</v>
      </c>
      <c r="K10" s="82"/>
    </row>
    <row r="11" spans="1:11" s="114" customFormat="1" x14ac:dyDescent="0.2">
      <c r="A11" s="588" t="s">
        <v>168</v>
      </c>
      <c r="B11" s="119">
        <f>'GNA CCAA'!B11</f>
        <v>20.289219999999993</v>
      </c>
      <c r="C11" s="119">
        <f>'GNA CCAA'!C11</f>
        <v>1.1350100000000001</v>
      </c>
      <c r="D11" s="119">
        <f>'GO CCAA'!B11</f>
        <v>131.92484999999999</v>
      </c>
      <c r="E11" s="550">
        <f t="shared" si="1"/>
        <v>153.34907999999999</v>
      </c>
      <c r="F11" s="119"/>
      <c r="G11" s="119">
        <f>'GNA CCAA'!F11</f>
        <v>239.88286000000002</v>
      </c>
      <c r="H11" s="119">
        <f>'GNA CCAA'!G11</f>
        <v>13.647350000000021</v>
      </c>
      <c r="I11" s="119">
        <f>'GO CCAA'!G11</f>
        <v>1468.3144899999988</v>
      </c>
      <c r="J11" s="550">
        <f t="shared" si="0"/>
        <v>1721.844699999999</v>
      </c>
      <c r="K11" s="82"/>
    </row>
    <row r="12" spans="1:11" s="114" customFormat="1" x14ac:dyDescent="0.2">
      <c r="A12" s="588" t="s">
        <v>643</v>
      </c>
      <c r="B12" s="119">
        <f>'GNA CCAA'!B12</f>
        <v>13.719130000000007</v>
      </c>
      <c r="C12" s="119">
        <f>'GNA CCAA'!C12</f>
        <v>0.60829</v>
      </c>
      <c r="D12" s="119">
        <f>'GO CCAA'!B12</f>
        <v>103.00118000000001</v>
      </c>
      <c r="E12" s="550">
        <f t="shared" si="1"/>
        <v>117.32860000000001</v>
      </c>
      <c r="F12" s="119"/>
      <c r="G12" s="119">
        <f>'GNA CCAA'!F12</f>
        <v>166.36265</v>
      </c>
      <c r="H12" s="119">
        <f>'GNA CCAA'!G12</f>
        <v>7.2338300000000073</v>
      </c>
      <c r="I12" s="119">
        <f>'GO CCAA'!G12</f>
        <v>1159.5587000000003</v>
      </c>
      <c r="J12" s="550">
        <f t="shared" si="0"/>
        <v>1333.1551800000002</v>
      </c>
      <c r="K12" s="82"/>
    </row>
    <row r="13" spans="1:11" s="114" customFormat="1" x14ac:dyDescent="0.2">
      <c r="A13" s="588" t="s">
        <v>169</v>
      </c>
      <c r="B13" s="119">
        <f>'GNA CCAA'!B13</f>
        <v>62.823889999999992</v>
      </c>
      <c r="C13" s="119">
        <f>'GNA CCAA'!C13</f>
        <v>4.1105699999999992</v>
      </c>
      <c r="D13" s="119">
        <f>'GO CCAA'!B13</f>
        <v>283.60712000000001</v>
      </c>
      <c r="E13" s="550">
        <f t="shared" si="1"/>
        <v>350.54158000000001</v>
      </c>
      <c r="F13" s="119"/>
      <c r="G13" s="119">
        <f>'GNA CCAA'!F13</f>
        <v>719.03232000000048</v>
      </c>
      <c r="H13" s="119">
        <f>'GNA CCAA'!G13</f>
        <v>45.563690000000044</v>
      </c>
      <c r="I13" s="119">
        <f>'GO CCAA'!G13</f>
        <v>3214.1397500000016</v>
      </c>
      <c r="J13" s="550">
        <f t="shared" si="0"/>
        <v>3978.7357600000023</v>
      </c>
      <c r="K13" s="82"/>
    </row>
    <row r="14" spans="1:11" s="114" customFormat="1" x14ac:dyDescent="0.2">
      <c r="A14" s="588" t="s">
        <v>170</v>
      </c>
      <c r="B14" s="119">
        <f>'GNA CCAA'!B14</f>
        <v>0.50405</v>
      </c>
      <c r="C14" s="119">
        <f>'GNA CCAA'!C14</f>
        <v>3.7170000000000002E-2</v>
      </c>
      <c r="D14" s="119">
        <f>'GO CCAA'!B14</f>
        <v>0.94933000000000001</v>
      </c>
      <c r="E14" s="550">
        <f t="shared" si="1"/>
        <v>1.49055</v>
      </c>
      <c r="F14" s="119"/>
      <c r="G14" s="119">
        <f>'GNA CCAA'!F14</f>
        <v>6.1885699999999995</v>
      </c>
      <c r="H14" s="119">
        <f>'GNA CCAA'!G14</f>
        <v>0.68155000000000021</v>
      </c>
      <c r="I14" s="119">
        <f>'GO CCAA'!G14</f>
        <v>10.811870000000001</v>
      </c>
      <c r="J14" s="550">
        <f t="shared" si="0"/>
        <v>17.681989999999999</v>
      </c>
      <c r="K14" s="82"/>
    </row>
    <row r="15" spans="1:11" s="114" customFormat="1" x14ac:dyDescent="0.2">
      <c r="A15" s="588" t="s">
        <v>171</v>
      </c>
      <c r="B15" s="119">
        <f>'GNA CCAA'!B15</f>
        <v>40.377320000000012</v>
      </c>
      <c r="C15" s="119">
        <f>'GNA CCAA'!C15</f>
        <v>1.67384</v>
      </c>
      <c r="D15" s="119">
        <f>'GO CCAA'!B15</f>
        <v>177.31019999999995</v>
      </c>
      <c r="E15" s="550">
        <f t="shared" si="1"/>
        <v>219.36135999999996</v>
      </c>
      <c r="F15" s="119"/>
      <c r="G15" s="119">
        <f>'GNA CCAA'!F15</f>
        <v>470.2574399999998</v>
      </c>
      <c r="H15" s="119">
        <f>'GNA CCAA'!G15</f>
        <v>18.610849999999992</v>
      </c>
      <c r="I15" s="119">
        <f>'GO CCAA'!G15</f>
        <v>2017.5023199999982</v>
      </c>
      <c r="J15" s="550">
        <f t="shared" si="0"/>
        <v>2506.3706099999981</v>
      </c>
      <c r="K15" s="82"/>
    </row>
    <row r="16" spans="1:11" s="114" customFormat="1" x14ac:dyDescent="0.2">
      <c r="A16" s="588" t="s">
        <v>172</v>
      </c>
      <c r="B16" s="119">
        <f>'GNA CCAA'!B16</f>
        <v>7.5076999999999998</v>
      </c>
      <c r="C16" s="119">
        <f>'GNA CCAA'!C16</f>
        <v>0.23676999999999998</v>
      </c>
      <c r="D16" s="119">
        <f>'GO CCAA'!B16</f>
        <v>49.883289999999995</v>
      </c>
      <c r="E16" s="550">
        <f t="shared" si="1"/>
        <v>57.627759999999995</v>
      </c>
      <c r="F16" s="119"/>
      <c r="G16" s="119">
        <f>'GNA CCAA'!F16</f>
        <v>93.406089999999978</v>
      </c>
      <c r="H16" s="119">
        <f>'GNA CCAA'!G16</f>
        <v>2.7770200000000012</v>
      </c>
      <c r="I16" s="119">
        <f>'GO CCAA'!G16</f>
        <v>565.72678000000019</v>
      </c>
      <c r="J16" s="550">
        <f t="shared" si="0"/>
        <v>661.90989000000013</v>
      </c>
      <c r="K16" s="82"/>
    </row>
    <row r="17" spans="1:16" s="114" customFormat="1" x14ac:dyDescent="0.2">
      <c r="A17" s="588" t="s">
        <v>173</v>
      </c>
      <c r="B17" s="119">
        <f>'GNA CCAA'!B17</f>
        <v>19.322519999999994</v>
      </c>
      <c r="C17" s="119">
        <f>'GNA CCAA'!C17</f>
        <v>1.0902699999999999</v>
      </c>
      <c r="D17" s="119">
        <f>'GO CCAA'!B17</f>
        <v>118.71437</v>
      </c>
      <c r="E17" s="550">
        <f t="shared" si="1"/>
        <v>139.12716</v>
      </c>
      <c r="F17" s="119"/>
      <c r="G17" s="119">
        <f>'GNA CCAA'!F17</f>
        <v>230.41079999999999</v>
      </c>
      <c r="H17" s="119">
        <f>'GNA CCAA'!G17</f>
        <v>12.715020000000013</v>
      </c>
      <c r="I17" s="119">
        <f>'GO CCAA'!G17</f>
        <v>1350.6508499999998</v>
      </c>
      <c r="J17" s="550">
        <f t="shared" si="0"/>
        <v>1593.7766699999997</v>
      </c>
      <c r="K17" s="82"/>
    </row>
    <row r="18" spans="1:16" s="114" customFormat="1" x14ac:dyDescent="0.2">
      <c r="A18" s="588" t="s">
        <v>174</v>
      </c>
      <c r="B18" s="119">
        <f>'GNA CCAA'!B18</f>
        <v>2.3326900000000004</v>
      </c>
      <c r="C18" s="119">
        <f>'GNA CCAA'!C18</f>
        <v>0.12066</v>
      </c>
      <c r="D18" s="119">
        <f>'GO CCAA'!B18</f>
        <v>15.557229999999999</v>
      </c>
      <c r="E18" s="550">
        <f t="shared" si="1"/>
        <v>18.010579999999997</v>
      </c>
      <c r="F18" s="119"/>
      <c r="G18" s="119">
        <f>'GNA CCAA'!F18</f>
        <v>26.527559999999994</v>
      </c>
      <c r="H18" s="119">
        <f>'GNA CCAA'!G18</f>
        <v>1.5234599999999998</v>
      </c>
      <c r="I18" s="119">
        <f>'GO CCAA'!G18</f>
        <v>164.33198000000004</v>
      </c>
      <c r="J18" s="550">
        <f t="shared" si="0"/>
        <v>192.38300000000004</v>
      </c>
      <c r="K18" s="82"/>
    </row>
    <row r="19" spans="1:16" s="114" customFormat="1" x14ac:dyDescent="0.2">
      <c r="A19" s="588" t="s">
        <v>175</v>
      </c>
      <c r="B19" s="119">
        <f>'GNA CCAA'!B19</f>
        <v>45.929349999999999</v>
      </c>
      <c r="C19" s="119">
        <f>'GNA CCAA'!C19</f>
        <v>2.3741999999999996</v>
      </c>
      <c r="D19" s="119">
        <f>'GO CCAA'!B19</f>
        <v>195.63703999999998</v>
      </c>
      <c r="E19" s="550">
        <f t="shared" si="1"/>
        <v>243.94058999999999</v>
      </c>
      <c r="F19" s="119"/>
      <c r="G19" s="119">
        <f>'GNA CCAA'!F19</f>
        <v>513.52675000000011</v>
      </c>
      <c r="H19" s="119">
        <f>'GNA CCAA'!G19</f>
        <v>26.428189999999997</v>
      </c>
      <c r="I19" s="119">
        <f>'GO CCAA'!G19</f>
        <v>2137.1294600000006</v>
      </c>
      <c r="J19" s="550">
        <f t="shared" si="0"/>
        <v>2677.0844000000006</v>
      </c>
      <c r="K19" s="82"/>
    </row>
    <row r="20" spans="1:16" s="114" customFormat="1" x14ac:dyDescent="0.2">
      <c r="A20" s="588" t="s">
        <v>176</v>
      </c>
      <c r="B20" s="119">
        <f>'GNA CCAA'!B20</f>
        <v>0.55662</v>
      </c>
      <c r="C20" s="119">
        <f>'GNA CCAA'!C20</f>
        <v>0</v>
      </c>
      <c r="D20" s="119">
        <f>'GO CCAA'!B20</f>
        <v>1.1570400000000001</v>
      </c>
      <c r="E20" s="550">
        <f t="shared" si="1"/>
        <v>1.71366</v>
      </c>
      <c r="F20" s="119"/>
      <c r="G20" s="119">
        <f>'GNA CCAA'!F20</f>
        <v>6.1485399999999979</v>
      </c>
      <c r="H20" s="119">
        <f>'GNA CCAA'!G20</f>
        <v>0</v>
      </c>
      <c r="I20" s="119">
        <f>'GO CCAA'!G20</f>
        <v>12.977900000000002</v>
      </c>
      <c r="J20" s="550">
        <f t="shared" si="0"/>
        <v>19.126439999999999</v>
      </c>
      <c r="K20" s="82"/>
    </row>
    <row r="21" spans="1:16" s="114" customFormat="1" x14ac:dyDescent="0.2">
      <c r="A21" s="588" t="s">
        <v>177</v>
      </c>
      <c r="B21" s="119">
        <f>'GNA CCAA'!B21</f>
        <v>9.7760200000000008</v>
      </c>
      <c r="C21" s="119">
        <f>'GNA CCAA'!C21</f>
        <v>0.49581000000000003</v>
      </c>
      <c r="D21" s="119">
        <f>'GO CCAA'!B21</f>
        <v>70.202210000000008</v>
      </c>
      <c r="E21" s="550">
        <f t="shared" si="1"/>
        <v>80.474040000000002</v>
      </c>
      <c r="F21" s="119"/>
      <c r="G21" s="119">
        <f>'GNA CCAA'!F21</f>
        <v>112.21516999999999</v>
      </c>
      <c r="H21" s="119">
        <f>'GNA CCAA'!G21</f>
        <v>5.4034700000000013</v>
      </c>
      <c r="I21" s="119">
        <f>'GO CCAA'!G21</f>
        <v>813.33901000000003</v>
      </c>
      <c r="J21" s="550">
        <f t="shared" si="0"/>
        <v>930.95765000000006</v>
      </c>
      <c r="K21" s="82"/>
    </row>
    <row r="22" spans="1:16" s="114" customFormat="1" x14ac:dyDescent="0.2">
      <c r="A22" s="588" t="s">
        <v>178</v>
      </c>
      <c r="B22" s="119">
        <f>'GNA CCAA'!B22</f>
        <v>5.4543399999999993</v>
      </c>
      <c r="C22" s="119">
        <f>'GNA CCAA'!C22</f>
        <v>0.22070999999999999</v>
      </c>
      <c r="D22" s="119">
        <f>'GO CCAA'!B22</f>
        <v>52.850449999999995</v>
      </c>
      <c r="E22" s="550">
        <f t="shared" si="1"/>
        <v>58.525499999999994</v>
      </c>
      <c r="F22" s="119"/>
      <c r="G22" s="119">
        <f>'GNA CCAA'!F22</f>
        <v>62.029710000000023</v>
      </c>
      <c r="H22" s="119">
        <f>'GNA CCAA'!G22</f>
        <v>2.3306600000000004</v>
      </c>
      <c r="I22" s="119">
        <f>'GO CCAA'!G22</f>
        <v>585.46962999999994</v>
      </c>
      <c r="J22" s="550">
        <f t="shared" si="0"/>
        <v>649.82999999999993</v>
      </c>
      <c r="K22" s="82"/>
    </row>
    <row r="23" spans="1:16" x14ac:dyDescent="0.2">
      <c r="A23" s="589" t="s">
        <v>179</v>
      </c>
      <c r="B23" s="119">
        <f>'GNA CCAA'!B23</f>
        <v>14.762389999999996</v>
      </c>
      <c r="C23" s="119">
        <f>'GNA CCAA'!C23</f>
        <v>1.0615200000000002</v>
      </c>
      <c r="D23" s="119">
        <f>'GO CCAA'!B23</f>
        <v>134.74737999999999</v>
      </c>
      <c r="E23" s="550">
        <f t="shared" si="1"/>
        <v>150.57128999999998</v>
      </c>
      <c r="F23" s="119"/>
      <c r="G23" s="119">
        <f>'GNA CCAA'!F23</f>
        <v>168.40295999999987</v>
      </c>
      <c r="H23" s="119">
        <f>'GNA CCAA'!G23</f>
        <v>11.071840000000003</v>
      </c>
      <c r="I23" s="119">
        <f>'GO CCAA'!G23</f>
        <v>1528.2317400000002</v>
      </c>
      <c r="J23" s="550">
        <f t="shared" si="0"/>
        <v>1707.7065400000001</v>
      </c>
      <c r="K23" s="492"/>
      <c r="P23" s="114"/>
    </row>
    <row r="24" spans="1:16" x14ac:dyDescent="0.2">
      <c r="A24" s="590" t="s">
        <v>525</v>
      </c>
      <c r="B24" s="123">
        <f>'GNA CCAA'!B24</f>
        <v>370.80502999999976</v>
      </c>
      <c r="C24" s="123">
        <f>'GNA CCAA'!C24</f>
        <v>27.583939999999995</v>
      </c>
      <c r="D24" s="123">
        <f>'GO CCAA'!B24</f>
        <v>1846.5987900000002</v>
      </c>
      <c r="E24" s="123">
        <f t="shared" si="1"/>
        <v>2244.98776</v>
      </c>
      <c r="F24" s="123"/>
      <c r="G24" s="123">
        <f>'GNA CCAA'!F24</f>
        <v>4306.6848800000053</v>
      </c>
      <c r="H24" s="591">
        <f>'GNA CCAA'!G24</f>
        <v>314.98211999999961</v>
      </c>
      <c r="I24" s="123">
        <f>'GO CCAA'!G24</f>
        <v>20827.939609999958</v>
      </c>
      <c r="J24" s="123">
        <f t="shared" si="0"/>
        <v>25449.606609999963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532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58" priority="5" operator="between">
      <formula>0</formula>
      <formula>0.5</formula>
    </cfRule>
    <cfRule type="cellIs" dxfId="57" priority="6" operator="between">
      <formula>0</formula>
      <formula>0.49</formula>
    </cfRule>
  </conditionalFormatting>
  <conditionalFormatting sqref="E6:E23">
    <cfRule type="cellIs" dxfId="56" priority="3" operator="between">
      <formula>0</formula>
      <formula>0.5</formula>
    </cfRule>
    <cfRule type="cellIs" dxfId="55" priority="4" operator="between">
      <formula>0</formula>
      <formula>0.49</formula>
    </cfRule>
  </conditionalFormatting>
  <conditionalFormatting sqref="J6:J23">
    <cfRule type="cellIs" dxfId="54" priority="1" operator="between">
      <formula>0</formula>
      <formula>0.5</formula>
    </cfRule>
    <cfRule type="cellIs" dxfId="5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7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508.81495000000012</v>
      </c>
      <c r="C5" s="101">
        <v>14.561614201368139</v>
      </c>
      <c r="D5" s="100">
        <v>4493.1641200000004</v>
      </c>
      <c r="E5" s="101">
        <v>4.1155481782534649</v>
      </c>
      <c r="F5" s="100">
        <v>5307.3258800000003</v>
      </c>
      <c r="G5" s="101">
        <v>5.2868454531068139</v>
      </c>
      <c r="H5" s="101">
        <v>99.994927269433475</v>
      </c>
    </row>
    <row r="6" spans="1:65" s="99" customFormat="1" x14ac:dyDescent="0.2">
      <c r="A6" s="99" t="s">
        <v>150</v>
      </c>
      <c r="B6" s="119">
        <v>2.3990000000000001E-2</v>
      </c>
      <c r="C6" s="554">
        <v>-36.077804423128164</v>
      </c>
      <c r="D6" s="119">
        <v>0.2228</v>
      </c>
      <c r="E6" s="554">
        <v>3.0527289546716112</v>
      </c>
      <c r="F6" s="119">
        <v>0.26924000000000003</v>
      </c>
      <c r="G6" s="554">
        <v>1.7959091080948242</v>
      </c>
      <c r="H6" s="273">
        <v>5.0727305665319864E-3</v>
      </c>
    </row>
    <row r="7" spans="1:65" s="99" customFormat="1" x14ac:dyDescent="0.2">
      <c r="A7" s="68" t="s">
        <v>120</v>
      </c>
      <c r="B7" s="69">
        <v>508.83894000000009</v>
      </c>
      <c r="C7" s="103">
        <v>14.557335521042889</v>
      </c>
      <c r="D7" s="69">
        <v>4493.3869199999999</v>
      </c>
      <c r="E7" s="103">
        <v>4.1154949359738442</v>
      </c>
      <c r="F7" s="69">
        <v>5307.59512</v>
      </c>
      <c r="G7" s="103">
        <v>5.28666229474159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585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52" priority="7" operator="between">
      <formula>0</formula>
      <formula>0.5</formula>
    </cfRule>
    <cfRule type="cellIs" dxfId="51" priority="8" operator="between">
      <formula>0</formula>
      <formula>0.49</formula>
    </cfRule>
  </conditionalFormatting>
  <conditionalFormatting sqref="D6">
    <cfRule type="cellIs" dxfId="50" priority="5" operator="between">
      <formula>0</formula>
      <formula>0.5</formula>
    </cfRule>
    <cfRule type="cellIs" dxfId="49" priority="6" operator="between">
      <formula>0</formula>
      <formula>0.49</formula>
    </cfRule>
  </conditionalFormatting>
  <conditionalFormatting sqref="F6">
    <cfRule type="cellIs" dxfId="48" priority="3" operator="between">
      <formula>0</formula>
      <formula>0.5</formula>
    </cfRule>
    <cfRule type="cellIs" dxfId="47" priority="4" operator="between">
      <formula>0</formula>
      <formula>0.49</formula>
    </cfRule>
  </conditionalFormatting>
  <conditionalFormatting sqref="H6">
    <cfRule type="cellIs" dxfId="46" priority="1" operator="between">
      <formula>0</formula>
      <formula>0.5</formula>
    </cfRule>
    <cfRule type="cellIs" dxfId="45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8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178.80015000000003</v>
      </c>
      <c r="C5" s="180">
        <v>1.6203371905455888</v>
      </c>
      <c r="D5" s="129">
        <v>1746.45279</v>
      </c>
      <c r="E5" s="180">
        <v>-7.85687300023499</v>
      </c>
      <c r="F5" s="129">
        <v>2122.6752700000006</v>
      </c>
      <c r="G5" s="180">
        <v>-7.8160089112953104</v>
      </c>
      <c r="H5" s="180">
        <v>23.388521127615579</v>
      </c>
    </row>
    <row r="6" spans="1:65" s="179" customFormat="1" x14ac:dyDescent="0.2">
      <c r="A6" s="179" t="s">
        <v>207</v>
      </c>
      <c r="B6" s="129">
        <v>622.28800000000001</v>
      </c>
      <c r="C6" s="180">
        <v>2.6141453499106913</v>
      </c>
      <c r="D6" s="129">
        <v>5820.6893</v>
      </c>
      <c r="E6" s="180">
        <v>11.423271169401374</v>
      </c>
      <c r="F6" s="129">
        <v>6953.0386599999993</v>
      </c>
      <c r="G6" s="180">
        <v>8.4944970361646632</v>
      </c>
      <c r="H6" s="180">
        <v>76.611478872384396</v>
      </c>
    </row>
    <row r="7" spans="1:65" s="99" customFormat="1" x14ac:dyDescent="0.2">
      <c r="A7" s="68" t="s">
        <v>535</v>
      </c>
      <c r="B7" s="69">
        <v>801.08815000000004</v>
      </c>
      <c r="C7" s="103">
        <v>2.390649329282764</v>
      </c>
      <c r="D7" s="69">
        <v>7567.1420900000003</v>
      </c>
      <c r="E7" s="103">
        <v>6.2903326980576661</v>
      </c>
      <c r="F7" s="69">
        <v>9075.7139300000017</v>
      </c>
      <c r="G7" s="103">
        <v>4.1831577210364008</v>
      </c>
      <c r="H7" s="103">
        <v>100</v>
      </c>
    </row>
    <row r="8" spans="1:65" s="99" customFormat="1" x14ac:dyDescent="0.2">
      <c r="A8" s="181" t="s">
        <v>522</v>
      </c>
      <c r="B8" s="182">
        <v>612.95993999999996</v>
      </c>
      <c r="C8" s="183">
        <v>3.1861435217113034</v>
      </c>
      <c r="D8" s="182">
        <v>5737.9594999999999</v>
      </c>
      <c r="E8" s="183">
        <v>13.014384425841378</v>
      </c>
      <c r="F8" s="182">
        <v>6844.232</v>
      </c>
      <c r="G8" s="183">
        <v>9.6680368436092792</v>
      </c>
      <c r="H8" s="184">
        <v>75.412601727961231</v>
      </c>
    </row>
    <row r="9" spans="1:65" s="179" customFormat="1" x14ac:dyDescent="0.2">
      <c r="H9" s="93" t="s">
        <v>246</v>
      </c>
    </row>
    <row r="10" spans="1:65" s="179" customFormat="1" x14ac:dyDescent="0.2">
      <c r="A10" s="94" t="s">
        <v>585</v>
      </c>
    </row>
    <row r="11" spans="1:65" x14ac:dyDescent="0.2">
      <c r="A11" s="94" t="s">
        <v>536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537</v>
      </c>
    </row>
    <row r="2" spans="1:3" ht="15.75" x14ac:dyDescent="0.25">
      <c r="A2" s="2"/>
      <c r="C2" s="606" t="s">
        <v>160</v>
      </c>
    </row>
    <row r="3" spans="1:3" s="114" customFormat="1" ht="13.35" customHeight="1" x14ac:dyDescent="0.2">
      <c r="A3" s="111"/>
      <c r="B3" s="455">
        <f>INDICE!A3</f>
        <v>41913</v>
      </c>
      <c r="C3" s="113"/>
    </row>
    <row r="4" spans="1:3" s="114" customFormat="1" x14ac:dyDescent="0.2">
      <c r="A4" s="587" t="s">
        <v>162</v>
      </c>
      <c r="B4" s="117">
        <v>13.529179999999998</v>
      </c>
      <c r="C4" s="117">
        <v>134.90557000000004</v>
      </c>
    </row>
    <row r="5" spans="1:3" s="114" customFormat="1" x14ac:dyDescent="0.2">
      <c r="A5" s="588" t="s">
        <v>163</v>
      </c>
      <c r="B5" s="119">
        <v>0.69356000000000007</v>
      </c>
      <c r="C5" s="119">
        <v>4.7903699999999994</v>
      </c>
    </row>
    <row r="6" spans="1:3" s="114" customFormat="1" x14ac:dyDescent="0.2">
      <c r="A6" s="588" t="s">
        <v>164</v>
      </c>
      <c r="B6" s="119">
        <v>4.44604</v>
      </c>
      <c r="C6" s="119">
        <v>59.106960000000001</v>
      </c>
    </row>
    <row r="7" spans="1:3" s="114" customFormat="1" x14ac:dyDescent="0.2">
      <c r="A7" s="588" t="s">
        <v>165</v>
      </c>
      <c r="B7" s="119">
        <v>14.398569999999999</v>
      </c>
      <c r="C7" s="119">
        <v>129.77912000000001</v>
      </c>
    </row>
    <row r="8" spans="1:3" s="114" customFormat="1" x14ac:dyDescent="0.2">
      <c r="A8" s="588" t="s">
        <v>166</v>
      </c>
      <c r="B8" s="119">
        <v>77.900729999999996</v>
      </c>
      <c r="C8" s="119">
        <v>1056.1172799999997</v>
      </c>
    </row>
    <row r="9" spans="1:3" s="114" customFormat="1" x14ac:dyDescent="0.2">
      <c r="A9" s="588" t="s">
        <v>167</v>
      </c>
      <c r="B9" s="119">
        <v>0.50058000000000002</v>
      </c>
      <c r="C9" s="119">
        <v>3.9601699999999997</v>
      </c>
    </row>
    <row r="10" spans="1:3" s="114" customFormat="1" x14ac:dyDescent="0.2">
      <c r="A10" s="588" t="s">
        <v>168</v>
      </c>
      <c r="B10" s="119">
        <v>2.59138</v>
      </c>
      <c r="C10" s="119">
        <v>22.942809999999994</v>
      </c>
    </row>
    <row r="11" spans="1:3" s="114" customFormat="1" x14ac:dyDescent="0.2">
      <c r="A11" s="588" t="s">
        <v>643</v>
      </c>
      <c r="B11" s="119">
        <v>8.4752399999999994</v>
      </c>
      <c r="C11" s="119">
        <v>85.226439999999968</v>
      </c>
    </row>
    <row r="12" spans="1:3" s="114" customFormat="1" x14ac:dyDescent="0.2">
      <c r="A12" s="588" t="s">
        <v>169</v>
      </c>
      <c r="B12" s="119">
        <v>3.76586</v>
      </c>
      <c r="C12" s="119">
        <v>25.542630000000003</v>
      </c>
    </row>
    <row r="13" spans="1:3" s="114" customFormat="1" x14ac:dyDescent="0.2">
      <c r="A13" s="588" t="s">
        <v>170</v>
      </c>
      <c r="B13" s="119">
        <v>2.4999899999999999</v>
      </c>
      <c r="C13" s="119">
        <v>42.900109999999998</v>
      </c>
    </row>
    <row r="14" spans="1:3" s="114" customFormat="1" x14ac:dyDescent="0.2">
      <c r="A14" s="588" t="s">
        <v>171</v>
      </c>
      <c r="B14" s="119">
        <v>1.00858</v>
      </c>
      <c r="C14" s="119">
        <v>11.475150000000003</v>
      </c>
    </row>
    <row r="15" spans="1:3" s="114" customFormat="1" x14ac:dyDescent="0.2">
      <c r="A15" s="588" t="s">
        <v>172</v>
      </c>
      <c r="B15" s="119">
        <v>0.29802000000000006</v>
      </c>
      <c r="C15" s="119">
        <v>6.4605699999999997</v>
      </c>
    </row>
    <row r="16" spans="1:3" s="114" customFormat="1" x14ac:dyDescent="0.2">
      <c r="A16" s="588" t="s">
        <v>173</v>
      </c>
      <c r="B16" s="119">
        <v>44.200900000000004</v>
      </c>
      <c r="C16" s="119">
        <v>470.18598999999995</v>
      </c>
    </row>
    <row r="17" spans="1:9" s="114" customFormat="1" x14ac:dyDescent="0.2">
      <c r="A17" s="588" t="s">
        <v>174</v>
      </c>
      <c r="B17" s="119">
        <v>0.3513</v>
      </c>
      <c r="C17" s="119">
        <v>3.9608299999999996</v>
      </c>
    </row>
    <row r="18" spans="1:9" s="114" customFormat="1" x14ac:dyDescent="0.2">
      <c r="A18" s="588" t="s">
        <v>175</v>
      </c>
      <c r="B18" s="119">
        <v>0.33312000000000003</v>
      </c>
      <c r="C18" s="119">
        <v>5.2121000000000004</v>
      </c>
    </row>
    <row r="19" spans="1:9" s="114" customFormat="1" x14ac:dyDescent="0.2">
      <c r="A19" s="588" t="s">
        <v>176</v>
      </c>
      <c r="B19" s="119">
        <v>2.4891199999999998</v>
      </c>
      <c r="C19" s="119">
        <v>44.59158</v>
      </c>
    </row>
    <row r="20" spans="1:9" s="114" customFormat="1" x14ac:dyDescent="0.2">
      <c r="A20" s="588" t="s">
        <v>177</v>
      </c>
      <c r="B20" s="119">
        <v>0.57261999999999991</v>
      </c>
      <c r="C20" s="119">
        <v>8.1516799999999989</v>
      </c>
    </row>
    <row r="21" spans="1:9" s="114" customFormat="1" x14ac:dyDescent="0.2">
      <c r="A21" s="588" t="s">
        <v>178</v>
      </c>
      <c r="B21" s="119">
        <v>4.6719999999999998E-2</v>
      </c>
      <c r="C21" s="119">
        <v>1.68197</v>
      </c>
    </row>
    <row r="22" spans="1:9" x14ac:dyDescent="0.2">
      <c r="A22" s="589" t="s">
        <v>179</v>
      </c>
      <c r="B22" s="119">
        <v>0.69864000000000004</v>
      </c>
      <c r="C22" s="119">
        <v>5.6839400000000007</v>
      </c>
      <c r="I22" s="114"/>
    </row>
    <row r="23" spans="1:9" x14ac:dyDescent="0.2">
      <c r="A23" s="590" t="s">
        <v>525</v>
      </c>
      <c r="B23" s="123">
        <v>178.80015000000003</v>
      </c>
      <c r="C23" s="123">
        <v>2122.6752699999993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70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4" priority="3" operator="between">
      <formula>0</formula>
      <formula>0.5</formula>
    </cfRule>
    <cfRule type="cellIs" dxfId="43" priority="4" operator="between">
      <formula>0</formula>
      <formula>0.49</formula>
    </cfRule>
  </conditionalFormatting>
  <conditionalFormatting sqref="C5:C22">
    <cfRule type="cellIs" dxfId="42" priority="1" operator="between">
      <formula>0</formula>
      <formula>0.5</formula>
    </cfRule>
    <cfRule type="cellIs" dxfId="4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6" workbookViewId="0">
      <selection activeCell="E55" sqref="E55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0" t="s">
        <v>0</v>
      </c>
      <c r="B1" s="850"/>
      <c r="C1" s="850"/>
      <c r="D1" s="850"/>
      <c r="E1" s="850"/>
      <c r="F1" s="850"/>
    </row>
    <row r="2" spans="1:6" ht="12.75" x14ac:dyDescent="0.2">
      <c r="A2" s="851"/>
      <c r="B2" s="851"/>
      <c r="C2" s="851"/>
      <c r="D2" s="851"/>
      <c r="E2" s="851"/>
      <c r="F2" s="851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505</v>
      </c>
      <c r="F3" s="769" t="s">
        <v>506</v>
      </c>
    </row>
    <row r="4" spans="1:6" ht="12.75" x14ac:dyDescent="0.2">
      <c r="A4" s="26" t="s">
        <v>45</v>
      </c>
      <c r="B4" s="453"/>
      <c r="C4" s="453"/>
      <c r="D4" s="453"/>
      <c r="E4" s="453"/>
      <c r="F4" s="769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4572.8029800000004</v>
      </c>
      <c r="E5" s="473">
        <v>4802.4965799999982</v>
      </c>
      <c r="F5" s="765" t="s">
        <v>659</v>
      </c>
    </row>
    <row r="6" spans="1:6" ht="12.75" x14ac:dyDescent="0.2">
      <c r="A6" s="22" t="s">
        <v>482</v>
      </c>
      <c r="B6" s="31" t="s">
        <v>47</v>
      </c>
      <c r="C6" s="32" t="s">
        <v>48</v>
      </c>
      <c r="D6" s="33">
        <v>115.64027999999999</v>
      </c>
      <c r="E6" s="474">
        <v>130.94086999999996</v>
      </c>
      <c r="F6" s="765" t="s">
        <v>659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395.61219</v>
      </c>
      <c r="E7" s="474">
        <v>398.70761999999939</v>
      </c>
      <c r="F7" s="765" t="s">
        <v>659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472.62637000000001</v>
      </c>
      <c r="E8" s="474">
        <v>508.83894000000009</v>
      </c>
      <c r="F8" s="765" t="s">
        <v>659</v>
      </c>
    </row>
    <row r="9" spans="1:6" ht="12.75" x14ac:dyDescent="0.2">
      <c r="A9" s="22" t="s">
        <v>625</v>
      </c>
      <c r="B9" s="31" t="s">
        <v>47</v>
      </c>
      <c r="C9" s="32" t="s">
        <v>48</v>
      </c>
      <c r="D9" s="33">
        <v>1765.81495</v>
      </c>
      <c r="E9" s="474">
        <v>1848.246149999999</v>
      </c>
      <c r="F9" s="765" t="s">
        <v>659</v>
      </c>
    </row>
    <row r="10" spans="1:6" ht="12.75" x14ac:dyDescent="0.2">
      <c r="A10" s="34" t="s">
        <v>51</v>
      </c>
      <c r="B10" s="35" t="s">
        <v>47</v>
      </c>
      <c r="C10" s="36" t="s">
        <v>634</v>
      </c>
      <c r="D10" s="37">
        <v>24057.761999999999</v>
      </c>
      <c r="E10" s="475">
        <v>23750.525000000001</v>
      </c>
      <c r="F10" s="766" t="s">
        <v>659</v>
      </c>
    </row>
    <row r="11" spans="1:6" ht="12.75" x14ac:dyDescent="0.2">
      <c r="A11" s="38" t="s">
        <v>52</v>
      </c>
      <c r="B11" s="39"/>
      <c r="C11" s="40"/>
      <c r="D11" s="41"/>
      <c r="E11" s="41"/>
      <c r="F11" s="767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4">
        <v>5182</v>
      </c>
      <c r="F12" s="768" t="s">
        <v>659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32361</v>
      </c>
      <c r="E13" s="474">
        <v>36079</v>
      </c>
      <c r="F13" s="765" t="s">
        <v>659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74.271386909297661</v>
      </c>
      <c r="E14" s="476">
        <v>69.613219246810104</v>
      </c>
      <c r="F14" s="765" t="s">
        <v>659</v>
      </c>
    </row>
    <row r="15" spans="1:6" ht="12.75" x14ac:dyDescent="0.2">
      <c r="A15" s="22" t="s">
        <v>507</v>
      </c>
      <c r="B15" s="31" t="s">
        <v>47</v>
      </c>
      <c r="C15" s="32" t="s">
        <v>48</v>
      </c>
      <c r="D15" s="33">
        <v>197</v>
      </c>
      <c r="E15" s="474">
        <v>129</v>
      </c>
      <c r="F15" s="766" t="s">
        <v>659</v>
      </c>
    </row>
    <row r="16" spans="1:6" ht="12.75" x14ac:dyDescent="0.2">
      <c r="A16" s="26" t="s">
        <v>58</v>
      </c>
      <c r="B16" s="28"/>
      <c r="C16" s="29"/>
      <c r="D16" s="43"/>
      <c r="E16" s="43"/>
      <c r="F16" s="767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4921</v>
      </c>
      <c r="E17" s="473">
        <v>5148</v>
      </c>
      <c r="F17" s="768" t="s">
        <v>659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77.756060606060601</v>
      </c>
      <c r="E18" s="476">
        <v>78.718894009216584</v>
      </c>
      <c r="F18" s="765" t="s">
        <v>659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16611</v>
      </c>
      <c r="E19" s="475">
        <v>16786</v>
      </c>
      <c r="F19" s="766" t="s">
        <v>659</v>
      </c>
    </row>
    <row r="20" spans="1:6" ht="12.75" x14ac:dyDescent="0.2">
      <c r="A20" s="26" t="s">
        <v>67</v>
      </c>
      <c r="B20" s="28"/>
      <c r="C20" s="29"/>
      <c r="D20" s="30"/>
      <c r="E20" s="30"/>
      <c r="F20" s="767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97.277272727272717</v>
      </c>
      <c r="E21" s="477">
        <v>87.419999999999987</v>
      </c>
      <c r="F21" s="765" t="s">
        <v>659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1.2901363636363632</v>
      </c>
      <c r="E22" s="478">
        <v>1.2672739130434783</v>
      </c>
      <c r="F22" s="765" t="s">
        <v>659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141</v>
      </c>
      <c r="E23" s="479">
        <v>136.33000000000001</v>
      </c>
      <c r="F23" s="765" t="s">
        <v>659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132.13999999999999</v>
      </c>
      <c r="E24" s="479">
        <v>128.22999999999999</v>
      </c>
      <c r="F24" s="765" t="s">
        <v>659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9">
        <v>17.5</v>
      </c>
      <c r="F25" s="765" t="s">
        <v>659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0">
        <v>9.3229000000000006</v>
      </c>
      <c r="F26" s="765" t="s">
        <v>659</v>
      </c>
    </row>
    <row r="27" spans="1:6" ht="12.75" x14ac:dyDescent="0.2">
      <c r="A27" s="38" t="s">
        <v>82</v>
      </c>
      <c r="B27" s="39"/>
      <c r="C27" s="40"/>
      <c r="D27" s="41"/>
      <c r="E27" s="41"/>
      <c r="F27" s="767"/>
    </row>
    <row r="28" spans="1:6" ht="12.75" x14ac:dyDescent="0.2">
      <c r="A28" s="22" t="s">
        <v>83</v>
      </c>
      <c r="B28" s="31" t="s">
        <v>84</v>
      </c>
      <c r="C28" s="32" t="s">
        <v>508</v>
      </c>
      <c r="D28" s="50">
        <v>1.3</v>
      </c>
      <c r="E28" s="481">
        <v>1.6</v>
      </c>
      <c r="F28" s="765" t="s">
        <v>664</v>
      </c>
    </row>
    <row r="29" spans="1:6" x14ac:dyDescent="0.2">
      <c r="A29" s="22" t="s">
        <v>85</v>
      </c>
      <c r="B29" s="31" t="s">
        <v>84</v>
      </c>
      <c r="C29" s="32" t="s">
        <v>508</v>
      </c>
      <c r="D29" s="51">
        <v>3.6</v>
      </c>
      <c r="E29" s="482">
        <v>1.6</v>
      </c>
      <c r="F29" s="765" t="s">
        <v>659</v>
      </c>
    </row>
    <row r="30" spans="1:6" ht="12.75" x14ac:dyDescent="0.2">
      <c r="A30" s="52" t="s">
        <v>86</v>
      </c>
      <c r="B30" s="31" t="s">
        <v>84</v>
      </c>
      <c r="C30" s="32" t="s">
        <v>508</v>
      </c>
      <c r="D30" s="51">
        <v>5.0999999999999996</v>
      </c>
      <c r="E30" s="482">
        <v>2.1</v>
      </c>
      <c r="F30" s="765" t="s">
        <v>659</v>
      </c>
    </row>
    <row r="31" spans="1:6" ht="12.75" x14ac:dyDescent="0.2">
      <c r="A31" s="52" t="s">
        <v>87</v>
      </c>
      <c r="B31" s="31" t="s">
        <v>84</v>
      </c>
      <c r="C31" s="32" t="s">
        <v>508</v>
      </c>
      <c r="D31" s="51">
        <v>-3.4</v>
      </c>
      <c r="E31" s="482">
        <v>-3.2</v>
      </c>
      <c r="F31" s="765" t="s">
        <v>659</v>
      </c>
    </row>
    <row r="32" spans="1:6" ht="12.75" x14ac:dyDescent="0.2">
      <c r="A32" s="52" t="s">
        <v>88</v>
      </c>
      <c r="B32" s="31" t="s">
        <v>84</v>
      </c>
      <c r="C32" s="32" t="s">
        <v>508</v>
      </c>
      <c r="D32" s="51">
        <v>5.8</v>
      </c>
      <c r="E32" s="482">
        <v>2.5</v>
      </c>
      <c r="F32" s="765" t="s">
        <v>659</v>
      </c>
    </row>
    <row r="33" spans="1:6" ht="12.75" x14ac:dyDescent="0.2">
      <c r="A33" s="52" t="s">
        <v>89</v>
      </c>
      <c r="B33" s="31" t="s">
        <v>84</v>
      </c>
      <c r="C33" s="32" t="s">
        <v>508</v>
      </c>
      <c r="D33" s="51">
        <v>3.9</v>
      </c>
      <c r="E33" s="482">
        <v>1.8</v>
      </c>
      <c r="F33" s="765" t="s">
        <v>659</v>
      </c>
    </row>
    <row r="34" spans="1:6" ht="12.75" x14ac:dyDescent="0.2">
      <c r="A34" s="52" t="s">
        <v>90</v>
      </c>
      <c r="B34" s="31" t="s">
        <v>84</v>
      </c>
      <c r="C34" s="32" t="s">
        <v>508</v>
      </c>
      <c r="D34" s="51">
        <v>4.5</v>
      </c>
      <c r="E34" s="482">
        <v>3</v>
      </c>
      <c r="F34" s="765" t="s">
        <v>659</v>
      </c>
    </row>
    <row r="35" spans="1:6" ht="12.75" x14ac:dyDescent="0.2">
      <c r="A35" s="52" t="s">
        <v>91</v>
      </c>
      <c r="B35" s="31" t="s">
        <v>84</v>
      </c>
      <c r="C35" s="32" t="s">
        <v>508</v>
      </c>
      <c r="D35" s="51">
        <v>-0.3</v>
      </c>
      <c r="E35" s="482">
        <v>-1.2</v>
      </c>
      <c r="F35" s="765" t="s">
        <v>659</v>
      </c>
    </row>
    <row r="36" spans="1:6" x14ac:dyDescent="0.2">
      <c r="A36" s="22" t="s">
        <v>92</v>
      </c>
      <c r="B36" s="31" t="s">
        <v>93</v>
      </c>
      <c r="C36" s="32" t="s">
        <v>508</v>
      </c>
      <c r="D36" s="51">
        <v>1.1000000000000001</v>
      </c>
      <c r="E36" s="482">
        <v>-1</v>
      </c>
      <c r="F36" s="765" t="s">
        <v>659</v>
      </c>
    </row>
    <row r="37" spans="1:6" x14ac:dyDescent="0.2">
      <c r="A37" s="22" t="s">
        <v>509</v>
      </c>
      <c r="B37" s="31" t="s">
        <v>94</v>
      </c>
      <c r="C37" s="32" t="s">
        <v>508</v>
      </c>
      <c r="D37" s="51">
        <v>6.1</v>
      </c>
      <c r="E37" s="482">
        <v>5.0999999999999996</v>
      </c>
      <c r="F37" s="765" t="s">
        <v>659</v>
      </c>
    </row>
    <row r="38" spans="1:6" ht="12.75" x14ac:dyDescent="0.2">
      <c r="A38" s="34" t="s">
        <v>95</v>
      </c>
      <c r="B38" s="35" t="s">
        <v>96</v>
      </c>
      <c r="C38" s="36" t="s">
        <v>508</v>
      </c>
      <c r="D38" s="53">
        <v>27</v>
      </c>
      <c r="E38" s="483">
        <v>27.9</v>
      </c>
      <c r="F38" s="765" t="s">
        <v>659</v>
      </c>
    </row>
    <row r="39" spans="1:6" ht="12.75" x14ac:dyDescent="0.2">
      <c r="A39" s="38" t="s">
        <v>63</v>
      </c>
      <c r="B39" s="39"/>
      <c r="C39" s="40"/>
      <c r="D39" s="41"/>
      <c r="E39" s="41"/>
      <c r="F39" s="767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15</v>
      </c>
      <c r="E40" s="484">
        <v>25</v>
      </c>
      <c r="F40" s="765" t="s">
        <v>659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9.3145119712</v>
      </c>
      <c r="E41" s="474">
        <v>10.284572453599999</v>
      </c>
      <c r="F41" s="765" t="s">
        <v>659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0.33</v>
      </c>
      <c r="E42" s="479">
        <v>0.52</v>
      </c>
      <c r="F42" s="765" t="s">
        <v>659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0.04</v>
      </c>
      <c r="E43" s="479">
        <v>0.04</v>
      </c>
      <c r="F43" s="765" t="s">
        <v>659</v>
      </c>
    </row>
    <row r="44" spans="1:6" x14ac:dyDescent="0.2">
      <c r="A44" s="38" t="s">
        <v>97</v>
      </c>
      <c r="B44" s="39"/>
      <c r="C44" s="40"/>
      <c r="D44" s="41"/>
      <c r="E44" s="41"/>
      <c r="F44" s="767"/>
    </row>
    <row r="45" spans="1:6" ht="12.75" x14ac:dyDescent="0.2">
      <c r="A45" s="54" t="s">
        <v>98</v>
      </c>
      <c r="B45" s="31" t="s">
        <v>84</v>
      </c>
      <c r="C45" s="32" t="s">
        <v>508</v>
      </c>
      <c r="D45" s="51">
        <v>2.9</v>
      </c>
      <c r="E45" s="482">
        <v>0.5</v>
      </c>
      <c r="F45" s="765" t="s">
        <v>659</v>
      </c>
    </row>
    <row r="46" spans="1:6" ht="12.75" x14ac:dyDescent="0.2">
      <c r="A46" s="55" t="s">
        <v>99</v>
      </c>
      <c r="B46" s="31" t="s">
        <v>84</v>
      </c>
      <c r="C46" s="32" t="s">
        <v>508</v>
      </c>
      <c r="D46" s="51">
        <v>3.1</v>
      </c>
      <c r="E46" s="482">
        <v>1.1000000000000001</v>
      </c>
      <c r="F46" s="765" t="s">
        <v>659</v>
      </c>
    </row>
    <row r="47" spans="1:6" ht="12.75" x14ac:dyDescent="0.2">
      <c r="A47" s="55" t="s">
        <v>100</v>
      </c>
      <c r="B47" s="31" t="s">
        <v>84</v>
      </c>
      <c r="C47" s="32" t="s">
        <v>508</v>
      </c>
      <c r="D47" s="51">
        <v>4.0999999999999996</v>
      </c>
      <c r="E47" s="482">
        <v>0.6</v>
      </c>
      <c r="F47" s="765" t="s">
        <v>659</v>
      </c>
    </row>
    <row r="48" spans="1:6" ht="12.75" x14ac:dyDescent="0.2">
      <c r="A48" s="54" t="s">
        <v>101</v>
      </c>
      <c r="B48" s="31" t="s">
        <v>84</v>
      </c>
      <c r="C48" s="32" t="s">
        <v>508</v>
      </c>
      <c r="D48" s="51">
        <v>0.2</v>
      </c>
      <c r="E48" s="482">
        <v>-2.2000000000000002</v>
      </c>
      <c r="F48" s="765" t="s">
        <v>659</v>
      </c>
    </row>
    <row r="49" spans="1:7" ht="12.75" x14ac:dyDescent="0.2">
      <c r="A49" s="485" t="s">
        <v>102</v>
      </c>
      <c r="B49" s="31" t="s">
        <v>84</v>
      </c>
      <c r="C49" s="32" t="s">
        <v>508</v>
      </c>
      <c r="D49" s="51">
        <v>9.3000000000000007</v>
      </c>
      <c r="E49" s="482">
        <v>3.6</v>
      </c>
      <c r="F49" s="765" t="s">
        <v>659</v>
      </c>
    </row>
    <row r="50" spans="1:7" ht="12.75" x14ac:dyDescent="0.2">
      <c r="A50" s="55" t="s">
        <v>103</v>
      </c>
      <c r="B50" s="31" t="s">
        <v>84</v>
      </c>
      <c r="C50" s="32" t="s">
        <v>508</v>
      </c>
      <c r="D50" s="51">
        <v>9.6</v>
      </c>
      <c r="E50" s="482">
        <v>3.2</v>
      </c>
      <c r="F50" s="765" t="s">
        <v>659</v>
      </c>
    </row>
    <row r="51" spans="1:7" ht="12.75" x14ac:dyDescent="0.2">
      <c r="A51" s="55" t="s">
        <v>104</v>
      </c>
      <c r="B51" s="31" t="s">
        <v>84</v>
      </c>
      <c r="C51" s="32" t="s">
        <v>508</v>
      </c>
      <c r="D51" s="51">
        <v>1.1000000000000001</v>
      </c>
      <c r="E51" s="482">
        <v>-0.7</v>
      </c>
      <c r="F51" s="765" t="s">
        <v>659</v>
      </c>
    </row>
    <row r="52" spans="1:7" ht="12.75" x14ac:dyDescent="0.2">
      <c r="A52" s="55" t="s">
        <v>105</v>
      </c>
      <c r="B52" s="31" t="s">
        <v>84</v>
      </c>
      <c r="C52" s="32" t="s">
        <v>508</v>
      </c>
      <c r="D52" s="51">
        <v>13.5</v>
      </c>
      <c r="E52" s="482">
        <v>15.7</v>
      </c>
      <c r="F52" s="765" t="s">
        <v>659</v>
      </c>
    </row>
    <row r="53" spans="1:7" ht="12.75" x14ac:dyDescent="0.2">
      <c r="A53" s="54" t="s">
        <v>106</v>
      </c>
      <c r="B53" s="31" t="s">
        <v>84</v>
      </c>
      <c r="C53" s="32" t="s">
        <v>508</v>
      </c>
      <c r="D53" s="51">
        <v>5.5</v>
      </c>
      <c r="E53" s="482">
        <v>5.4</v>
      </c>
      <c r="F53" s="765" t="s">
        <v>659</v>
      </c>
    </row>
    <row r="54" spans="1:7" ht="12.75" x14ac:dyDescent="0.2">
      <c r="A54" s="56" t="s">
        <v>107</v>
      </c>
      <c r="B54" s="35" t="s">
        <v>84</v>
      </c>
      <c r="C54" s="36" t="s">
        <v>508</v>
      </c>
      <c r="D54" s="53">
        <v>-8.5</v>
      </c>
      <c r="E54" s="483">
        <v>-9.5</v>
      </c>
      <c r="F54" s="766" t="s">
        <v>659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4"/>
      <c r="B56" s="22"/>
      <c r="C56" s="22"/>
      <c r="D56" s="22"/>
      <c r="E56" s="22"/>
      <c r="F56" s="22"/>
    </row>
    <row r="57" spans="1:7" ht="12.75" x14ac:dyDescent="0.2">
      <c r="A57" s="464" t="s">
        <v>510</v>
      </c>
      <c r="B57" s="470"/>
      <c r="C57" s="470"/>
      <c r="D57" s="471"/>
      <c r="E57" s="22"/>
      <c r="F57" s="22"/>
    </row>
    <row r="58" spans="1:7" ht="12.75" x14ac:dyDescent="0.2">
      <c r="A58" s="464" t="s">
        <v>511</v>
      </c>
      <c r="B58" s="22"/>
      <c r="C58" s="22"/>
      <c r="D58" s="22"/>
      <c r="E58" s="22"/>
      <c r="F58" s="22"/>
    </row>
    <row r="59" spans="1:7" ht="12.75" x14ac:dyDescent="0.2">
      <c r="A59" s="46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5" customWidth="1"/>
    <col min="2" max="2" width="11" style="185" customWidth="1"/>
    <col min="3" max="3" width="11.75" style="185" customWidth="1"/>
    <col min="4" max="4" width="10.375" style="185" customWidth="1"/>
    <col min="5" max="5" width="9.875" style="185" customWidth="1"/>
    <col min="6" max="6" width="10.375" style="185" customWidth="1"/>
    <col min="7" max="7" width="11" style="185" customWidth="1"/>
    <col min="8" max="8" width="15.625" style="185" customWidth="1"/>
    <col min="9" max="11" width="11" style="185"/>
    <col min="12" max="12" width="11.5" style="185" customWidth="1"/>
    <col min="13" max="66" width="11" style="185"/>
    <col min="67" max="256" width="10" style="185"/>
    <col min="257" max="257" width="19.75" style="185" customWidth="1"/>
    <col min="258" max="258" width="10" style="185" customWidth="1"/>
    <col min="259" max="259" width="7.5" style="185" bestFit="1" customWidth="1"/>
    <col min="260" max="260" width="9.125" style="185" bestFit="1" customWidth="1"/>
    <col min="261" max="261" width="7.5" style="185" bestFit="1" customWidth="1"/>
    <col min="262" max="262" width="9.125" style="185" bestFit="1" customWidth="1"/>
    <col min="263" max="263" width="7.5" style="185" bestFit="1" customWidth="1"/>
    <col min="264" max="264" width="11" style="185" bestFit="1" customWidth="1"/>
    <col min="265" max="267" width="10" style="185"/>
    <col min="268" max="268" width="10.125" style="185" bestFit="1" customWidth="1"/>
    <col min="269" max="512" width="10" style="185"/>
    <col min="513" max="513" width="19.75" style="185" customWidth="1"/>
    <col min="514" max="514" width="10" style="185" customWidth="1"/>
    <col min="515" max="515" width="7.5" style="185" bestFit="1" customWidth="1"/>
    <col min="516" max="516" width="9.125" style="185" bestFit="1" customWidth="1"/>
    <col min="517" max="517" width="7.5" style="185" bestFit="1" customWidth="1"/>
    <col min="518" max="518" width="9.125" style="185" bestFit="1" customWidth="1"/>
    <col min="519" max="519" width="7.5" style="185" bestFit="1" customWidth="1"/>
    <col min="520" max="520" width="11" style="185" bestFit="1" customWidth="1"/>
    <col min="521" max="523" width="10" style="185"/>
    <col min="524" max="524" width="10.125" style="185" bestFit="1" customWidth="1"/>
    <col min="525" max="768" width="10" style="185"/>
    <col min="769" max="769" width="19.75" style="185" customWidth="1"/>
    <col min="770" max="770" width="10" style="185" customWidth="1"/>
    <col min="771" max="771" width="7.5" style="185" bestFit="1" customWidth="1"/>
    <col min="772" max="772" width="9.125" style="185" bestFit="1" customWidth="1"/>
    <col min="773" max="773" width="7.5" style="185" bestFit="1" customWidth="1"/>
    <col min="774" max="774" width="9.125" style="185" bestFit="1" customWidth="1"/>
    <col min="775" max="775" width="7.5" style="185" bestFit="1" customWidth="1"/>
    <col min="776" max="776" width="11" style="185" bestFit="1" customWidth="1"/>
    <col min="777" max="779" width="10" style="185"/>
    <col min="780" max="780" width="10.125" style="185" bestFit="1" customWidth="1"/>
    <col min="781" max="1024" width="11" style="185"/>
    <col min="1025" max="1025" width="19.75" style="185" customWidth="1"/>
    <col min="1026" max="1026" width="10" style="185" customWidth="1"/>
    <col min="1027" max="1027" width="7.5" style="185" bestFit="1" customWidth="1"/>
    <col min="1028" max="1028" width="9.125" style="185" bestFit="1" customWidth="1"/>
    <col min="1029" max="1029" width="7.5" style="185" bestFit="1" customWidth="1"/>
    <col min="1030" max="1030" width="9.125" style="185" bestFit="1" customWidth="1"/>
    <col min="1031" max="1031" width="7.5" style="185" bestFit="1" customWidth="1"/>
    <col min="1032" max="1032" width="11" style="185" bestFit="1" customWidth="1"/>
    <col min="1033" max="1035" width="10" style="185"/>
    <col min="1036" max="1036" width="10.125" style="185" bestFit="1" customWidth="1"/>
    <col min="1037" max="1280" width="10" style="185"/>
    <col min="1281" max="1281" width="19.75" style="185" customWidth="1"/>
    <col min="1282" max="1282" width="10" style="185" customWidth="1"/>
    <col min="1283" max="1283" width="7.5" style="185" bestFit="1" customWidth="1"/>
    <col min="1284" max="1284" width="9.125" style="185" bestFit="1" customWidth="1"/>
    <col min="1285" max="1285" width="7.5" style="185" bestFit="1" customWidth="1"/>
    <col min="1286" max="1286" width="9.125" style="185" bestFit="1" customWidth="1"/>
    <col min="1287" max="1287" width="7.5" style="185" bestFit="1" customWidth="1"/>
    <col min="1288" max="1288" width="11" style="185" bestFit="1" customWidth="1"/>
    <col min="1289" max="1291" width="10" style="185"/>
    <col min="1292" max="1292" width="10.125" style="185" bestFit="1" customWidth="1"/>
    <col min="1293" max="1536" width="10" style="185"/>
    <col min="1537" max="1537" width="19.75" style="185" customWidth="1"/>
    <col min="1538" max="1538" width="10" style="185" customWidth="1"/>
    <col min="1539" max="1539" width="7.5" style="185" bestFit="1" customWidth="1"/>
    <col min="1540" max="1540" width="9.125" style="185" bestFit="1" customWidth="1"/>
    <col min="1541" max="1541" width="7.5" style="185" bestFit="1" customWidth="1"/>
    <col min="1542" max="1542" width="9.125" style="185" bestFit="1" customWidth="1"/>
    <col min="1543" max="1543" width="7.5" style="185" bestFit="1" customWidth="1"/>
    <col min="1544" max="1544" width="11" style="185" bestFit="1" customWidth="1"/>
    <col min="1545" max="1547" width="10" style="185"/>
    <col min="1548" max="1548" width="10.125" style="185" bestFit="1" customWidth="1"/>
    <col min="1549" max="1792" width="10" style="185"/>
    <col min="1793" max="1793" width="19.75" style="185" customWidth="1"/>
    <col min="1794" max="1794" width="10" style="185" customWidth="1"/>
    <col min="1795" max="1795" width="7.5" style="185" bestFit="1" customWidth="1"/>
    <col min="1796" max="1796" width="9.125" style="185" bestFit="1" customWidth="1"/>
    <col min="1797" max="1797" width="7.5" style="185" bestFit="1" customWidth="1"/>
    <col min="1798" max="1798" width="9.125" style="185" bestFit="1" customWidth="1"/>
    <col min="1799" max="1799" width="7.5" style="185" bestFit="1" customWidth="1"/>
    <col min="1800" max="1800" width="11" style="185" bestFit="1" customWidth="1"/>
    <col min="1801" max="1803" width="10" style="185"/>
    <col min="1804" max="1804" width="10.125" style="185" bestFit="1" customWidth="1"/>
    <col min="1805" max="2048" width="11" style="185"/>
    <col min="2049" max="2049" width="19.75" style="185" customWidth="1"/>
    <col min="2050" max="2050" width="10" style="185" customWidth="1"/>
    <col min="2051" max="2051" width="7.5" style="185" bestFit="1" customWidth="1"/>
    <col min="2052" max="2052" width="9.125" style="185" bestFit="1" customWidth="1"/>
    <col min="2053" max="2053" width="7.5" style="185" bestFit="1" customWidth="1"/>
    <col min="2054" max="2054" width="9.125" style="185" bestFit="1" customWidth="1"/>
    <col min="2055" max="2055" width="7.5" style="185" bestFit="1" customWidth="1"/>
    <col min="2056" max="2056" width="11" style="185" bestFit="1" customWidth="1"/>
    <col min="2057" max="2059" width="10" style="185"/>
    <col min="2060" max="2060" width="10.125" style="185" bestFit="1" customWidth="1"/>
    <col min="2061" max="2304" width="10" style="185"/>
    <col min="2305" max="2305" width="19.75" style="185" customWidth="1"/>
    <col min="2306" max="2306" width="10" style="185" customWidth="1"/>
    <col min="2307" max="2307" width="7.5" style="185" bestFit="1" customWidth="1"/>
    <col min="2308" max="2308" width="9.125" style="185" bestFit="1" customWidth="1"/>
    <col min="2309" max="2309" width="7.5" style="185" bestFit="1" customWidth="1"/>
    <col min="2310" max="2310" width="9.125" style="185" bestFit="1" customWidth="1"/>
    <col min="2311" max="2311" width="7.5" style="185" bestFit="1" customWidth="1"/>
    <col min="2312" max="2312" width="11" style="185" bestFit="1" customWidth="1"/>
    <col min="2313" max="2315" width="10" style="185"/>
    <col min="2316" max="2316" width="10.125" style="185" bestFit="1" customWidth="1"/>
    <col min="2317" max="2560" width="10" style="185"/>
    <col min="2561" max="2561" width="19.75" style="185" customWidth="1"/>
    <col min="2562" max="2562" width="10" style="185" customWidth="1"/>
    <col min="2563" max="2563" width="7.5" style="185" bestFit="1" customWidth="1"/>
    <col min="2564" max="2564" width="9.125" style="185" bestFit="1" customWidth="1"/>
    <col min="2565" max="2565" width="7.5" style="185" bestFit="1" customWidth="1"/>
    <col min="2566" max="2566" width="9.125" style="185" bestFit="1" customWidth="1"/>
    <col min="2567" max="2567" width="7.5" style="185" bestFit="1" customWidth="1"/>
    <col min="2568" max="2568" width="11" style="185" bestFit="1" customWidth="1"/>
    <col min="2569" max="2571" width="10" style="185"/>
    <col min="2572" max="2572" width="10.125" style="185" bestFit="1" customWidth="1"/>
    <col min="2573" max="2816" width="10" style="185"/>
    <col min="2817" max="2817" width="19.75" style="185" customWidth="1"/>
    <col min="2818" max="2818" width="10" style="185" customWidth="1"/>
    <col min="2819" max="2819" width="7.5" style="185" bestFit="1" customWidth="1"/>
    <col min="2820" max="2820" width="9.125" style="185" bestFit="1" customWidth="1"/>
    <col min="2821" max="2821" width="7.5" style="185" bestFit="1" customWidth="1"/>
    <col min="2822" max="2822" width="9.125" style="185" bestFit="1" customWidth="1"/>
    <col min="2823" max="2823" width="7.5" style="185" bestFit="1" customWidth="1"/>
    <col min="2824" max="2824" width="11" style="185" bestFit="1" customWidth="1"/>
    <col min="2825" max="2827" width="10" style="185"/>
    <col min="2828" max="2828" width="10.125" style="185" bestFit="1" customWidth="1"/>
    <col min="2829" max="3072" width="11" style="185"/>
    <col min="3073" max="3073" width="19.75" style="185" customWidth="1"/>
    <col min="3074" max="3074" width="10" style="185" customWidth="1"/>
    <col min="3075" max="3075" width="7.5" style="185" bestFit="1" customWidth="1"/>
    <col min="3076" max="3076" width="9.125" style="185" bestFit="1" customWidth="1"/>
    <col min="3077" max="3077" width="7.5" style="185" bestFit="1" customWidth="1"/>
    <col min="3078" max="3078" width="9.125" style="185" bestFit="1" customWidth="1"/>
    <col min="3079" max="3079" width="7.5" style="185" bestFit="1" customWidth="1"/>
    <col min="3080" max="3080" width="11" style="185" bestFit="1" customWidth="1"/>
    <col min="3081" max="3083" width="10" style="185"/>
    <col min="3084" max="3084" width="10.125" style="185" bestFit="1" customWidth="1"/>
    <col min="3085" max="3328" width="10" style="185"/>
    <col min="3329" max="3329" width="19.75" style="185" customWidth="1"/>
    <col min="3330" max="3330" width="10" style="185" customWidth="1"/>
    <col min="3331" max="3331" width="7.5" style="185" bestFit="1" customWidth="1"/>
    <col min="3332" max="3332" width="9.125" style="185" bestFit="1" customWidth="1"/>
    <col min="3333" max="3333" width="7.5" style="185" bestFit="1" customWidth="1"/>
    <col min="3334" max="3334" width="9.125" style="185" bestFit="1" customWidth="1"/>
    <col min="3335" max="3335" width="7.5" style="185" bestFit="1" customWidth="1"/>
    <col min="3336" max="3336" width="11" style="185" bestFit="1" customWidth="1"/>
    <col min="3337" max="3339" width="10" style="185"/>
    <col min="3340" max="3340" width="10.125" style="185" bestFit="1" customWidth="1"/>
    <col min="3341" max="3584" width="10" style="185"/>
    <col min="3585" max="3585" width="19.75" style="185" customWidth="1"/>
    <col min="3586" max="3586" width="10" style="185" customWidth="1"/>
    <col min="3587" max="3587" width="7.5" style="185" bestFit="1" customWidth="1"/>
    <col min="3588" max="3588" width="9.125" style="185" bestFit="1" customWidth="1"/>
    <col min="3589" max="3589" width="7.5" style="185" bestFit="1" customWidth="1"/>
    <col min="3590" max="3590" width="9.125" style="185" bestFit="1" customWidth="1"/>
    <col min="3591" max="3591" width="7.5" style="185" bestFit="1" customWidth="1"/>
    <col min="3592" max="3592" width="11" style="185" bestFit="1" customWidth="1"/>
    <col min="3593" max="3595" width="10" style="185"/>
    <col min="3596" max="3596" width="10.125" style="185" bestFit="1" customWidth="1"/>
    <col min="3597" max="3840" width="10" style="185"/>
    <col min="3841" max="3841" width="19.75" style="185" customWidth="1"/>
    <col min="3842" max="3842" width="10" style="185" customWidth="1"/>
    <col min="3843" max="3843" width="7.5" style="185" bestFit="1" customWidth="1"/>
    <col min="3844" max="3844" width="9.125" style="185" bestFit="1" customWidth="1"/>
    <col min="3845" max="3845" width="7.5" style="185" bestFit="1" customWidth="1"/>
    <col min="3846" max="3846" width="9.125" style="185" bestFit="1" customWidth="1"/>
    <col min="3847" max="3847" width="7.5" style="185" bestFit="1" customWidth="1"/>
    <col min="3848" max="3848" width="11" style="185" bestFit="1" customWidth="1"/>
    <col min="3849" max="3851" width="10" style="185"/>
    <col min="3852" max="3852" width="10.125" style="185" bestFit="1" customWidth="1"/>
    <col min="3853" max="4096" width="11" style="185"/>
    <col min="4097" max="4097" width="19.75" style="185" customWidth="1"/>
    <col min="4098" max="4098" width="10" style="185" customWidth="1"/>
    <col min="4099" max="4099" width="7.5" style="185" bestFit="1" customWidth="1"/>
    <col min="4100" max="4100" width="9.125" style="185" bestFit="1" customWidth="1"/>
    <col min="4101" max="4101" width="7.5" style="185" bestFit="1" customWidth="1"/>
    <col min="4102" max="4102" width="9.125" style="185" bestFit="1" customWidth="1"/>
    <col min="4103" max="4103" width="7.5" style="185" bestFit="1" customWidth="1"/>
    <col min="4104" max="4104" width="11" style="185" bestFit="1" customWidth="1"/>
    <col min="4105" max="4107" width="10" style="185"/>
    <col min="4108" max="4108" width="10.125" style="185" bestFit="1" customWidth="1"/>
    <col min="4109" max="4352" width="10" style="185"/>
    <col min="4353" max="4353" width="19.75" style="185" customWidth="1"/>
    <col min="4354" max="4354" width="10" style="185" customWidth="1"/>
    <col min="4355" max="4355" width="7.5" style="185" bestFit="1" customWidth="1"/>
    <col min="4356" max="4356" width="9.125" style="185" bestFit="1" customWidth="1"/>
    <col min="4357" max="4357" width="7.5" style="185" bestFit="1" customWidth="1"/>
    <col min="4358" max="4358" width="9.125" style="185" bestFit="1" customWidth="1"/>
    <col min="4359" max="4359" width="7.5" style="185" bestFit="1" customWidth="1"/>
    <col min="4360" max="4360" width="11" style="185" bestFit="1" customWidth="1"/>
    <col min="4361" max="4363" width="10" style="185"/>
    <col min="4364" max="4364" width="10.125" style="185" bestFit="1" customWidth="1"/>
    <col min="4365" max="4608" width="10" style="185"/>
    <col min="4609" max="4609" width="19.75" style="185" customWidth="1"/>
    <col min="4610" max="4610" width="10" style="185" customWidth="1"/>
    <col min="4611" max="4611" width="7.5" style="185" bestFit="1" customWidth="1"/>
    <col min="4612" max="4612" width="9.125" style="185" bestFit="1" customWidth="1"/>
    <col min="4613" max="4613" width="7.5" style="185" bestFit="1" customWidth="1"/>
    <col min="4614" max="4614" width="9.125" style="185" bestFit="1" customWidth="1"/>
    <col min="4615" max="4615" width="7.5" style="185" bestFit="1" customWidth="1"/>
    <col min="4616" max="4616" width="11" style="185" bestFit="1" customWidth="1"/>
    <col min="4617" max="4619" width="10" style="185"/>
    <col min="4620" max="4620" width="10.125" style="185" bestFit="1" customWidth="1"/>
    <col min="4621" max="4864" width="10" style="185"/>
    <col min="4865" max="4865" width="19.75" style="185" customWidth="1"/>
    <col min="4866" max="4866" width="10" style="185" customWidth="1"/>
    <col min="4867" max="4867" width="7.5" style="185" bestFit="1" customWidth="1"/>
    <col min="4868" max="4868" width="9.125" style="185" bestFit="1" customWidth="1"/>
    <col min="4869" max="4869" width="7.5" style="185" bestFit="1" customWidth="1"/>
    <col min="4870" max="4870" width="9.125" style="185" bestFit="1" customWidth="1"/>
    <col min="4871" max="4871" width="7.5" style="185" bestFit="1" customWidth="1"/>
    <col min="4872" max="4872" width="11" style="185" bestFit="1" customWidth="1"/>
    <col min="4873" max="4875" width="10" style="185"/>
    <col min="4876" max="4876" width="10.125" style="185" bestFit="1" customWidth="1"/>
    <col min="4877" max="5120" width="11" style="185"/>
    <col min="5121" max="5121" width="19.75" style="185" customWidth="1"/>
    <col min="5122" max="5122" width="10" style="185" customWidth="1"/>
    <col min="5123" max="5123" width="7.5" style="185" bestFit="1" customWidth="1"/>
    <col min="5124" max="5124" width="9.125" style="185" bestFit="1" customWidth="1"/>
    <col min="5125" max="5125" width="7.5" style="185" bestFit="1" customWidth="1"/>
    <col min="5126" max="5126" width="9.125" style="185" bestFit="1" customWidth="1"/>
    <col min="5127" max="5127" width="7.5" style="185" bestFit="1" customWidth="1"/>
    <col min="5128" max="5128" width="11" style="185" bestFit="1" customWidth="1"/>
    <col min="5129" max="5131" width="10" style="185"/>
    <col min="5132" max="5132" width="10.125" style="185" bestFit="1" customWidth="1"/>
    <col min="5133" max="5376" width="10" style="185"/>
    <col min="5377" max="5377" width="19.75" style="185" customWidth="1"/>
    <col min="5378" max="5378" width="10" style="185" customWidth="1"/>
    <col min="5379" max="5379" width="7.5" style="185" bestFit="1" customWidth="1"/>
    <col min="5380" max="5380" width="9.125" style="185" bestFit="1" customWidth="1"/>
    <col min="5381" max="5381" width="7.5" style="185" bestFit="1" customWidth="1"/>
    <col min="5382" max="5382" width="9.125" style="185" bestFit="1" customWidth="1"/>
    <col min="5383" max="5383" width="7.5" style="185" bestFit="1" customWidth="1"/>
    <col min="5384" max="5384" width="11" style="185" bestFit="1" customWidth="1"/>
    <col min="5385" max="5387" width="10" style="185"/>
    <col min="5388" max="5388" width="10.125" style="185" bestFit="1" customWidth="1"/>
    <col min="5389" max="5632" width="10" style="185"/>
    <col min="5633" max="5633" width="19.75" style="185" customWidth="1"/>
    <col min="5634" max="5634" width="10" style="185" customWidth="1"/>
    <col min="5635" max="5635" width="7.5" style="185" bestFit="1" customWidth="1"/>
    <col min="5636" max="5636" width="9.125" style="185" bestFit="1" customWidth="1"/>
    <col min="5637" max="5637" width="7.5" style="185" bestFit="1" customWidth="1"/>
    <col min="5638" max="5638" width="9.125" style="185" bestFit="1" customWidth="1"/>
    <col min="5639" max="5639" width="7.5" style="185" bestFit="1" customWidth="1"/>
    <col min="5640" max="5640" width="11" style="185" bestFit="1" customWidth="1"/>
    <col min="5641" max="5643" width="10" style="185"/>
    <col min="5644" max="5644" width="10.125" style="185" bestFit="1" customWidth="1"/>
    <col min="5645" max="5888" width="10" style="185"/>
    <col min="5889" max="5889" width="19.75" style="185" customWidth="1"/>
    <col min="5890" max="5890" width="10" style="185" customWidth="1"/>
    <col min="5891" max="5891" width="7.5" style="185" bestFit="1" customWidth="1"/>
    <col min="5892" max="5892" width="9.125" style="185" bestFit="1" customWidth="1"/>
    <col min="5893" max="5893" width="7.5" style="185" bestFit="1" customWidth="1"/>
    <col min="5894" max="5894" width="9.125" style="185" bestFit="1" customWidth="1"/>
    <col min="5895" max="5895" width="7.5" style="185" bestFit="1" customWidth="1"/>
    <col min="5896" max="5896" width="11" style="185" bestFit="1" customWidth="1"/>
    <col min="5897" max="5899" width="10" style="185"/>
    <col min="5900" max="5900" width="10.125" style="185" bestFit="1" customWidth="1"/>
    <col min="5901" max="6144" width="11" style="185"/>
    <col min="6145" max="6145" width="19.75" style="185" customWidth="1"/>
    <col min="6146" max="6146" width="10" style="185" customWidth="1"/>
    <col min="6147" max="6147" width="7.5" style="185" bestFit="1" customWidth="1"/>
    <col min="6148" max="6148" width="9.125" style="185" bestFit="1" customWidth="1"/>
    <col min="6149" max="6149" width="7.5" style="185" bestFit="1" customWidth="1"/>
    <col min="6150" max="6150" width="9.125" style="185" bestFit="1" customWidth="1"/>
    <col min="6151" max="6151" width="7.5" style="185" bestFit="1" customWidth="1"/>
    <col min="6152" max="6152" width="11" style="185" bestFit="1" customWidth="1"/>
    <col min="6153" max="6155" width="10" style="185"/>
    <col min="6156" max="6156" width="10.125" style="185" bestFit="1" customWidth="1"/>
    <col min="6157" max="6400" width="10" style="185"/>
    <col min="6401" max="6401" width="19.75" style="185" customWidth="1"/>
    <col min="6402" max="6402" width="10" style="185" customWidth="1"/>
    <col min="6403" max="6403" width="7.5" style="185" bestFit="1" customWidth="1"/>
    <col min="6404" max="6404" width="9.125" style="185" bestFit="1" customWidth="1"/>
    <col min="6405" max="6405" width="7.5" style="185" bestFit="1" customWidth="1"/>
    <col min="6406" max="6406" width="9.125" style="185" bestFit="1" customWidth="1"/>
    <col min="6407" max="6407" width="7.5" style="185" bestFit="1" customWidth="1"/>
    <col min="6408" max="6408" width="11" style="185" bestFit="1" customWidth="1"/>
    <col min="6409" max="6411" width="10" style="185"/>
    <col min="6412" max="6412" width="10.125" style="185" bestFit="1" customWidth="1"/>
    <col min="6413" max="6656" width="10" style="185"/>
    <col min="6657" max="6657" width="19.75" style="185" customWidth="1"/>
    <col min="6658" max="6658" width="10" style="185" customWidth="1"/>
    <col min="6659" max="6659" width="7.5" style="185" bestFit="1" customWidth="1"/>
    <col min="6660" max="6660" width="9.125" style="185" bestFit="1" customWidth="1"/>
    <col min="6661" max="6661" width="7.5" style="185" bestFit="1" customWidth="1"/>
    <col min="6662" max="6662" width="9.125" style="185" bestFit="1" customWidth="1"/>
    <col min="6663" max="6663" width="7.5" style="185" bestFit="1" customWidth="1"/>
    <col min="6664" max="6664" width="11" style="185" bestFit="1" customWidth="1"/>
    <col min="6665" max="6667" width="10" style="185"/>
    <col min="6668" max="6668" width="10.125" style="185" bestFit="1" customWidth="1"/>
    <col min="6669" max="6912" width="10" style="185"/>
    <col min="6913" max="6913" width="19.75" style="185" customWidth="1"/>
    <col min="6914" max="6914" width="10" style="185" customWidth="1"/>
    <col min="6915" max="6915" width="7.5" style="185" bestFit="1" customWidth="1"/>
    <col min="6916" max="6916" width="9.125" style="185" bestFit="1" customWidth="1"/>
    <col min="6917" max="6917" width="7.5" style="185" bestFit="1" customWidth="1"/>
    <col min="6918" max="6918" width="9.125" style="185" bestFit="1" customWidth="1"/>
    <col min="6919" max="6919" width="7.5" style="185" bestFit="1" customWidth="1"/>
    <col min="6920" max="6920" width="11" style="185" bestFit="1" customWidth="1"/>
    <col min="6921" max="6923" width="10" style="185"/>
    <col min="6924" max="6924" width="10.125" style="185" bestFit="1" customWidth="1"/>
    <col min="6925" max="7168" width="11" style="185"/>
    <col min="7169" max="7169" width="19.75" style="185" customWidth="1"/>
    <col min="7170" max="7170" width="10" style="185" customWidth="1"/>
    <col min="7171" max="7171" width="7.5" style="185" bestFit="1" customWidth="1"/>
    <col min="7172" max="7172" width="9.125" style="185" bestFit="1" customWidth="1"/>
    <col min="7173" max="7173" width="7.5" style="185" bestFit="1" customWidth="1"/>
    <col min="7174" max="7174" width="9.125" style="185" bestFit="1" customWidth="1"/>
    <col min="7175" max="7175" width="7.5" style="185" bestFit="1" customWidth="1"/>
    <col min="7176" max="7176" width="11" style="185" bestFit="1" customWidth="1"/>
    <col min="7177" max="7179" width="10" style="185"/>
    <col min="7180" max="7180" width="10.125" style="185" bestFit="1" customWidth="1"/>
    <col min="7181" max="7424" width="10" style="185"/>
    <col min="7425" max="7425" width="19.75" style="185" customWidth="1"/>
    <col min="7426" max="7426" width="10" style="185" customWidth="1"/>
    <col min="7427" max="7427" width="7.5" style="185" bestFit="1" customWidth="1"/>
    <col min="7428" max="7428" width="9.125" style="185" bestFit="1" customWidth="1"/>
    <col min="7429" max="7429" width="7.5" style="185" bestFit="1" customWidth="1"/>
    <col min="7430" max="7430" width="9.125" style="185" bestFit="1" customWidth="1"/>
    <col min="7431" max="7431" width="7.5" style="185" bestFit="1" customWidth="1"/>
    <col min="7432" max="7432" width="11" style="185" bestFit="1" customWidth="1"/>
    <col min="7433" max="7435" width="10" style="185"/>
    <col min="7436" max="7436" width="10.125" style="185" bestFit="1" customWidth="1"/>
    <col min="7437" max="7680" width="10" style="185"/>
    <col min="7681" max="7681" width="19.75" style="185" customWidth="1"/>
    <col min="7682" max="7682" width="10" style="185" customWidth="1"/>
    <col min="7683" max="7683" width="7.5" style="185" bestFit="1" customWidth="1"/>
    <col min="7684" max="7684" width="9.125" style="185" bestFit="1" customWidth="1"/>
    <col min="7685" max="7685" width="7.5" style="185" bestFit="1" customWidth="1"/>
    <col min="7686" max="7686" width="9.125" style="185" bestFit="1" customWidth="1"/>
    <col min="7687" max="7687" width="7.5" style="185" bestFit="1" customWidth="1"/>
    <col min="7688" max="7688" width="11" style="185" bestFit="1" customWidth="1"/>
    <col min="7689" max="7691" width="10" style="185"/>
    <col min="7692" max="7692" width="10.125" style="185" bestFit="1" customWidth="1"/>
    <col min="7693" max="7936" width="10" style="185"/>
    <col min="7937" max="7937" width="19.75" style="185" customWidth="1"/>
    <col min="7938" max="7938" width="10" style="185" customWidth="1"/>
    <col min="7939" max="7939" width="7.5" style="185" bestFit="1" customWidth="1"/>
    <col min="7940" max="7940" width="9.125" style="185" bestFit="1" customWidth="1"/>
    <col min="7941" max="7941" width="7.5" style="185" bestFit="1" customWidth="1"/>
    <col min="7942" max="7942" width="9.125" style="185" bestFit="1" customWidth="1"/>
    <col min="7943" max="7943" width="7.5" style="185" bestFit="1" customWidth="1"/>
    <col min="7944" max="7944" width="11" style="185" bestFit="1" customWidth="1"/>
    <col min="7945" max="7947" width="10" style="185"/>
    <col min="7948" max="7948" width="10.125" style="185" bestFit="1" customWidth="1"/>
    <col min="7949" max="8192" width="11" style="185"/>
    <col min="8193" max="8193" width="19.75" style="185" customWidth="1"/>
    <col min="8194" max="8194" width="10" style="185" customWidth="1"/>
    <col min="8195" max="8195" width="7.5" style="185" bestFit="1" customWidth="1"/>
    <col min="8196" max="8196" width="9.125" style="185" bestFit="1" customWidth="1"/>
    <col min="8197" max="8197" width="7.5" style="185" bestFit="1" customWidth="1"/>
    <col min="8198" max="8198" width="9.125" style="185" bestFit="1" customWidth="1"/>
    <col min="8199" max="8199" width="7.5" style="185" bestFit="1" customWidth="1"/>
    <col min="8200" max="8200" width="11" style="185" bestFit="1" customWidth="1"/>
    <col min="8201" max="8203" width="10" style="185"/>
    <col min="8204" max="8204" width="10.125" style="185" bestFit="1" customWidth="1"/>
    <col min="8205" max="8448" width="10" style="185"/>
    <col min="8449" max="8449" width="19.75" style="185" customWidth="1"/>
    <col min="8450" max="8450" width="10" style="185" customWidth="1"/>
    <col min="8451" max="8451" width="7.5" style="185" bestFit="1" customWidth="1"/>
    <col min="8452" max="8452" width="9.125" style="185" bestFit="1" customWidth="1"/>
    <col min="8453" max="8453" width="7.5" style="185" bestFit="1" customWidth="1"/>
    <col min="8454" max="8454" width="9.125" style="185" bestFit="1" customWidth="1"/>
    <col min="8455" max="8455" width="7.5" style="185" bestFit="1" customWidth="1"/>
    <col min="8456" max="8456" width="11" style="185" bestFit="1" customWidth="1"/>
    <col min="8457" max="8459" width="10" style="185"/>
    <col min="8460" max="8460" width="10.125" style="185" bestFit="1" customWidth="1"/>
    <col min="8461" max="8704" width="10" style="185"/>
    <col min="8705" max="8705" width="19.75" style="185" customWidth="1"/>
    <col min="8706" max="8706" width="10" style="185" customWidth="1"/>
    <col min="8707" max="8707" width="7.5" style="185" bestFit="1" customWidth="1"/>
    <col min="8708" max="8708" width="9.125" style="185" bestFit="1" customWidth="1"/>
    <col min="8709" max="8709" width="7.5" style="185" bestFit="1" customWidth="1"/>
    <col min="8710" max="8710" width="9.125" style="185" bestFit="1" customWidth="1"/>
    <col min="8711" max="8711" width="7.5" style="185" bestFit="1" customWidth="1"/>
    <col min="8712" max="8712" width="11" style="185" bestFit="1" customWidth="1"/>
    <col min="8713" max="8715" width="10" style="185"/>
    <col min="8716" max="8716" width="10.125" style="185" bestFit="1" customWidth="1"/>
    <col min="8717" max="8960" width="10" style="185"/>
    <col min="8961" max="8961" width="19.75" style="185" customWidth="1"/>
    <col min="8962" max="8962" width="10" style="185" customWidth="1"/>
    <col min="8963" max="8963" width="7.5" style="185" bestFit="1" customWidth="1"/>
    <col min="8964" max="8964" width="9.125" style="185" bestFit="1" customWidth="1"/>
    <col min="8965" max="8965" width="7.5" style="185" bestFit="1" customWidth="1"/>
    <col min="8966" max="8966" width="9.125" style="185" bestFit="1" customWidth="1"/>
    <col min="8967" max="8967" width="7.5" style="185" bestFit="1" customWidth="1"/>
    <col min="8968" max="8968" width="11" style="185" bestFit="1" customWidth="1"/>
    <col min="8969" max="8971" width="10" style="185"/>
    <col min="8972" max="8972" width="10.125" style="185" bestFit="1" customWidth="1"/>
    <col min="8973" max="9216" width="11" style="185"/>
    <col min="9217" max="9217" width="19.75" style="185" customWidth="1"/>
    <col min="9218" max="9218" width="10" style="185" customWidth="1"/>
    <col min="9219" max="9219" width="7.5" style="185" bestFit="1" customWidth="1"/>
    <col min="9220" max="9220" width="9.125" style="185" bestFit="1" customWidth="1"/>
    <col min="9221" max="9221" width="7.5" style="185" bestFit="1" customWidth="1"/>
    <col min="9222" max="9222" width="9.125" style="185" bestFit="1" customWidth="1"/>
    <col min="9223" max="9223" width="7.5" style="185" bestFit="1" customWidth="1"/>
    <col min="9224" max="9224" width="11" style="185" bestFit="1" customWidth="1"/>
    <col min="9225" max="9227" width="10" style="185"/>
    <col min="9228" max="9228" width="10.125" style="185" bestFit="1" customWidth="1"/>
    <col min="9229" max="9472" width="10" style="185"/>
    <col min="9473" max="9473" width="19.75" style="185" customWidth="1"/>
    <col min="9474" max="9474" width="10" style="185" customWidth="1"/>
    <col min="9475" max="9475" width="7.5" style="185" bestFit="1" customWidth="1"/>
    <col min="9476" max="9476" width="9.125" style="185" bestFit="1" customWidth="1"/>
    <col min="9477" max="9477" width="7.5" style="185" bestFit="1" customWidth="1"/>
    <col min="9478" max="9478" width="9.125" style="185" bestFit="1" customWidth="1"/>
    <col min="9479" max="9479" width="7.5" style="185" bestFit="1" customWidth="1"/>
    <col min="9480" max="9480" width="11" style="185" bestFit="1" customWidth="1"/>
    <col min="9481" max="9483" width="10" style="185"/>
    <col min="9484" max="9484" width="10.125" style="185" bestFit="1" customWidth="1"/>
    <col min="9485" max="9728" width="10" style="185"/>
    <col min="9729" max="9729" width="19.75" style="185" customWidth="1"/>
    <col min="9730" max="9730" width="10" style="185" customWidth="1"/>
    <col min="9731" max="9731" width="7.5" style="185" bestFit="1" customWidth="1"/>
    <col min="9732" max="9732" width="9.125" style="185" bestFit="1" customWidth="1"/>
    <col min="9733" max="9733" width="7.5" style="185" bestFit="1" customWidth="1"/>
    <col min="9734" max="9734" width="9.125" style="185" bestFit="1" customWidth="1"/>
    <col min="9735" max="9735" width="7.5" style="185" bestFit="1" customWidth="1"/>
    <col min="9736" max="9736" width="11" style="185" bestFit="1" customWidth="1"/>
    <col min="9737" max="9739" width="10" style="185"/>
    <col min="9740" max="9740" width="10.125" style="185" bestFit="1" customWidth="1"/>
    <col min="9741" max="9984" width="10" style="185"/>
    <col min="9985" max="9985" width="19.75" style="185" customWidth="1"/>
    <col min="9986" max="9986" width="10" style="185" customWidth="1"/>
    <col min="9987" max="9987" width="7.5" style="185" bestFit="1" customWidth="1"/>
    <col min="9988" max="9988" width="9.125" style="185" bestFit="1" customWidth="1"/>
    <col min="9989" max="9989" width="7.5" style="185" bestFit="1" customWidth="1"/>
    <col min="9990" max="9990" width="9.125" style="185" bestFit="1" customWidth="1"/>
    <col min="9991" max="9991" width="7.5" style="185" bestFit="1" customWidth="1"/>
    <col min="9992" max="9992" width="11" style="185" bestFit="1" customWidth="1"/>
    <col min="9993" max="9995" width="10" style="185"/>
    <col min="9996" max="9996" width="10.125" style="185" bestFit="1" customWidth="1"/>
    <col min="9997" max="10240" width="11" style="185"/>
    <col min="10241" max="10241" width="19.75" style="185" customWidth="1"/>
    <col min="10242" max="10242" width="10" style="185" customWidth="1"/>
    <col min="10243" max="10243" width="7.5" style="185" bestFit="1" customWidth="1"/>
    <col min="10244" max="10244" width="9.125" style="185" bestFit="1" customWidth="1"/>
    <col min="10245" max="10245" width="7.5" style="185" bestFit="1" customWidth="1"/>
    <col min="10246" max="10246" width="9.125" style="185" bestFit="1" customWidth="1"/>
    <col min="10247" max="10247" width="7.5" style="185" bestFit="1" customWidth="1"/>
    <col min="10248" max="10248" width="11" style="185" bestFit="1" customWidth="1"/>
    <col min="10249" max="10251" width="10" style="185"/>
    <col min="10252" max="10252" width="10.125" style="185" bestFit="1" customWidth="1"/>
    <col min="10253" max="10496" width="10" style="185"/>
    <col min="10497" max="10497" width="19.75" style="185" customWidth="1"/>
    <col min="10498" max="10498" width="10" style="185" customWidth="1"/>
    <col min="10499" max="10499" width="7.5" style="185" bestFit="1" customWidth="1"/>
    <col min="10500" max="10500" width="9.125" style="185" bestFit="1" customWidth="1"/>
    <col min="10501" max="10501" width="7.5" style="185" bestFit="1" customWidth="1"/>
    <col min="10502" max="10502" width="9.125" style="185" bestFit="1" customWidth="1"/>
    <col min="10503" max="10503" width="7.5" style="185" bestFit="1" customWidth="1"/>
    <col min="10504" max="10504" width="11" style="185" bestFit="1" customWidth="1"/>
    <col min="10505" max="10507" width="10" style="185"/>
    <col min="10508" max="10508" width="10.125" style="185" bestFit="1" customWidth="1"/>
    <col min="10509" max="10752" width="10" style="185"/>
    <col min="10753" max="10753" width="19.75" style="185" customWidth="1"/>
    <col min="10754" max="10754" width="10" style="185" customWidth="1"/>
    <col min="10755" max="10755" width="7.5" style="185" bestFit="1" customWidth="1"/>
    <col min="10756" max="10756" width="9.125" style="185" bestFit="1" customWidth="1"/>
    <col min="10757" max="10757" width="7.5" style="185" bestFit="1" customWidth="1"/>
    <col min="10758" max="10758" width="9.125" style="185" bestFit="1" customWidth="1"/>
    <col min="10759" max="10759" width="7.5" style="185" bestFit="1" customWidth="1"/>
    <col min="10760" max="10760" width="11" style="185" bestFit="1" customWidth="1"/>
    <col min="10761" max="10763" width="10" style="185"/>
    <col min="10764" max="10764" width="10.125" style="185" bestFit="1" customWidth="1"/>
    <col min="10765" max="11008" width="10" style="185"/>
    <col min="11009" max="11009" width="19.75" style="185" customWidth="1"/>
    <col min="11010" max="11010" width="10" style="185" customWidth="1"/>
    <col min="11011" max="11011" width="7.5" style="185" bestFit="1" customWidth="1"/>
    <col min="11012" max="11012" width="9.125" style="185" bestFit="1" customWidth="1"/>
    <col min="11013" max="11013" width="7.5" style="185" bestFit="1" customWidth="1"/>
    <col min="11014" max="11014" width="9.125" style="185" bestFit="1" customWidth="1"/>
    <col min="11015" max="11015" width="7.5" style="185" bestFit="1" customWidth="1"/>
    <col min="11016" max="11016" width="11" style="185" bestFit="1" customWidth="1"/>
    <col min="11017" max="11019" width="10" style="185"/>
    <col min="11020" max="11020" width="10.125" style="185" bestFit="1" customWidth="1"/>
    <col min="11021" max="11264" width="11" style="185"/>
    <col min="11265" max="11265" width="19.75" style="185" customWidth="1"/>
    <col min="11266" max="11266" width="10" style="185" customWidth="1"/>
    <col min="11267" max="11267" width="7.5" style="185" bestFit="1" customWidth="1"/>
    <col min="11268" max="11268" width="9.125" style="185" bestFit="1" customWidth="1"/>
    <col min="11269" max="11269" width="7.5" style="185" bestFit="1" customWidth="1"/>
    <col min="11270" max="11270" width="9.125" style="185" bestFit="1" customWidth="1"/>
    <col min="11271" max="11271" width="7.5" style="185" bestFit="1" customWidth="1"/>
    <col min="11272" max="11272" width="11" style="185" bestFit="1" customWidth="1"/>
    <col min="11273" max="11275" width="10" style="185"/>
    <col min="11276" max="11276" width="10.125" style="185" bestFit="1" customWidth="1"/>
    <col min="11277" max="11520" width="10" style="185"/>
    <col min="11521" max="11521" width="19.75" style="185" customWidth="1"/>
    <col min="11522" max="11522" width="10" style="185" customWidth="1"/>
    <col min="11523" max="11523" width="7.5" style="185" bestFit="1" customWidth="1"/>
    <col min="11524" max="11524" width="9.125" style="185" bestFit="1" customWidth="1"/>
    <col min="11525" max="11525" width="7.5" style="185" bestFit="1" customWidth="1"/>
    <col min="11526" max="11526" width="9.125" style="185" bestFit="1" customWidth="1"/>
    <col min="11527" max="11527" width="7.5" style="185" bestFit="1" customWidth="1"/>
    <col min="11528" max="11528" width="11" style="185" bestFit="1" customWidth="1"/>
    <col min="11529" max="11531" width="10" style="185"/>
    <col min="11532" max="11532" width="10.125" style="185" bestFit="1" customWidth="1"/>
    <col min="11533" max="11776" width="10" style="185"/>
    <col min="11777" max="11777" width="19.75" style="185" customWidth="1"/>
    <col min="11778" max="11778" width="10" style="185" customWidth="1"/>
    <col min="11779" max="11779" width="7.5" style="185" bestFit="1" customWidth="1"/>
    <col min="11780" max="11780" width="9.125" style="185" bestFit="1" customWidth="1"/>
    <col min="11781" max="11781" width="7.5" style="185" bestFit="1" customWidth="1"/>
    <col min="11782" max="11782" width="9.125" style="185" bestFit="1" customWidth="1"/>
    <col min="11783" max="11783" width="7.5" style="185" bestFit="1" customWidth="1"/>
    <col min="11784" max="11784" width="11" style="185" bestFit="1" customWidth="1"/>
    <col min="11785" max="11787" width="10" style="185"/>
    <col min="11788" max="11788" width="10.125" style="185" bestFit="1" customWidth="1"/>
    <col min="11789" max="12032" width="10" style="185"/>
    <col min="12033" max="12033" width="19.75" style="185" customWidth="1"/>
    <col min="12034" max="12034" width="10" style="185" customWidth="1"/>
    <col min="12035" max="12035" width="7.5" style="185" bestFit="1" customWidth="1"/>
    <col min="12036" max="12036" width="9.125" style="185" bestFit="1" customWidth="1"/>
    <col min="12037" max="12037" width="7.5" style="185" bestFit="1" customWidth="1"/>
    <col min="12038" max="12038" width="9.125" style="185" bestFit="1" customWidth="1"/>
    <col min="12039" max="12039" width="7.5" style="185" bestFit="1" customWidth="1"/>
    <col min="12040" max="12040" width="11" style="185" bestFit="1" customWidth="1"/>
    <col min="12041" max="12043" width="10" style="185"/>
    <col min="12044" max="12044" width="10.125" style="185" bestFit="1" customWidth="1"/>
    <col min="12045" max="12288" width="11" style="185"/>
    <col min="12289" max="12289" width="19.75" style="185" customWidth="1"/>
    <col min="12290" max="12290" width="10" style="185" customWidth="1"/>
    <col min="12291" max="12291" width="7.5" style="185" bestFit="1" customWidth="1"/>
    <col min="12292" max="12292" width="9.125" style="185" bestFit="1" customWidth="1"/>
    <col min="12293" max="12293" width="7.5" style="185" bestFit="1" customWidth="1"/>
    <col min="12294" max="12294" width="9.125" style="185" bestFit="1" customWidth="1"/>
    <col min="12295" max="12295" width="7.5" style="185" bestFit="1" customWidth="1"/>
    <col min="12296" max="12296" width="11" style="185" bestFit="1" customWidth="1"/>
    <col min="12297" max="12299" width="10" style="185"/>
    <col min="12300" max="12300" width="10.125" style="185" bestFit="1" customWidth="1"/>
    <col min="12301" max="12544" width="10" style="185"/>
    <col min="12545" max="12545" width="19.75" style="185" customWidth="1"/>
    <col min="12546" max="12546" width="10" style="185" customWidth="1"/>
    <col min="12547" max="12547" width="7.5" style="185" bestFit="1" customWidth="1"/>
    <col min="12548" max="12548" width="9.125" style="185" bestFit="1" customWidth="1"/>
    <col min="12549" max="12549" width="7.5" style="185" bestFit="1" customWidth="1"/>
    <col min="12550" max="12550" width="9.125" style="185" bestFit="1" customWidth="1"/>
    <col min="12551" max="12551" width="7.5" style="185" bestFit="1" customWidth="1"/>
    <col min="12552" max="12552" width="11" style="185" bestFit="1" customWidth="1"/>
    <col min="12553" max="12555" width="10" style="185"/>
    <col min="12556" max="12556" width="10.125" style="185" bestFit="1" customWidth="1"/>
    <col min="12557" max="12800" width="10" style="185"/>
    <col min="12801" max="12801" width="19.75" style="185" customWidth="1"/>
    <col min="12802" max="12802" width="10" style="185" customWidth="1"/>
    <col min="12803" max="12803" width="7.5" style="185" bestFit="1" customWidth="1"/>
    <col min="12804" max="12804" width="9.125" style="185" bestFit="1" customWidth="1"/>
    <col min="12805" max="12805" width="7.5" style="185" bestFit="1" customWidth="1"/>
    <col min="12806" max="12806" width="9.125" style="185" bestFit="1" customWidth="1"/>
    <col min="12807" max="12807" width="7.5" style="185" bestFit="1" customWidth="1"/>
    <col min="12808" max="12808" width="11" style="185" bestFit="1" customWidth="1"/>
    <col min="12809" max="12811" width="10" style="185"/>
    <col min="12812" max="12812" width="10.125" style="185" bestFit="1" customWidth="1"/>
    <col min="12813" max="13056" width="10" style="185"/>
    <col min="13057" max="13057" width="19.75" style="185" customWidth="1"/>
    <col min="13058" max="13058" width="10" style="185" customWidth="1"/>
    <col min="13059" max="13059" width="7.5" style="185" bestFit="1" customWidth="1"/>
    <col min="13060" max="13060" width="9.125" style="185" bestFit="1" customWidth="1"/>
    <col min="13061" max="13061" width="7.5" style="185" bestFit="1" customWidth="1"/>
    <col min="13062" max="13062" width="9.125" style="185" bestFit="1" customWidth="1"/>
    <col min="13063" max="13063" width="7.5" style="185" bestFit="1" customWidth="1"/>
    <col min="13064" max="13064" width="11" style="185" bestFit="1" customWidth="1"/>
    <col min="13065" max="13067" width="10" style="185"/>
    <col min="13068" max="13068" width="10.125" style="185" bestFit="1" customWidth="1"/>
    <col min="13069" max="13312" width="11" style="185"/>
    <col min="13313" max="13313" width="19.75" style="185" customWidth="1"/>
    <col min="13314" max="13314" width="10" style="185" customWidth="1"/>
    <col min="13315" max="13315" width="7.5" style="185" bestFit="1" customWidth="1"/>
    <col min="13316" max="13316" width="9.125" style="185" bestFit="1" customWidth="1"/>
    <col min="13317" max="13317" width="7.5" style="185" bestFit="1" customWidth="1"/>
    <col min="13318" max="13318" width="9.125" style="185" bestFit="1" customWidth="1"/>
    <col min="13319" max="13319" width="7.5" style="185" bestFit="1" customWidth="1"/>
    <col min="13320" max="13320" width="11" style="185" bestFit="1" customWidth="1"/>
    <col min="13321" max="13323" width="10" style="185"/>
    <col min="13324" max="13324" width="10.125" style="185" bestFit="1" customWidth="1"/>
    <col min="13325" max="13568" width="10" style="185"/>
    <col min="13569" max="13569" width="19.75" style="185" customWidth="1"/>
    <col min="13570" max="13570" width="10" style="185" customWidth="1"/>
    <col min="13571" max="13571" width="7.5" style="185" bestFit="1" customWidth="1"/>
    <col min="13572" max="13572" width="9.125" style="185" bestFit="1" customWidth="1"/>
    <col min="13573" max="13573" width="7.5" style="185" bestFit="1" customWidth="1"/>
    <col min="13574" max="13574" width="9.125" style="185" bestFit="1" customWidth="1"/>
    <col min="13575" max="13575" width="7.5" style="185" bestFit="1" customWidth="1"/>
    <col min="13576" max="13576" width="11" style="185" bestFit="1" customWidth="1"/>
    <col min="13577" max="13579" width="10" style="185"/>
    <col min="13580" max="13580" width="10.125" style="185" bestFit="1" customWidth="1"/>
    <col min="13581" max="13824" width="10" style="185"/>
    <col min="13825" max="13825" width="19.75" style="185" customWidth="1"/>
    <col min="13826" max="13826" width="10" style="185" customWidth="1"/>
    <col min="13827" max="13827" width="7.5" style="185" bestFit="1" customWidth="1"/>
    <col min="13828" max="13828" width="9.125" style="185" bestFit="1" customWidth="1"/>
    <col min="13829" max="13829" width="7.5" style="185" bestFit="1" customWidth="1"/>
    <col min="13830" max="13830" width="9.125" style="185" bestFit="1" customWidth="1"/>
    <col min="13831" max="13831" width="7.5" style="185" bestFit="1" customWidth="1"/>
    <col min="13832" max="13832" width="11" style="185" bestFit="1" customWidth="1"/>
    <col min="13833" max="13835" width="10" style="185"/>
    <col min="13836" max="13836" width="10.125" style="185" bestFit="1" customWidth="1"/>
    <col min="13837" max="14080" width="10" style="185"/>
    <col min="14081" max="14081" width="19.75" style="185" customWidth="1"/>
    <col min="14082" max="14082" width="10" style="185" customWidth="1"/>
    <col min="14083" max="14083" width="7.5" style="185" bestFit="1" customWidth="1"/>
    <col min="14084" max="14084" width="9.125" style="185" bestFit="1" customWidth="1"/>
    <col min="14085" max="14085" width="7.5" style="185" bestFit="1" customWidth="1"/>
    <col min="14086" max="14086" width="9.125" style="185" bestFit="1" customWidth="1"/>
    <col min="14087" max="14087" width="7.5" style="185" bestFit="1" customWidth="1"/>
    <col min="14088" max="14088" width="11" style="185" bestFit="1" customWidth="1"/>
    <col min="14089" max="14091" width="10" style="185"/>
    <col min="14092" max="14092" width="10.125" style="185" bestFit="1" customWidth="1"/>
    <col min="14093" max="14336" width="11" style="185"/>
    <col min="14337" max="14337" width="19.75" style="185" customWidth="1"/>
    <col min="14338" max="14338" width="10" style="185" customWidth="1"/>
    <col min="14339" max="14339" width="7.5" style="185" bestFit="1" customWidth="1"/>
    <col min="14340" max="14340" width="9.125" style="185" bestFit="1" customWidth="1"/>
    <col min="14341" max="14341" width="7.5" style="185" bestFit="1" customWidth="1"/>
    <col min="14342" max="14342" width="9.125" style="185" bestFit="1" customWidth="1"/>
    <col min="14343" max="14343" width="7.5" style="185" bestFit="1" customWidth="1"/>
    <col min="14344" max="14344" width="11" style="185" bestFit="1" customWidth="1"/>
    <col min="14345" max="14347" width="10" style="185"/>
    <col min="14348" max="14348" width="10.125" style="185" bestFit="1" customWidth="1"/>
    <col min="14349" max="14592" width="10" style="185"/>
    <col min="14593" max="14593" width="19.75" style="185" customWidth="1"/>
    <col min="14594" max="14594" width="10" style="185" customWidth="1"/>
    <col min="14595" max="14595" width="7.5" style="185" bestFit="1" customWidth="1"/>
    <col min="14596" max="14596" width="9.125" style="185" bestFit="1" customWidth="1"/>
    <col min="14597" max="14597" width="7.5" style="185" bestFit="1" customWidth="1"/>
    <col min="14598" max="14598" width="9.125" style="185" bestFit="1" customWidth="1"/>
    <col min="14599" max="14599" width="7.5" style="185" bestFit="1" customWidth="1"/>
    <col min="14600" max="14600" width="11" style="185" bestFit="1" customWidth="1"/>
    <col min="14601" max="14603" width="10" style="185"/>
    <col min="14604" max="14604" width="10.125" style="185" bestFit="1" customWidth="1"/>
    <col min="14605" max="14848" width="10" style="185"/>
    <col min="14849" max="14849" width="19.75" style="185" customWidth="1"/>
    <col min="14850" max="14850" width="10" style="185" customWidth="1"/>
    <col min="14851" max="14851" width="7.5" style="185" bestFit="1" customWidth="1"/>
    <col min="14852" max="14852" width="9.125" style="185" bestFit="1" customWidth="1"/>
    <col min="14853" max="14853" width="7.5" style="185" bestFit="1" customWidth="1"/>
    <col min="14854" max="14854" width="9.125" style="185" bestFit="1" customWidth="1"/>
    <col min="14855" max="14855" width="7.5" style="185" bestFit="1" customWidth="1"/>
    <col min="14856" max="14856" width="11" style="185" bestFit="1" customWidth="1"/>
    <col min="14857" max="14859" width="10" style="185"/>
    <col min="14860" max="14860" width="10.125" style="185" bestFit="1" customWidth="1"/>
    <col min="14861" max="15104" width="10" style="185"/>
    <col min="15105" max="15105" width="19.75" style="185" customWidth="1"/>
    <col min="15106" max="15106" width="10" style="185" customWidth="1"/>
    <col min="15107" max="15107" width="7.5" style="185" bestFit="1" customWidth="1"/>
    <col min="15108" max="15108" width="9.125" style="185" bestFit="1" customWidth="1"/>
    <col min="15109" max="15109" width="7.5" style="185" bestFit="1" customWidth="1"/>
    <col min="15110" max="15110" width="9.125" style="185" bestFit="1" customWidth="1"/>
    <col min="15111" max="15111" width="7.5" style="185" bestFit="1" customWidth="1"/>
    <col min="15112" max="15112" width="11" style="185" bestFit="1" customWidth="1"/>
    <col min="15113" max="15115" width="10" style="185"/>
    <col min="15116" max="15116" width="10.125" style="185" bestFit="1" customWidth="1"/>
    <col min="15117" max="15360" width="11" style="185"/>
    <col min="15361" max="15361" width="19.75" style="185" customWidth="1"/>
    <col min="15362" max="15362" width="10" style="185" customWidth="1"/>
    <col min="15363" max="15363" width="7.5" style="185" bestFit="1" customWidth="1"/>
    <col min="15364" max="15364" width="9.125" style="185" bestFit="1" customWidth="1"/>
    <col min="15365" max="15365" width="7.5" style="185" bestFit="1" customWidth="1"/>
    <col min="15366" max="15366" width="9.125" style="185" bestFit="1" customWidth="1"/>
    <col min="15367" max="15367" width="7.5" style="185" bestFit="1" customWidth="1"/>
    <col min="15368" max="15368" width="11" style="185" bestFit="1" customWidth="1"/>
    <col min="15369" max="15371" width="10" style="185"/>
    <col min="15372" max="15372" width="10.125" style="185" bestFit="1" customWidth="1"/>
    <col min="15373" max="15616" width="10" style="185"/>
    <col min="15617" max="15617" width="19.75" style="185" customWidth="1"/>
    <col min="15618" max="15618" width="10" style="185" customWidth="1"/>
    <col min="15619" max="15619" width="7.5" style="185" bestFit="1" customWidth="1"/>
    <col min="15620" max="15620" width="9.125" style="185" bestFit="1" customWidth="1"/>
    <col min="15621" max="15621" width="7.5" style="185" bestFit="1" customWidth="1"/>
    <col min="15622" max="15622" width="9.125" style="185" bestFit="1" customWidth="1"/>
    <col min="15623" max="15623" width="7.5" style="185" bestFit="1" customWidth="1"/>
    <col min="15624" max="15624" width="11" style="185" bestFit="1" customWidth="1"/>
    <col min="15625" max="15627" width="10" style="185"/>
    <col min="15628" max="15628" width="10.125" style="185" bestFit="1" customWidth="1"/>
    <col min="15629" max="15872" width="10" style="185"/>
    <col min="15873" max="15873" width="19.75" style="185" customWidth="1"/>
    <col min="15874" max="15874" width="10" style="185" customWidth="1"/>
    <col min="15875" max="15875" width="7.5" style="185" bestFit="1" customWidth="1"/>
    <col min="15876" max="15876" width="9.125" style="185" bestFit="1" customWidth="1"/>
    <col min="15877" max="15877" width="7.5" style="185" bestFit="1" customWidth="1"/>
    <col min="15878" max="15878" width="9.125" style="185" bestFit="1" customWidth="1"/>
    <col min="15879" max="15879" width="7.5" style="185" bestFit="1" customWidth="1"/>
    <col min="15880" max="15880" width="11" style="185" bestFit="1" customWidth="1"/>
    <col min="15881" max="15883" width="10" style="185"/>
    <col min="15884" max="15884" width="10.125" style="185" bestFit="1" customWidth="1"/>
    <col min="15885" max="16128" width="10" style="185"/>
    <col min="16129" max="16129" width="19.75" style="185" customWidth="1"/>
    <col min="16130" max="16130" width="10" style="185" customWidth="1"/>
    <col min="16131" max="16131" width="7.5" style="185" bestFit="1" customWidth="1"/>
    <col min="16132" max="16132" width="9.125" style="185" bestFit="1" customWidth="1"/>
    <col min="16133" max="16133" width="7.5" style="185" bestFit="1" customWidth="1"/>
    <col min="16134" max="16134" width="9.125" style="185" bestFit="1" customWidth="1"/>
    <col min="16135" max="16135" width="7.5" style="185" bestFit="1" customWidth="1"/>
    <col min="16136" max="16136" width="11" style="185" bestFit="1" customWidth="1"/>
    <col min="16137" max="16139" width="10" style="185"/>
    <col min="16140" max="16140" width="10.125" style="185" bestFit="1" customWidth="1"/>
    <col min="16141" max="16384" width="11" style="185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98" t="s">
        <v>513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7">
        <v>34.831000000000003</v>
      </c>
      <c r="C5" s="186">
        <v>-2.8017301520859497</v>
      </c>
      <c r="D5" s="100">
        <v>316.45999999999998</v>
      </c>
      <c r="E5" s="101">
        <v>2.7924758740088937</v>
      </c>
      <c r="F5" s="100">
        <v>373.00799999999998</v>
      </c>
      <c r="G5" s="101">
        <v>3.6239835760897647</v>
      </c>
      <c r="H5" s="608">
        <v>6.7480794361982221</v>
      </c>
      <c r="I5" s="99"/>
    </row>
    <row r="6" spans="1:65" s="136" customFormat="1" x14ac:dyDescent="0.2">
      <c r="A6" s="99" t="s">
        <v>209</v>
      </c>
      <c r="B6" s="607">
        <v>122.206</v>
      </c>
      <c r="C6" s="101">
        <v>-9.9791533152121872</v>
      </c>
      <c r="D6" s="100">
        <v>1123.7349999999999</v>
      </c>
      <c r="E6" s="101">
        <v>-7.743644180855247</v>
      </c>
      <c r="F6" s="100">
        <v>1323.271</v>
      </c>
      <c r="G6" s="101">
        <v>-9.4487289150443079</v>
      </c>
      <c r="H6" s="608">
        <v>23.939266245274787</v>
      </c>
      <c r="I6" s="99"/>
    </row>
    <row r="7" spans="1:65" s="136" customFormat="1" x14ac:dyDescent="0.2">
      <c r="A7" s="99" t="s">
        <v>210</v>
      </c>
      <c r="B7" s="607">
        <v>139</v>
      </c>
      <c r="C7" s="101">
        <v>6.9230769230769234</v>
      </c>
      <c r="D7" s="100">
        <v>1546</v>
      </c>
      <c r="E7" s="101">
        <v>-20.020693222969477</v>
      </c>
      <c r="F7" s="100">
        <v>1745</v>
      </c>
      <c r="G7" s="101">
        <v>-21.502474134053081</v>
      </c>
      <c r="H7" s="608">
        <v>31.568756209426873</v>
      </c>
      <c r="I7" s="99"/>
    </row>
    <row r="8" spans="1:65" s="136" customFormat="1" x14ac:dyDescent="0.2">
      <c r="A8" s="179" t="s">
        <v>539</v>
      </c>
      <c r="B8" s="607">
        <v>129.96299999999999</v>
      </c>
      <c r="C8" s="101">
        <v>-25.485058367543516</v>
      </c>
      <c r="D8" s="100">
        <v>1621.4222061505509</v>
      </c>
      <c r="E8" s="101">
        <v>-20.214670175263006</v>
      </c>
      <c r="F8" s="100">
        <v>2086.3382061505508</v>
      </c>
      <c r="G8" s="101">
        <v>-18.111492160405167</v>
      </c>
      <c r="H8" s="608">
        <v>37.74389810910013</v>
      </c>
      <c r="I8" s="99"/>
      <c r="J8" s="100"/>
    </row>
    <row r="9" spans="1:65" s="99" customFormat="1" x14ac:dyDescent="0.2">
      <c r="A9" s="68" t="s">
        <v>211</v>
      </c>
      <c r="B9" s="69">
        <v>426</v>
      </c>
      <c r="C9" s="103">
        <v>-10.504201680672269</v>
      </c>
      <c r="D9" s="69">
        <v>4607.6172061505504</v>
      </c>
      <c r="E9" s="103">
        <v>-16.090138367155621</v>
      </c>
      <c r="F9" s="69">
        <v>5527.6172061505504</v>
      </c>
      <c r="G9" s="103">
        <v>-16.147753912558404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585</v>
      </c>
    </row>
    <row r="12" spans="1:65" x14ac:dyDescent="0.2">
      <c r="A12" s="94" t="s">
        <v>538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topLeftCell="A2" workbookViewId="0">
      <selection activeCell="L26" sqref="L26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5" t="s">
        <v>276</v>
      </c>
      <c r="B1" s="445"/>
      <c r="C1" s="1"/>
      <c r="D1" s="1"/>
      <c r="E1" s="1"/>
      <c r="F1" s="1"/>
      <c r="G1" s="1"/>
      <c r="H1" s="1"/>
      <c r="I1" s="1"/>
    </row>
    <row r="2" spans="1:10" x14ac:dyDescent="0.2">
      <c r="A2" s="609"/>
      <c r="B2" s="609"/>
      <c r="C2" s="609"/>
      <c r="D2" s="609"/>
      <c r="E2" s="609"/>
      <c r="F2" s="1"/>
      <c r="G2" s="1"/>
      <c r="H2" s="610"/>
      <c r="I2" s="615" t="s">
        <v>160</v>
      </c>
    </row>
    <row r="3" spans="1:10" ht="14.45" customHeight="1" x14ac:dyDescent="0.2">
      <c r="A3" s="878" t="s">
        <v>551</v>
      </c>
      <c r="B3" s="878" t="s">
        <v>552</v>
      </c>
      <c r="C3" s="861">
        <f>INDICE!A3</f>
        <v>41913</v>
      </c>
      <c r="D3" s="862"/>
      <c r="E3" s="862" t="s">
        <v>121</v>
      </c>
      <c r="F3" s="862"/>
      <c r="G3" s="862" t="s">
        <v>122</v>
      </c>
      <c r="H3" s="862"/>
      <c r="I3" s="862"/>
    </row>
    <row r="4" spans="1:10" x14ac:dyDescent="0.2">
      <c r="A4" s="879"/>
      <c r="B4" s="879"/>
      <c r="C4" s="97" t="s">
        <v>48</v>
      </c>
      <c r="D4" s="97" t="s">
        <v>549</v>
      </c>
      <c r="E4" s="97" t="s">
        <v>48</v>
      </c>
      <c r="F4" s="97" t="s">
        <v>549</v>
      </c>
      <c r="G4" s="97" t="s">
        <v>48</v>
      </c>
      <c r="H4" s="98" t="s">
        <v>549</v>
      </c>
      <c r="I4" s="98" t="s">
        <v>111</v>
      </c>
    </row>
    <row r="5" spans="1:10" x14ac:dyDescent="0.2">
      <c r="A5" s="617"/>
      <c r="B5" s="627" t="s">
        <v>213</v>
      </c>
      <c r="C5" s="624">
        <v>91</v>
      </c>
      <c r="D5" s="189" t="s">
        <v>151</v>
      </c>
      <c r="E5" s="188">
        <v>169</v>
      </c>
      <c r="F5" s="190" t="s">
        <v>151</v>
      </c>
      <c r="G5" s="622">
        <v>304</v>
      </c>
      <c r="H5" s="190">
        <v>125.18518518518518</v>
      </c>
      <c r="I5" s="629">
        <v>0.5306428808322714</v>
      </c>
      <c r="J5" s="407"/>
    </row>
    <row r="6" spans="1:10" x14ac:dyDescent="0.2">
      <c r="A6" s="617"/>
      <c r="B6" s="628" t="s">
        <v>214</v>
      </c>
      <c r="C6" s="625">
        <v>609</v>
      </c>
      <c r="D6" s="189">
        <v>-39.402985074626869</v>
      </c>
      <c r="E6" s="191">
        <v>6964</v>
      </c>
      <c r="F6" s="189">
        <v>-12.181588902900378</v>
      </c>
      <c r="G6" s="622">
        <v>7975</v>
      </c>
      <c r="H6" s="192">
        <v>-16.246586851501785</v>
      </c>
      <c r="I6" s="629">
        <v>13.920647942886069</v>
      </c>
      <c r="J6" s="407"/>
    </row>
    <row r="7" spans="1:10" x14ac:dyDescent="0.2">
      <c r="A7" s="618"/>
      <c r="B7" s="193" t="s">
        <v>354</v>
      </c>
      <c r="C7" s="194">
        <v>700</v>
      </c>
      <c r="D7" s="195">
        <v>-30.348258706467661</v>
      </c>
      <c r="E7" s="194">
        <v>7133</v>
      </c>
      <c r="F7" s="196">
        <v>-10.050441361916771</v>
      </c>
      <c r="G7" s="197">
        <v>8279</v>
      </c>
      <c r="H7" s="196">
        <v>-14.269441855648751</v>
      </c>
      <c r="I7" s="198">
        <v>14.45129082371834</v>
      </c>
      <c r="J7" s="407"/>
    </row>
    <row r="8" spans="1:10" x14ac:dyDescent="0.2">
      <c r="A8" s="617"/>
      <c r="B8" s="627" t="s">
        <v>215</v>
      </c>
      <c r="C8" s="625">
        <v>0</v>
      </c>
      <c r="D8" s="189" t="s">
        <v>151</v>
      </c>
      <c r="E8" s="191">
        <v>789</v>
      </c>
      <c r="F8" s="199">
        <v>45.571955719557195</v>
      </c>
      <c r="G8" s="622">
        <v>1047</v>
      </c>
      <c r="H8" s="199">
        <v>46.02510460251046</v>
      </c>
      <c r="I8" s="629">
        <v>1.8275759744453561</v>
      </c>
      <c r="J8" s="407"/>
    </row>
    <row r="9" spans="1:10" x14ac:dyDescent="0.2">
      <c r="A9" s="617"/>
      <c r="B9" s="187" t="s">
        <v>216</v>
      </c>
      <c r="C9" s="625">
        <v>361</v>
      </c>
      <c r="D9" s="189">
        <v>18.75</v>
      </c>
      <c r="E9" s="191">
        <v>3216</v>
      </c>
      <c r="F9" s="192">
        <v>33.002481389578165</v>
      </c>
      <c r="G9" s="622">
        <v>3889</v>
      </c>
      <c r="H9" s="192">
        <v>33.964863933861523</v>
      </c>
      <c r="I9" s="629">
        <v>6.7883886959102098</v>
      </c>
      <c r="J9" s="407"/>
    </row>
    <row r="10" spans="1:10" x14ac:dyDescent="0.2">
      <c r="A10" s="617"/>
      <c r="B10" s="187" t="s">
        <v>217</v>
      </c>
      <c r="C10" s="625">
        <v>54</v>
      </c>
      <c r="D10" s="189" t="s">
        <v>151</v>
      </c>
      <c r="E10" s="191">
        <v>104</v>
      </c>
      <c r="F10" s="200" t="s">
        <v>151</v>
      </c>
      <c r="G10" s="622">
        <v>312</v>
      </c>
      <c r="H10" s="200" t="s">
        <v>151</v>
      </c>
      <c r="I10" s="629">
        <v>0.54460716716996282</v>
      </c>
      <c r="J10" s="407"/>
    </row>
    <row r="11" spans="1:10" x14ac:dyDescent="0.2">
      <c r="A11" s="617"/>
      <c r="B11" s="628" t="s">
        <v>218</v>
      </c>
      <c r="C11" s="625">
        <v>244</v>
      </c>
      <c r="D11" s="189" t="s">
        <v>151</v>
      </c>
      <c r="E11" s="191">
        <v>2360</v>
      </c>
      <c r="F11" s="192">
        <v>16.716122650840752</v>
      </c>
      <c r="G11" s="622">
        <v>2709</v>
      </c>
      <c r="H11" s="192">
        <v>18.245307725883894</v>
      </c>
      <c r="I11" s="629">
        <v>4.7286564611007353</v>
      </c>
      <c r="J11" s="407"/>
    </row>
    <row r="12" spans="1:10" x14ac:dyDescent="0.2">
      <c r="A12" s="618"/>
      <c r="B12" s="193" t="s">
        <v>541</v>
      </c>
      <c r="C12" s="194">
        <v>659</v>
      </c>
      <c r="D12" s="195">
        <v>116.7763157894737</v>
      </c>
      <c r="E12" s="194">
        <v>6469</v>
      </c>
      <c r="F12" s="196">
        <v>29.847450822962667</v>
      </c>
      <c r="G12" s="197">
        <v>7957</v>
      </c>
      <c r="H12" s="196">
        <v>34.613432583319238</v>
      </c>
      <c r="I12" s="198">
        <v>13.889228298626263</v>
      </c>
      <c r="J12" s="407"/>
    </row>
    <row r="13" spans="1:10" x14ac:dyDescent="0.2">
      <c r="A13" s="619"/>
      <c r="B13" s="632" t="s">
        <v>219</v>
      </c>
      <c r="C13" s="624">
        <v>445</v>
      </c>
      <c r="D13" s="189" t="s">
        <v>151</v>
      </c>
      <c r="E13" s="188">
        <v>1152</v>
      </c>
      <c r="F13" s="201">
        <v>569.76744186046517</v>
      </c>
      <c r="G13" s="622">
        <v>1154</v>
      </c>
      <c r="H13" s="201">
        <v>570.93023255813955</v>
      </c>
      <c r="I13" s="629">
        <v>2.0143483042119779</v>
      </c>
      <c r="J13" s="407"/>
    </row>
    <row r="14" spans="1:10" x14ac:dyDescent="0.2">
      <c r="A14" s="619"/>
      <c r="B14" s="626" t="s">
        <v>220</v>
      </c>
      <c r="C14" s="624">
        <v>0</v>
      </c>
      <c r="D14" s="189" t="s">
        <v>151</v>
      </c>
      <c r="E14" s="188">
        <v>0</v>
      </c>
      <c r="F14" s="201">
        <v>-100</v>
      </c>
      <c r="G14" s="191">
        <v>0</v>
      </c>
      <c r="H14" s="201">
        <v>-100</v>
      </c>
      <c r="I14" s="624">
        <v>0</v>
      </c>
      <c r="J14" s="407"/>
    </row>
    <row r="15" spans="1:10" x14ac:dyDescent="0.2">
      <c r="A15" s="619"/>
      <c r="B15" s="626" t="s">
        <v>261</v>
      </c>
      <c r="C15" s="625">
        <v>0</v>
      </c>
      <c r="D15" s="189" t="s">
        <v>151</v>
      </c>
      <c r="E15" s="191">
        <v>17</v>
      </c>
      <c r="F15" s="201" t="s">
        <v>151</v>
      </c>
      <c r="G15" s="622">
        <v>17</v>
      </c>
      <c r="H15" s="201" t="s">
        <v>151</v>
      </c>
      <c r="I15" s="629" t="s">
        <v>195</v>
      </c>
      <c r="J15" s="407"/>
    </row>
    <row r="16" spans="1:10" x14ac:dyDescent="0.2">
      <c r="A16" s="619"/>
      <c r="B16" s="626" t="s">
        <v>221</v>
      </c>
      <c r="C16" s="625">
        <v>0</v>
      </c>
      <c r="D16" s="189" t="s">
        <v>151</v>
      </c>
      <c r="E16" s="191">
        <v>53</v>
      </c>
      <c r="F16" s="201">
        <v>-5.3571428571428568</v>
      </c>
      <c r="G16" s="622">
        <v>78</v>
      </c>
      <c r="H16" s="201">
        <v>39.285714285714285</v>
      </c>
      <c r="I16" s="629">
        <v>0.13615179179249071</v>
      </c>
      <c r="J16" s="407"/>
    </row>
    <row r="17" spans="1:10" x14ac:dyDescent="0.2">
      <c r="A17" s="619"/>
      <c r="B17" s="626" t="s">
        <v>222</v>
      </c>
      <c r="C17" s="625">
        <v>0</v>
      </c>
      <c r="D17" s="189">
        <v>-100</v>
      </c>
      <c r="E17" s="191">
        <v>161</v>
      </c>
      <c r="F17" s="201">
        <v>-82.051282051282044</v>
      </c>
      <c r="G17" s="622">
        <v>336</v>
      </c>
      <c r="H17" s="201">
        <v>-65.609007164790185</v>
      </c>
      <c r="I17" s="629">
        <v>0.58650002618303687</v>
      </c>
      <c r="J17" s="407"/>
    </row>
    <row r="18" spans="1:10" x14ac:dyDescent="0.2">
      <c r="A18" s="619"/>
      <c r="B18" s="626" t="s">
        <v>223</v>
      </c>
      <c r="C18" s="625">
        <v>442</v>
      </c>
      <c r="D18" s="189" t="s">
        <v>151</v>
      </c>
      <c r="E18" s="191">
        <v>1098</v>
      </c>
      <c r="F18" s="201">
        <v>90.625</v>
      </c>
      <c r="G18" s="622">
        <v>1392</v>
      </c>
      <c r="H18" s="201">
        <v>141.66666666666669</v>
      </c>
      <c r="I18" s="629">
        <v>2.429785822758296</v>
      </c>
      <c r="J18" s="407"/>
    </row>
    <row r="19" spans="1:10" x14ac:dyDescent="0.2">
      <c r="A19" s="619"/>
      <c r="B19" s="626" t="s">
        <v>224</v>
      </c>
      <c r="C19" s="625">
        <v>159</v>
      </c>
      <c r="D19" s="189" t="s">
        <v>151</v>
      </c>
      <c r="E19" s="191">
        <v>1041</v>
      </c>
      <c r="F19" s="201">
        <v>335.56485355648539</v>
      </c>
      <c r="G19" s="622">
        <v>1201</v>
      </c>
      <c r="H19" s="201">
        <v>402.51046025104597</v>
      </c>
      <c r="I19" s="629">
        <v>2.0963884864459144</v>
      </c>
      <c r="J19" s="407"/>
    </row>
    <row r="20" spans="1:10" x14ac:dyDescent="0.2">
      <c r="A20" s="620"/>
      <c r="B20" s="202" t="s">
        <v>225</v>
      </c>
      <c r="C20" s="625">
        <v>285</v>
      </c>
      <c r="D20" s="189">
        <v>-75.703324808184149</v>
      </c>
      <c r="E20" s="191">
        <v>6565</v>
      </c>
      <c r="F20" s="201">
        <v>-5.2806232866830189</v>
      </c>
      <c r="G20" s="622">
        <v>7761</v>
      </c>
      <c r="H20" s="201">
        <v>-9.0045726345409776</v>
      </c>
      <c r="I20" s="629">
        <v>13.547103283352824</v>
      </c>
      <c r="J20" s="407"/>
    </row>
    <row r="21" spans="1:10" x14ac:dyDescent="0.2">
      <c r="A21" s="620"/>
      <c r="B21" s="202" t="s">
        <v>268</v>
      </c>
      <c r="C21" s="625">
        <v>41</v>
      </c>
      <c r="D21" s="189">
        <v>95.238095238095227</v>
      </c>
      <c r="E21" s="191">
        <v>248</v>
      </c>
      <c r="F21" s="201">
        <v>-34.391534391534393</v>
      </c>
      <c r="G21" s="622">
        <v>287</v>
      </c>
      <c r="H21" s="201">
        <v>-37.608695652173914</v>
      </c>
      <c r="I21" s="629">
        <v>0.50096877236467729</v>
      </c>
      <c r="J21" s="407"/>
    </row>
    <row r="22" spans="1:10" x14ac:dyDescent="0.2">
      <c r="A22" s="618"/>
      <c r="B22" s="193" t="s">
        <v>542</v>
      </c>
      <c r="C22" s="194">
        <v>1372</v>
      </c>
      <c r="D22" s="195">
        <v>7.0202808112324488</v>
      </c>
      <c r="E22" s="194">
        <v>10335</v>
      </c>
      <c r="F22" s="196">
        <v>11.308562197092083</v>
      </c>
      <c r="G22" s="197">
        <v>12226</v>
      </c>
      <c r="H22" s="196">
        <v>10.005398596364945</v>
      </c>
      <c r="I22" s="198">
        <v>21.340920595576812</v>
      </c>
      <c r="J22" s="407"/>
    </row>
    <row r="23" spans="1:10" x14ac:dyDescent="0.2">
      <c r="A23" s="619"/>
      <c r="B23" s="626" t="s">
        <v>226</v>
      </c>
      <c r="C23" s="625">
        <v>557</v>
      </c>
      <c r="D23" s="189">
        <v>-6.8561872909698991</v>
      </c>
      <c r="E23" s="191">
        <v>6012</v>
      </c>
      <c r="F23" s="189">
        <v>-13.508847647820458</v>
      </c>
      <c r="G23" s="623">
        <v>7201</v>
      </c>
      <c r="H23" s="189">
        <v>-11.524757341196707</v>
      </c>
      <c r="I23" s="625">
        <v>12.56960323971443</v>
      </c>
      <c r="J23" s="407"/>
    </row>
    <row r="24" spans="1:10" x14ac:dyDescent="0.2">
      <c r="A24" s="619"/>
      <c r="B24" s="626" t="s">
        <v>227</v>
      </c>
      <c r="C24" s="625">
        <v>43</v>
      </c>
      <c r="D24" s="189" t="s">
        <v>151</v>
      </c>
      <c r="E24" s="191">
        <v>1221</v>
      </c>
      <c r="F24" s="189">
        <v>-30.977953646127755</v>
      </c>
      <c r="G24" s="191">
        <v>1460</v>
      </c>
      <c r="H24" s="189">
        <v>-34.587813620071685</v>
      </c>
      <c r="I24" s="630">
        <v>2.5484822566286724</v>
      </c>
      <c r="J24" s="407"/>
    </row>
    <row r="25" spans="1:10" x14ac:dyDescent="0.2">
      <c r="A25" s="619"/>
      <c r="B25" s="626" t="s">
        <v>228</v>
      </c>
      <c r="C25" s="624">
        <v>0</v>
      </c>
      <c r="D25" s="189" t="s">
        <v>151</v>
      </c>
      <c r="E25" s="188">
        <v>0</v>
      </c>
      <c r="F25" s="189">
        <v>-100</v>
      </c>
      <c r="G25" s="191">
        <v>0</v>
      </c>
      <c r="H25" s="189">
        <v>-100</v>
      </c>
      <c r="I25" s="624">
        <v>0</v>
      </c>
      <c r="J25" s="407"/>
    </row>
    <row r="26" spans="1:10" x14ac:dyDescent="0.2">
      <c r="A26" s="618"/>
      <c r="B26" s="193" t="s">
        <v>401</v>
      </c>
      <c r="C26" s="194">
        <v>600</v>
      </c>
      <c r="D26" s="195">
        <v>0.33444816053511706</v>
      </c>
      <c r="E26" s="194">
        <v>7233</v>
      </c>
      <c r="F26" s="196">
        <v>-18.326558265582658</v>
      </c>
      <c r="G26" s="197">
        <v>8661</v>
      </c>
      <c r="H26" s="196">
        <v>-17.569239554582659</v>
      </c>
      <c r="I26" s="198">
        <v>15.118085496343102</v>
      </c>
      <c r="J26" s="407"/>
    </row>
    <row r="27" spans="1:10" x14ac:dyDescent="0.2">
      <c r="A27" s="619"/>
      <c r="B27" s="626" t="s">
        <v>229</v>
      </c>
      <c r="C27" s="625">
        <v>273</v>
      </c>
      <c r="D27" s="189">
        <v>-33.898305084745758</v>
      </c>
      <c r="E27" s="191">
        <v>4197</v>
      </c>
      <c r="F27" s="189">
        <v>31.608654750705551</v>
      </c>
      <c r="G27" s="191">
        <v>4603</v>
      </c>
      <c r="H27" s="189">
        <v>23.272629887520086</v>
      </c>
      <c r="I27" s="625">
        <v>8.0347012515491638</v>
      </c>
      <c r="J27" s="407"/>
    </row>
    <row r="28" spans="1:10" x14ac:dyDescent="0.2">
      <c r="A28" s="619"/>
      <c r="B28" s="626" t="s">
        <v>230</v>
      </c>
      <c r="C28" s="625">
        <v>84</v>
      </c>
      <c r="D28" s="189">
        <v>-75.294117647058826</v>
      </c>
      <c r="E28" s="191">
        <v>1843</v>
      </c>
      <c r="F28" s="189">
        <v>-34.20207068903963</v>
      </c>
      <c r="G28" s="622">
        <v>2224</v>
      </c>
      <c r="H28" s="189">
        <v>-32.070861331704336</v>
      </c>
      <c r="I28" s="631">
        <v>3.8820716018781969</v>
      </c>
      <c r="J28" s="407"/>
    </row>
    <row r="29" spans="1:10" x14ac:dyDescent="0.2">
      <c r="A29" s="619"/>
      <c r="B29" s="626" t="s">
        <v>231</v>
      </c>
      <c r="C29" s="625">
        <v>127</v>
      </c>
      <c r="D29" s="203">
        <v>-4.5112781954887211</v>
      </c>
      <c r="E29" s="191">
        <v>1055</v>
      </c>
      <c r="F29" s="189">
        <v>64.330218068535828</v>
      </c>
      <c r="G29" s="622">
        <v>1055</v>
      </c>
      <c r="H29" s="189">
        <v>64.330218068535828</v>
      </c>
      <c r="I29" s="631">
        <v>1.8415402607830473</v>
      </c>
      <c r="J29" s="407"/>
    </row>
    <row r="30" spans="1:10" x14ac:dyDescent="0.2">
      <c r="A30" s="619"/>
      <c r="B30" s="626" t="s">
        <v>232</v>
      </c>
      <c r="C30" s="624">
        <v>0</v>
      </c>
      <c r="D30" s="203" t="s">
        <v>151</v>
      </c>
      <c r="E30" s="188">
        <v>0</v>
      </c>
      <c r="F30" s="189">
        <v>-100</v>
      </c>
      <c r="G30" s="191">
        <v>0</v>
      </c>
      <c r="H30" s="189">
        <v>-100</v>
      </c>
      <c r="I30" s="624">
        <v>0</v>
      </c>
      <c r="J30" s="407"/>
    </row>
    <row r="31" spans="1:10" x14ac:dyDescent="0.2">
      <c r="A31" s="619"/>
      <c r="B31" s="626" t="s">
        <v>233</v>
      </c>
      <c r="C31" s="625">
        <v>0</v>
      </c>
      <c r="D31" s="189" t="s">
        <v>151</v>
      </c>
      <c r="E31" s="191">
        <v>240</v>
      </c>
      <c r="F31" s="189">
        <v>-50.207468879668049</v>
      </c>
      <c r="G31" s="622">
        <v>399</v>
      </c>
      <c r="H31" s="189">
        <v>-41.581259150805273</v>
      </c>
      <c r="I31" s="631">
        <v>0.69646878109235633</v>
      </c>
      <c r="J31" s="407"/>
    </row>
    <row r="32" spans="1:10" x14ac:dyDescent="0.2">
      <c r="A32" s="619"/>
      <c r="B32" s="626" t="s">
        <v>234</v>
      </c>
      <c r="C32" s="624">
        <v>129</v>
      </c>
      <c r="D32" s="203" t="s">
        <v>151</v>
      </c>
      <c r="E32" s="188">
        <v>519</v>
      </c>
      <c r="F32" s="189">
        <v>-34.303797468354432</v>
      </c>
      <c r="G32" s="622">
        <v>519</v>
      </c>
      <c r="H32" s="189">
        <v>-54.553415061295972</v>
      </c>
      <c r="I32" s="631">
        <v>0.90593307615772656</v>
      </c>
      <c r="J32" s="407"/>
    </row>
    <row r="33" spans="1:10" x14ac:dyDescent="0.2">
      <c r="A33" s="619"/>
      <c r="B33" s="626" t="s">
        <v>235</v>
      </c>
      <c r="C33" s="624">
        <v>0</v>
      </c>
      <c r="D33" s="203">
        <v>-100</v>
      </c>
      <c r="E33" s="188">
        <v>680</v>
      </c>
      <c r="F33" s="189">
        <v>-43.048576214405358</v>
      </c>
      <c r="G33" s="622">
        <v>680</v>
      </c>
      <c r="H33" s="189">
        <v>-43.048576214405358</v>
      </c>
      <c r="I33" s="631">
        <v>1.1869643387037652</v>
      </c>
      <c r="J33" s="407"/>
    </row>
    <row r="34" spans="1:10" x14ac:dyDescent="0.2">
      <c r="A34" s="619"/>
      <c r="B34" s="626" t="s">
        <v>236</v>
      </c>
      <c r="C34" s="625">
        <v>320</v>
      </c>
      <c r="D34" s="189">
        <v>28.514056224899598</v>
      </c>
      <c r="E34" s="191">
        <v>1075</v>
      </c>
      <c r="F34" s="189">
        <v>-62.267462267462271</v>
      </c>
      <c r="G34" s="622">
        <v>1075</v>
      </c>
      <c r="H34" s="189">
        <v>-71.024258760107813</v>
      </c>
      <c r="I34" s="631">
        <v>1.8764509766272757</v>
      </c>
      <c r="J34" s="407"/>
    </row>
    <row r="35" spans="1:10" x14ac:dyDescent="0.2">
      <c r="A35" s="619"/>
      <c r="B35" s="626" t="s">
        <v>237</v>
      </c>
      <c r="C35" s="625">
        <v>918</v>
      </c>
      <c r="D35" s="189">
        <v>80.70866141732283</v>
      </c>
      <c r="E35" s="191">
        <v>8235</v>
      </c>
      <c r="F35" s="189">
        <v>29.828157023490458</v>
      </c>
      <c r="G35" s="622">
        <v>9503</v>
      </c>
      <c r="H35" s="189">
        <v>26.03448275862069</v>
      </c>
      <c r="I35" s="631">
        <v>16.587826633385117</v>
      </c>
      <c r="J35" s="407"/>
    </row>
    <row r="36" spans="1:10" x14ac:dyDescent="0.2">
      <c r="A36" s="619"/>
      <c r="B36" s="626" t="s">
        <v>238</v>
      </c>
      <c r="C36" s="624">
        <v>0</v>
      </c>
      <c r="D36" s="203">
        <v>-100</v>
      </c>
      <c r="E36" s="188">
        <v>108</v>
      </c>
      <c r="F36" s="189">
        <v>-53.448275862068961</v>
      </c>
      <c r="G36" s="622">
        <v>108</v>
      </c>
      <c r="H36" s="189">
        <v>-63.636363636363633</v>
      </c>
      <c r="I36" s="631">
        <v>0.18851786555883329</v>
      </c>
      <c r="J36" s="407"/>
    </row>
    <row r="37" spans="1:10" x14ac:dyDescent="0.2">
      <c r="A37" s="619"/>
      <c r="B37" s="626" t="s">
        <v>239</v>
      </c>
      <c r="C37" s="624">
        <v>0</v>
      </c>
      <c r="D37" s="203" t="s">
        <v>151</v>
      </c>
      <c r="E37" s="188">
        <v>0</v>
      </c>
      <c r="F37" s="204" t="s">
        <v>151</v>
      </c>
      <c r="G37" s="191">
        <v>0</v>
      </c>
      <c r="H37" s="189">
        <v>-100</v>
      </c>
      <c r="I37" s="624">
        <v>0</v>
      </c>
      <c r="J37" s="407"/>
    </row>
    <row r="38" spans="1:10" x14ac:dyDescent="0.2">
      <c r="A38" s="618"/>
      <c r="B38" s="193" t="s">
        <v>543</v>
      </c>
      <c r="C38" s="206">
        <v>1851</v>
      </c>
      <c r="D38" s="195">
        <v>2.4349750968456001</v>
      </c>
      <c r="E38" s="206">
        <v>17952</v>
      </c>
      <c r="F38" s="196">
        <v>-3.7477883223419655</v>
      </c>
      <c r="G38" s="206">
        <v>20166</v>
      </c>
      <c r="H38" s="196">
        <v>-10.777807273692593</v>
      </c>
      <c r="I38" s="198">
        <v>35.20047478573548</v>
      </c>
      <c r="J38" s="407"/>
    </row>
    <row r="39" spans="1:10" x14ac:dyDescent="0.2">
      <c r="A39" s="621"/>
      <c r="B39" s="207" t="s">
        <v>240</v>
      </c>
      <c r="C39" s="208">
        <v>5182</v>
      </c>
      <c r="D39" s="209">
        <v>3.7229783827061649</v>
      </c>
      <c r="E39" s="208">
        <v>49122</v>
      </c>
      <c r="F39" s="210">
        <v>-1.1709319169483341</v>
      </c>
      <c r="G39" s="208">
        <v>57289</v>
      </c>
      <c r="H39" s="210">
        <v>-4.1845762740211745</v>
      </c>
      <c r="I39" s="211">
        <v>100</v>
      </c>
      <c r="J39" s="407"/>
    </row>
    <row r="40" spans="1:10" x14ac:dyDescent="0.2">
      <c r="A40" s="212"/>
      <c r="B40" s="212" t="s">
        <v>241</v>
      </c>
      <c r="C40" s="213">
        <v>2493</v>
      </c>
      <c r="D40" s="214">
        <v>18.263757115749527</v>
      </c>
      <c r="E40" s="213">
        <v>25047</v>
      </c>
      <c r="F40" s="214">
        <v>-3.382965591729671</v>
      </c>
      <c r="G40" s="213">
        <v>29087</v>
      </c>
      <c r="H40" s="214">
        <v>-5.9282018111254855</v>
      </c>
      <c r="I40" s="215">
        <v>50.772399588053553</v>
      </c>
      <c r="J40" s="407"/>
    </row>
    <row r="41" spans="1:10" x14ac:dyDescent="0.2">
      <c r="A41" s="212"/>
      <c r="B41" s="212" t="s">
        <v>242</v>
      </c>
      <c r="C41" s="213">
        <v>2689</v>
      </c>
      <c r="D41" s="214">
        <v>-6.8905817174515231</v>
      </c>
      <c r="E41" s="213">
        <v>24075</v>
      </c>
      <c r="F41" s="214">
        <v>1.2405382674516401</v>
      </c>
      <c r="G41" s="213">
        <v>28202</v>
      </c>
      <c r="H41" s="214">
        <v>-2.3172041148557376</v>
      </c>
      <c r="I41" s="215">
        <v>49.227600411946447</v>
      </c>
    </row>
    <row r="42" spans="1:10" x14ac:dyDescent="0.2">
      <c r="A42" s="216"/>
      <c r="B42" s="216" t="s">
        <v>243</v>
      </c>
      <c r="C42" s="217">
        <v>1301</v>
      </c>
      <c r="D42" s="218">
        <v>29.452736318407961</v>
      </c>
      <c r="E42" s="217">
        <v>9342</v>
      </c>
      <c r="F42" s="218">
        <v>5.7146090302138735</v>
      </c>
      <c r="G42" s="217">
        <v>10967</v>
      </c>
      <c r="H42" s="218">
        <v>3.1411642998213112</v>
      </c>
      <c r="I42" s="219">
        <v>19.143291033182635</v>
      </c>
    </row>
    <row r="43" spans="1:10" x14ac:dyDescent="0.2">
      <c r="A43" s="216"/>
      <c r="B43" s="216" t="s">
        <v>244</v>
      </c>
      <c r="C43" s="217">
        <v>3881</v>
      </c>
      <c r="D43" s="218">
        <v>-2.7562014532698571</v>
      </c>
      <c r="E43" s="217">
        <v>39780</v>
      </c>
      <c r="F43" s="218">
        <v>-2.6598477989575939</v>
      </c>
      <c r="G43" s="217">
        <v>46322</v>
      </c>
      <c r="H43" s="218">
        <v>-5.7691525285813094</v>
      </c>
      <c r="I43" s="219">
        <v>80.856708966817365</v>
      </c>
    </row>
    <row r="44" spans="1:10" x14ac:dyDescent="0.2">
      <c r="A44" s="212"/>
      <c r="B44" s="212" t="s">
        <v>245</v>
      </c>
      <c r="C44" s="220">
        <v>159</v>
      </c>
      <c r="D44" s="221" t="s">
        <v>151</v>
      </c>
      <c r="E44" s="213">
        <v>1111</v>
      </c>
      <c r="F44" s="214">
        <v>235.64954682779455</v>
      </c>
      <c r="G44" s="213">
        <v>1296</v>
      </c>
      <c r="H44" s="214">
        <v>224.00000000000003</v>
      </c>
      <c r="I44" s="215">
        <v>2.2622143867059994</v>
      </c>
    </row>
    <row r="45" spans="1:10" ht="15" x14ac:dyDescent="0.25">
      <c r="A45" s="613"/>
      <c r="B45" s="613"/>
      <c r="C45" s="227"/>
      <c r="D45" s="223"/>
      <c r="E45" s="223"/>
      <c r="F45" s="224"/>
      <c r="G45" s="223"/>
      <c r="H45" s="225"/>
      <c r="I45" s="616"/>
      <c r="J45" s="407"/>
    </row>
    <row r="46" spans="1:10" x14ac:dyDescent="0.2">
      <c r="A46" s="612" t="s">
        <v>540</v>
      </c>
      <c r="B46" s="222"/>
      <c r="C46" s="1"/>
      <c r="D46" s="1"/>
      <c r="E46" s="1"/>
      <c r="F46" s="1"/>
      <c r="G46" s="1"/>
      <c r="H46" s="1"/>
      <c r="I46" s="1"/>
      <c r="J46" s="407"/>
    </row>
    <row r="47" spans="1:10" x14ac:dyDescent="0.2">
      <c r="A47" s="614" t="s">
        <v>247</v>
      </c>
      <c r="B47" s="613"/>
      <c r="C47" s="1"/>
      <c r="D47" s="1"/>
      <c r="E47" s="1"/>
      <c r="F47" s="1"/>
      <c r="G47" s="1"/>
      <c r="H47" s="1"/>
      <c r="I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40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1"/>
    </row>
    <row r="4" spans="1:8" x14ac:dyDescent="0.2">
      <c r="A4" s="81"/>
      <c r="B4" s="97" t="s">
        <v>57</v>
      </c>
      <c r="C4" s="97" t="s">
        <v>549</v>
      </c>
      <c r="D4" s="97" t="s">
        <v>57</v>
      </c>
      <c r="E4" s="97" t="s">
        <v>549</v>
      </c>
      <c r="F4" s="97" t="s">
        <v>57</v>
      </c>
      <c r="G4" s="456" t="s">
        <v>549</v>
      </c>
      <c r="H4" s="1"/>
    </row>
    <row r="5" spans="1:8" x14ac:dyDescent="0.2">
      <c r="A5" s="228" t="s">
        <v>8</v>
      </c>
      <c r="B5" s="633">
        <v>69.613219246810104</v>
      </c>
      <c r="C5" s="634">
        <v>-11.915450782221811</v>
      </c>
      <c r="D5" s="633">
        <v>76.415550561151235</v>
      </c>
      <c r="E5" s="634">
        <v>-5.5758815723220172</v>
      </c>
      <c r="F5" s="633">
        <v>76.703792134292698</v>
      </c>
      <c r="G5" s="634">
        <v>-5.5155951520379247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653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3"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9" t="s">
        <v>553</v>
      </c>
      <c r="B1" s="229"/>
      <c r="C1" s="230"/>
      <c r="D1" s="230"/>
      <c r="E1" s="230"/>
      <c r="F1" s="230"/>
      <c r="G1" s="230"/>
      <c r="H1" s="231"/>
    </row>
    <row r="2" spans="1:8" x14ac:dyDescent="0.2">
      <c r="A2" s="232"/>
      <c r="B2" s="232"/>
      <c r="C2" s="233"/>
      <c r="D2" s="233"/>
      <c r="E2" s="233"/>
      <c r="F2" s="233"/>
      <c r="G2" s="233"/>
      <c r="H2" s="234" t="s">
        <v>160</v>
      </c>
    </row>
    <row r="3" spans="1:8" ht="14.1" customHeight="1" x14ac:dyDescent="0.2">
      <c r="A3" s="235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</row>
    <row r="4" spans="1:8" x14ac:dyDescent="0.2">
      <c r="A4" s="236"/>
      <c r="B4" s="72" t="s">
        <v>48</v>
      </c>
      <c r="C4" s="72" t="s">
        <v>549</v>
      </c>
      <c r="D4" s="72" t="s">
        <v>48</v>
      </c>
      <c r="E4" s="72" t="s">
        <v>549</v>
      </c>
      <c r="F4" s="72" t="s">
        <v>48</v>
      </c>
      <c r="G4" s="73" t="s">
        <v>549</v>
      </c>
      <c r="H4" s="73" t="s">
        <v>111</v>
      </c>
    </row>
    <row r="5" spans="1:8" x14ac:dyDescent="0.2">
      <c r="A5" s="236" t="s">
        <v>250</v>
      </c>
      <c r="B5" s="237"/>
      <c r="C5" s="237"/>
      <c r="D5" s="237"/>
      <c r="E5" s="237"/>
      <c r="F5" s="237"/>
      <c r="G5" s="238"/>
      <c r="H5" s="239"/>
    </row>
    <row r="6" spans="1:8" x14ac:dyDescent="0.2">
      <c r="A6" s="240" t="s">
        <v>482</v>
      </c>
      <c r="B6" s="791">
        <v>69</v>
      </c>
      <c r="C6" s="636">
        <v>245.00000000000003</v>
      </c>
      <c r="D6" s="385">
        <v>560</v>
      </c>
      <c r="E6" s="636">
        <v>154.54545454545453</v>
      </c>
      <c r="F6" s="385">
        <v>666</v>
      </c>
      <c r="G6" s="636">
        <v>132.05574912891987</v>
      </c>
      <c r="H6" s="636">
        <v>4.0676723874671712</v>
      </c>
    </row>
    <row r="7" spans="1:8" x14ac:dyDescent="0.2">
      <c r="A7" s="240" t="s">
        <v>49</v>
      </c>
      <c r="B7" s="791">
        <v>9</v>
      </c>
      <c r="C7" s="639">
        <v>50</v>
      </c>
      <c r="D7" s="385">
        <v>98</v>
      </c>
      <c r="E7" s="636">
        <v>46.268656716417908</v>
      </c>
      <c r="F7" s="385">
        <v>112</v>
      </c>
      <c r="G7" s="636">
        <v>41.77215189873418</v>
      </c>
      <c r="H7" s="636">
        <v>0.68405301410859343</v>
      </c>
    </row>
    <row r="8" spans="1:8" x14ac:dyDescent="0.2">
      <c r="A8" s="240" t="s">
        <v>50</v>
      </c>
      <c r="B8" s="791">
        <v>196</v>
      </c>
      <c r="C8" s="636">
        <v>-25.757575757575758</v>
      </c>
      <c r="D8" s="385">
        <v>1638</v>
      </c>
      <c r="E8" s="636">
        <v>5.337620578778135</v>
      </c>
      <c r="F8" s="385">
        <v>1919</v>
      </c>
      <c r="G8" s="636">
        <v>1.427061310782241</v>
      </c>
      <c r="H8" s="636">
        <v>11.720515482807061</v>
      </c>
    </row>
    <row r="9" spans="1:8" x14ac:dyDescent="0.2">
      <c r="A9" s="240" t="s">
        <v>130</v>
      </c>
      <c r="B9" s="791">
        <v>332</v>
      </c>
      <c r="C9" s="636">
        <v>-45.57377049180328</v>
      </c>
      <c r="D9" s="385">
        <v>4076</v>
      </c>
      <c r="E9" s="636">
        <v>6.9254984260230854</v>
      </c>
      <c r="F9" s="385">
        <v>4922</v>
      </c>
      <c r="G9" s="636">
        <v>6.1462152253612246</v>
      </c>
      <c r="H9" s="636">
        <v>30.061686923593722</v>
      </c>
    </row>
    <row r="10" spans="1:8" x14ac:dyDescent="0.2">
      <c r="A10" s="240" t="s">
        <v>131</v>
      </c>
      <c r="B10" s="791">
        <v>450</v>
      </c>
      <c r="C10" s="636">
        <v>19.047619047619047</v>
      </c>
      <c r="D10" s="385">
        <v>4609</v>
      </c>
      <c r="E10" s="636">
        <v>34.76608187134503</v>
      </c>
      <c r="F10" s="385">
        <v>5580</v>
      </c>
      <c r="G10" s="636">
        <v>49.798657718120801</v>
      </c>
      <c r="H10" s="636">
        <v>34.080498381481704</v>
      </c>
    </row>
    <row r="11" spans="1:8" x14ac:dyDescent="0.2">
      <c r="A11" s="240" t="s">
        <v>251</v>
      </c>
      <c r="B11" s="791">
        <v>315</v>
      </c>
      <c r="C11" s="636">
        <v>2.2727272727272729</v>
      </c>
      <c r="D11" s="385">
        <v>2807</v>
      </c>
      <c r="E11" s="636">
        <v>5.131086142322097</v>
      </c>
      <c r="F11" s="385">
        <v>3174</v>
      </c>
      <c r="G11" s="636">
        <v>7.4111675126903558</v>
      </c>
      <c r="H11" s="636">
        <v>19.385573810541747</v>
      </c>
    </row>
    <row r="12" spans="1:8" x14ac:dyDescent="0.2">
      <c r="A12" s="243" t="s">
        <v>252</v>
      </c>
      <c r="B12" s="792">
        <v>1371</v>
      </c>
      <c r="C12" s="245">
        <v>-13.556116015132408</v>
      </c>
      <c r="D12" s="244">
        <v>13788</v>
      </c>
      <c r="E12" s="245">
        <v>17.404632152588555</v>
      </c>
      <c r="F12" s="244">
        <v>16373</v>
      </c>
      <c r="G12" s="245">
        <v>20.611418047882136</v>
      </c>
      <c r="H12" s="245">
        <v>100</v>
      </c>
    </row>
    <row r="13" spans="1:8" x14ac:dyDescent="0.2">
      <c r="A13" s="193" t="s">
        <v>253</v>
      </c>
      <c r="B13" s="793"/>
      <c r="C13" s="247"/>
      <c r="D13" s="246"/>
      <c r="E13" s="247"/>
      <c r="F13" s="246"/>
      <c r="G13" s="247"/>
      <c r="H13" s="247"/>
    </row>
    <row r="14" spans="1:8" x14ac:dyDescent="0.2">
      <c r="A14" s="240" t="s">
        <v>482</v>
      </c>
      <c r="B14" s="791">
        <v>30</v>
      </c>
      <c r="C14" s="636">
        <v>7.1428571428571423</v>
      </c>
      <c r="D14" s="385">
        <v>386</v>
      </c>
      <c r="E14" s="636">
        <v>6.0439560439560438</v>
      </c>
      <c r="F14" s="385">
        <v>420</v>
      </c>
      <c r="G14" s="636">
        <v>1.9417475728155338</v>
      </c>
      <c r="H14" s="636">
        <v>2.2647613912105689</v>
      </c>
    </row>
    <row r="15" spans="1:8" x14ac:dyDescent="0.2">
      <c r="A15" s="240" t="s">
        <v>49</v>
      </c>
      <c r="B15" s="791">
        <v>297</v>
      </c>
      <c r="C15" s="636">
        <v>23.236514522821576</v>
      </c>
      <c r="D15" s="385">
        <v>2744</v>
      </c>
      <c r="E15" s="636">
        <v>-4.0894792030758476</v>
      </c>
      <c r="F15" s="385">
        <v>3290</v>
      </c>
      <c r="G15" s="636">
        <v>-9.5159515951595157</v>
      </c>
      <c r="H15" s="636">
        <v>17.740630897816125</v>
      </c>
    </row>
    <row r="16" spans="1:8" x14ac:dyDescent="0.2">
      <c r="A16" s="240" t="s">
        <v>50</v>
      </c>
      <c r="B16" s="791">
        <v>2</v>
      </c>
      <c r="C16" s="827">
        <v>-93.333333333333329</v>
      </c>
      <c r="D16" s="385">
        <v>277</v>
      </c>
      <c r="E16" s="636">
        <v>-25.537634408602152</v>
      </c>
      <c r="F16" s="385">
        <v>327</v>
      </c>
      <c r="G16" s="636">
        <v>-14.621409921671018</v>
      </c>
      <c r="H16" s="636">
        <v>1.7632785117282286</v>
      </c>
    </row>
    <row r="17" spans="1:8" x14ac:dyDescent="0.2">
      <c r="A17" s="240" t="s">
        <v>130</v>
      </c>
      <c r="B17" s="791">
        <v>448</v>
      </c>
      <c r="C17" s="636">
        <v>6.9212410501193311</v>
      </c>
      <c r="D17" s="385">
        <v>5282</v>
      </c>
      <c r="E17" s="636">
        <v>12.959794696321641</v>
      </c>
      <c r="F17" s="385">
        <v>6006</v>
      </c>
      <c r="G17" s="636">
        <v>0.992096855557424</v>
      </c>
      <c r="H17" s="636">
        <v>32.386087894311132</v>
      </c>
    </row>
    <row r="18" spans="1:8" x14ac:dyDescent="0.2">
      <c r="A18" s="240" t="s">
        <v>131</v>
      </c>
      <c r="B18" s="791">
        <v>230</v>
      </c>
      <c r="C18" s="636">
        <v>16.161616161616163</v>
      </c>
      <c r="D18" s="385">
        <v>2430</v>
      </c>
      <c r="E18" s="636">
        <v>-1.1391375101708707</v>
      </c>
      <c r="F18" s="385">
        <v>2964</v>
      </c>
      <c r="G18" s="636">
        <v>6.3127690100430414</v>
      </c>
      <c r="H18" s="636">
        <v>15.982744675114585</v>
      </c>
    </row>
    <row r="19" spans="1:8" x14ac:dyDescent="0.2">
      <c r="A19" s="240" t="s">
        <v>251</v>
      </c>
      <c r="B19" s="791">
        <v>493</v>
      </c>
      <c r="C19" s="636">
        <v>-13.508771929824562</v>
      </c>
      <c r="D19" s="385">
        <v>4599</v>
      </c>
      <c r="E19" s="636">
        <v>-7.8171978352375229</v>
      </c>
      <c r="F19" s="385">
        <v>5538</v>
      </c>
      <c r="G19" s="636">
        <v>-6.5474181572730341</v>
      </c>
      <c r="H19" s="636">
        <v>29.862496629819358</v>
      </c>
    </row>
    <row r="20" spans="1:8" x14ac:dyDescent="0.2">
      <c r="A20" s="248" t="s">
        <v>254</v>
      </c>
      <c r="B20" s="794">
        <v>1500</v>
      </c>
      <c r="C20" s="250">
        <v>0.94212651413189774</v>
      </c>
      <c r="D20" s="249">
        <v>15718</v>
      </c>
      <c r="E20" s="250">
        <v>-1.2722646310432569E-2</v>
      </c>
      <c r="F20" s="249">
        <v>18545</v>
      </c>
      <c r="G20" s="250">
        <v>-2.8650743767022835</v>
      </c>
      <c r="H20" s="250">
        <v>100</v>
      </c>
    </row>
    <row r="21" spans="1:8" x14ac:dyDescent="0.2">
      <c r="A21" s="193" t="s">
        <v>554</v>
      </c>
      <c r="B21" s="795"/>
      <c r="C21" s="638"/>
      <c r="D21" s="637"/>
      <c r="E21" s="638"/>
      <c r="F21" s="637"/>
      <c r="G21" s="638"/>
      <c r="H21" s="638"/>
    </row>
    <row r="22" spans="1:8" x14ac:dyDescent="0.2">
      <c r="A22" s="240" t="s">
        <v>482</v>
      </c>
      <c r="B22" s="791">
        <v>-39</v>
      </c>
      <c r="C22" s="636">
        <v>-587.5</v>
      </c>
      <c r="D22" s="385">
        <v>-174</v>
      </c>
      <c r="E22" s="636">
        <v>-220.83333333333334</v>
      </c>
      <c r="F22" s="385">
        <v>-246</v>
      </c>
      <c r="G22" s="636">
        <v>-296.8</v>
      </c>
      <c r="H22" s="639" t="s">
        <v>555</v>
      </c>
    </row>
    <row r="23" spans="1:8" x14ac:dyDescent="0.2">
      <c r="A23" s="240" t="s">
        <v>49</v>
      </c>
      <c r="B23" s="791">
        <v>288</v>
      </c>
      <c r="C23" s="636">
        <v>22.553191489361701</v>
      </c>
      <c r="D23" s="385">
        <v>2646</v>
      </c>
      <c r="E23" s="636">
        <v>-5.2970651395848245</v>
      </c>
      <c r="F23" s="385">
        <v>3178</v>
      </c>
      <c r="G23" s="636">
        <v>-10.655046387405116</v>
      </c>
      <c r="H23" s="639" t="s">
        <v>555</v>
      </c>
    </row>
    <row r="24" spans="1:8" x14ac:dyDescent="0.2">
      <c r="A24" s="240" t="s">
        <v>50</v>
      </c>
      <c r="B24" s="791">
        <v>-194</v>
      </c>
      <c r="C24" s="636">
        <v>-17.094017094017094</v>
      </c>
      <c r="D24" s="385">
        <v>-1361</v>
      </c>
      <c r="E24" s="636">
        <v>15.046491969568892</v>
      </c>
      <c r="F24" s="385">
        <v>-1592</v>
      </c>
      <c r="G24" s="636">
        <v>5.5003313452617633</v>
      </c>
      <c r="H24" s="639" t="s">
        <v>555</v>
      </c>
    </row>
    <row r="25" spans="1:8" x14ac:dyDescent="0.2">
      <c r="A25" s="240" t="s">
        <v>130</v>
      </c>
      <c r="B25" s="791">
        <v>116</v>
      </c>
      <c r="C25" s="636">
        <v>-160.73298429319371</v>
      </c>
      <c r="D25" s="385">
        <v>1206</v>
      </c>
      <c r="E25" s="636">
        <v>39.583333333333329</v>
      </c>
      <c r="F25" s="385">
        <v>1084</v>
      </c>
      <c r="G25" s="636">
        <v>-17.251908396946565</v>
      </c>
      <c r="H25" s="639" t="s">
        <v>555</v>
      </c>
    </row>
    <row r="26" spans="1:8" x14ac:dyDescent="0.2">
      <c r="A26" s="240" t="s">
        <v>131</v>
      </c>
      <c r="B26" s="791">
        <v>-220</v>
      </c>
      <c r="C26" s="636">
        <v>22.222222222222221</v>
      </c>
      <c r="D26" s="385">
        <v>-2179</v>
      </c>
      <c r="E26" s="636">
        <v>126.50727650727652</v>
      </c>
      <c r="F26" s="385">
        <v>-2616</v>
      </c>
      <c r="G26" s="636">
        <v>179.18890074706511</v>
      </c>
      <c r="H26" s="639" t="s">
        <v>555</v>
      </c>
    </row>
    <row r="27" spans="1:8" x14ac:dyDescent="0.2">
      <c r="A27" s="240" t="s">
        <v>251</v>
      </c>
      <c r="B27" s="791">
        <v>178</v>
      </c>
      <c r="C27" s="636">
        <v>-32.061068702290072</v>
      </c>
      <c r="D27" s="385">
        <v>1792</v>
      </c>
      <c r="E27" s="636">
        <v>-22.72531263475636</v>
      </c>
      <c r="F27" s="385">
        <v>2364</v>
      </c>
      <c r="G27" s="636">
        <v>-20.430831369909122</v>
      </c>
      <c r="H27" s="639" t="s">
        <v>555</v>
      </c>
    </row>
    <row r="28" spans="1:8" x14ac:dyDescent="0.2">
      <c r="A28" s="248" t="s">
        <v>255</v>
      </c>
      <c r="B28" s="794">
        <v>129</v>
      </c>
      <c r="C28" s="250">
        <v>-229</v>
      </c>
      <c r="D28" s="249">
        <v>1930</v>
      </c>
      <c r="E28" s="250">
        <v>-51.458752515090545</v>
      </c>
      <c r="F28" s="249">
        <v>2172</v>
      </c>
      <c r="G28" s="250">
        <v>-60.630777596519849</v>
      </c>
      <c r="H28" s="635" t="s">
        <v>555</v>
      </c>
    </row>
    <row r="29" spans="1:8" x14ac:dyDescent="0.2">
      <c r="A29" s="252"/>
      <c r="B29" s="241"/>
      <c r="C29" s="241"/>
      <c r="D29" s="241"/>
      <c r="E29" s="241"/>
      <c r="F29" s="241"/>
      <c r="G29" s="241"/>
      <c r="H29" s="253" t="s">
        <v>246</v>
      </c>
    </row>
    <row r="30" spans="1:8" x14ac:dyDescent="0.2">
      <c r="A30" s="166" t="s">
        <v>247</v>
      </c>
      <c r="B30" s="241"/>
      <c r="C30" s="241"/>
      <c r="D30" s="241"/>
      <c r="E30" s="241"/>
      <c r="F30" s="241"/>
      <c r="G30" s="242"/>
      <c r="H30" s="242"/>
    </row>
    <row r="31" spans="1:8" x14ac:dyDescent="0.2">
      <c r="A31" s="166" t="s">
        <v>556</v>
      </c>
      <c r="B31" s="241"/>
      <c r="C31" s="241"/>
      <c r="D31" s="241"/>
      <c r="E31" s="241"/>
      <c r="F31" s="241"/>
      <c r="G31" s="242"/>
      <c r="H31" s="242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9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9" t="s">
        <v>557</v>
      </c>
      <c r="B1" s="229"/>
      <c r="C1" s="1"/>
      <c r="D1" s="1"/>
      <c r="E1" s="1"/>
      <c r="F1" s="1"/>
      <c r="G1" s="1"/>
      <c r="H1" s="1"/>
    </row>
    <row r="2" spans="1:8" x14ac:dyDescent="0.2">
      <c r="A2" s="609"/>
      <c r="B2" s="609"/>
      <c r="C2" s="609"/>
      <c r="D2" s="609"/>
      <c r="E2" s="609"/>
      <c r="F2" s="1"/>
      <c r="G2" s="1"/>
      <c r="H2" s="611" t="s">
        <v>160</v>
      </c>
    </row>
    <row r="3" spans="1:8" ht="14.45" customHeight="1" x14ac:dyDescent="0.2">
      <c r="A3" s="880" t="s">
        <v>551</v>
      </c>
      <c r="B3" s="878" t="s">
        <v>552</v>
      </c>
      <c r="C3" s="864">
        <f>INDICE!A3</f>
        <v>41913</v>
      </c>
      <c r="D3" s="863">
        <v>41671</v>
      </c>
      <c r="E3" s="863">
        <v>41671</v>
      </c>
      <c r="F3" s="862" t="s">
        <v>122</v>
      </c>
      <c r="G3" s="862"/>
      <c r="H3" s="862"/>
    </row>
    <row r="4" spans="1:8" x14ac:dyDescent="0.2">
      <c r="A4" s="881"/>
      <c r="B4" s="879"/>
      <c r="C4" s="97" t="s">
        <v>560</v>
      </c>
      <c r="D4" s="97" t="s">
        <v>561</v>
      </c>
      <c r="E4" s="97" t="s">
        <v>256</v>
      </c>
      <c r="F4" s="97" t="s">
        <v>560</v>
      </c>
      <c r="G4" s="97" t="s">
        <v>561</v>
      </c>
      <c r="H4" s="97" t="s">
        <v>256</v>
      </c>
    </row>
    <row r="5" spans="1:8" x14ac:dyDescent="0.2">
      <c r="A5" s="640"/>
      <c r="B5" s="188" t="s">
        <v>213</v>
      </c>
      <c r="C5" s="188">
        <v>0</v>
      </c>
      <c r="D5" s="188">
        <v>2</v>
      </c>
      <c r="E5" s="254">
        <v>2</v>
      </c>
      <c r="F5" s="190">
        <v>31</v>
      </c>
      <c r="G5" s="188">
        <v>180</v>
      </c>
      <c r="H5" s="254">
        <v>149</v>
      </c>
    </row>
    <row r="6" spans="1:8" x14ac:dyDescent="0.2">
      <c r="A6" s="640"/>
      <c r="B6" s="188" t="s">
        <v>257</v>
      </c>
      <c r="C6" s="188">
        <v>134</v>
      </c>
      <c r="D6" s="188">
        <v>75</v>
      </c>
      <c r="E6" s="254">
        <v>-59</v>
      </c>
      <c r="F6" s="190">
        <v>2461</v>
      </c>
      <c r="G6" s="188">
        <v>1461</v>
      </c>
      <c r="H6" s="255">
        <v>-1000</v>
      </c>
    </row>
    <row r="7" spans="1:8" x14ac:dyDescent="0.2">
      <c r="A7" s="640"/>
      <c r="B7" s="191" t="s">
        <v>214</v>
      </c>
      <c r="C7" s="191">
        <v>0</v>
      </c>
      <c r="D7" s="191">
        <v>0</v>
      </c>
      <c r="E7" s="256">
        <v>0</v>
      </c>
      <c r="F7" s="191">
        <v>0</v>
      </c>
      <c r="G7" s="191">
        <v>41</v>
      </c>
      <c r="H7" s="255">
        <v>41</v>
      </c>
    </row>
    <row r="8" spans="1:8" x14ac:dyDescent="0.2">
      <c r="A8" s="193" t="s">
        <v>354</v>
      </c>
      <c r="B8" s="194"/>
      <c r="C8" s="194">
        <v>134</v>
      </c>
      <c r="D8" s="194">
        <v>77</v>
      </c>
      <c r="E8" s="257">
        <v>-57</v>
      </c>
      <c r="F8" s="194">
        <v>2492</v>
      </c>
      <c r="G8" s="194">
        <v>1682</v>
      </c>
      <c r="H8" s="257">
        <v>-810</v>
      </c>
    </row>
    <row r="9" spans="1:8" x14ac:dyDescent="0.2">
      <c r="A9" s="640"/>
      <c r="B9" s="191" t="s">
        <v>258</v>
      </c>
      <c r="C9" s="191">
        <v>93</v>
      </c>
      <c r="D9" s="188">
        <v>0</v>
      </c>
      <c r="E9" s="258">
        <v>-93</v>
      </c>
      <c r="F9" s="191">
        <v>601</v>
      </c>
      <c r="G9" s="188">
        <v>0</v>
      </c>
      <c r="H9" s="258">
        <v>-601</v>
      </c>
    </row>
    <row r="10" spans="1:8" x14ac:dyDescent="0.2">
      <c r="A10" s="640"/>
      <c r="B10" s="188" t="s">
        <v>215</v>
      </c>
      <c r="C10" s="188">
        <v>0</v>
      </c>
      <c r="D10" s="188">
        <v>0</v>
      </c>
      <c r="E10" s="255">
        <v>0</v>
      </c>
      <c r="F10" s="188">
        <v>33</v>
      </c>
      <c r="G10" s="188">
        <v>0</v>
      </c>
      <c r="H10" s="255">
        <v>-33</v>
      </c>
    </row>
    <row r="11" spans="1:8" x14ac:dyDescent="0.2">
      <c r="A11" s="640"/>
      <c r="B11" s="191" t="s">
        <v>259</v>
      </c>
      <c r="C11" s="191">
        <v>0</v>
      </c>
      <c r="D11" s="191">
        <v>198</v>
      </c>
      <c r="E11" s="255">
        <v>198</v>
      </c>
      <c r="F11" s="191">
        <v>32</v>
      </c>
      <c r="G11" s="191">
        <v>937</v>
      </c>
      <c r="H11" s="255">
        <v>905</v>
      </c>
    </row>
    <row r="12" spans="1:8" x14ac:dyDescent="0.2">
      <c r="A12" s="193" t="s">
        <v>558</v>
      </c>
      <c r="B12" s="194"/>
      <c r="C12" s="194">
        <v>93</v>
      </c>
      <c r="D12" s="194">
        <v>198</v>
      </c>
      <c r="E12" s="257">
        <v>105</v>
      </c>
      <c r="F12" s="194">
        <v>666</v>
      </c>
      <c r="G12" s="194">
        <v>937</v>
      </c>
      <c r="H12" s="257">
        <v>271</v>
      </c>
    </row>
    <row r="13" spans="1:8" x14ac:dyDescent="0.2">
      <c r="A13" s="640"/>
      <c r="B13" s="191" t="s">
        <v>316</v>
      </c>
      <c r="C13" s="191">
        <v>7</v>
      </c>
      <c r="D13" s="188">
        <v>18</v>
      </c>
      <c r="E13" s="258">
        <v>11</v>
      </c>
      <c r="F13" s="191">
        <v>46</v>
      </c>
      <c r="G13" s="188">
        <v>212</v>
      </c>
      <c r="H13" s="258">
        <v>166</v>
      </c>
    </row>
    <row r="14" spans="1:8" x14ac:dyDescent="0.2">
      <c r="A14" s="640"/>
      <c r="B14" s="191" t="s">
        <v>260</v>
      </c>
      <c r="C14" s="191">
        <v>33</v>
      </c>
      <c r="D14" s="191">
        <v>61</v>
      </c>
      <c r="E14" s="255">
        <v>28</v>
      </c>
      <c r="F14" s="191">
        <v>721</v>
      </c>
      <c r="G14" s="191">
        <v>902</v>
      </c>
      <c r="H14" s="255">
        <v>181</v>
      </c>
    </row>
    <row r="15" spans="1:8" x14ac:dyDescent="0.2">
      <c r="A15" s="640"/>
      <c r="B15" s="191" t="s">
        <v>261</v>
      </c>
      <c r="C15" s="191">
        <v>30</v>
      </c>
      <c r="D15" s="188">
        <v>209</v>
      </c>
      <c r="E15" s="255">
        <v>179</v>
      </c>
      <c r="F15" s="191">
        <v>685</v>
      </c>
      <c r="G15" s="188">
        <v>1917</v>
      </c>
      <c r="H15" s="255">
        <v>1232</v>
      </c>
    </row>
    <row r="16" spans="1:8" x14ac:dyDescent="0.2">
      <c r="A16" s="640"/>
      <c r="B16" s="191" t="s">
        <v>262</v>
      </c>
      <c r="C16" s="191">
        <v>35</v>
      </c>
      <c r="D16" s="188">
        <v>0</v>
      </c>
      <c r="E16" s="255">
        <v>-35</v>
      </c>
      <c r="F16" s="191">
        <v>953</v>
      </c>
      <c r="G16" s="188">
        <v>409</v>
      </c>
      <c r="H16" s="255">
        <v>-544</v>
      </c>
    </row>
    <row r="17" spans="1:8" x14ac:dyDescent="0.2">
      <c r="A17" s="640"/>
      <c r="B17" s="191" t="s">
        <v>263</v>
      </c>
      <c r="C17" s="191">
        <v>140</v>
      </c>
      <c r="D17" s="188">
        <v>51</v>
      </c>
      <c r="E17" s="255">
        <v>-89</v>
      </c>
      <c r="F17" s="191">
        <v>1387</v>
      </c>
      <c r="G17" s="188">
        <v>951</v>
      </c>
      <c r="H17" s="255">
        <v>-436</v>
      </c>
    </row>
    <row r="18" spans="1:8" x14ac:dyDescent="0.2">
      <c r="A18" s="640"/>
      <c r="B18" s="191" t="s">
        <v>221</v>
      </c>
      <c r="C18" s="191">
        <v>106</v>
      </c>
      <c r="D18" s="188">
        <v>142</v>
      </c>
      <c r="E18" s="255">
        <v>36</v>
      </c>
      <c r="F18" s="191">
        <v>1063</v>
      </c>
      <c r="G18" s="188">
        <v>1546</v>
      </c>
      <c r="H18" s="255">
        <v>483</v>
      </c>
    </row>
    <row r="19" spans="1:8" x14ac:dyDescent="0.2">
      <c r="A19" s="640"/>
      <c r="B19" s="191" t="s">
        <v>264</v>
      </c>
      <c r="C19" s="191">
        <v>71</v>
      </c>
      <c r="D19" s="188">
        <v>107</v>
      </c>
      <c r="E19" s="255">
        <v>36</v>
      </c>
      <c r="F19" s="191">
        <v>1049</v>
      </c>
      <c r="G19" s="188">
        <v>1439</v>
      </c>
      <c r="H19" s="255">
        <v>390</v>
      </c>
    </row>
    <row r="20" spans="1:8" x14ac:dyDescent="0.2">
      <c r="A20" s="640"/>
      <c r="B20" s="191" t="s">
        <v>224</v>
      </c>
      <c r="C20" s="191">
        <v>14</v>
      </c>
      <c r="D20" s="188">
        <v>38</v>
      </c>
      <c r="E20" s="255">
        <v>24</v>
      </c>
      <c r="F20" s="191">
        <v>300</v>
      </c>
      <c r="G20" s="188">
        <v>626</v>
      </c>
      <c r="H20" s="255">
        <v>326</v>
      </c>
    </row>
    <row r="21" spans="1:8" x14ac:dyDescent="0.2">
      <c r="A21" s="640"/>
      <c r="B21" s="191" t="s">
        <v>225</v>
      </c>
      <c r="C21" s="191">
        <v>43</v>
      </c>
      <c r="D21" s="188">
        <v>0</v>
      </c>
      <c r="E21" s="255">
        <v>-43</v>
      </c>
      <c r="F21" s="191">
        <v>818</v>
      </c>
      <c r="G21" s="188">
        <v>1</v>
      </c>
      <c r="H21" s="255">
        <v>-817</v>
      </c>
    </row>
    <row r="22" spans="1:8" x14ac:dyDescent="0.2">
      <c r="A22" s="640"/>
      <c r="B22" s="191" t="s">
        <v>265</v>
      </c>
      <c r="C22" s="191">
        <v>90</v>
      </c>
      <c r="D22" s="188">
        <v>0</v>
      </c>
      <c r="E22" s="255">
        <v>-90</v>
      </c>
      <c r="F22" s="191">
        <v>569</v>
      </c>
      <c r="G22" s="188">
        <v>89</v>
      </c>
      <c r="H22" s="255">
        <v>-480</v>
      </c>
    </row>
    <row r="23" spans="1:8" x14ac:dyDescent="0.2">
      <c r="A23" s="640"/>
      <c r="B23" s="191" t="s">
        <v>266</v>
      </c>
      <c r="C23" s="191">
        <v>33</v>
      </c>
      <c r="D23" s="188">
        <v>39</v>
      </c>
      <c r="E23" s="255">
        <v>6</v>
      </c>
      <c r="F23" s="191">
        <v>333</v>
      </c>
      <c r="G23" s="188">
        <v>314</v>
      </c>
      <c r="H23" s="255">
        <v>-19</v>
      </c>
    </row>
    <row r="24" spans="1:8" x14ac:dyDescent="0.2">
      <c r="A24" s="640"/>
      <c r="B24" s="191" t="s">
        <v>267</v>
      </c>
      <c r="C24" s="191">
        <v>0</v>
      </c>
      <c r="D24" s="188">
        <v>0</v>
      </c>
      <c r="E24" s="255">
        <v>0</v>
      </c>
      <c r="F24" s="191">
        <v>193</v>
      </c>
      <c r="G24" s="188">
        <v>0</v>
      </c>
      <c r="H24" s="255">
        <v>-193</v>
      </c>
    </row>
    <row r="25" spans="1:8" x14ac:dyDescent="0.2">
      <c r="A25" s="640"/>
      <c r="B25" s="191" t="s">
        <v>268</v>
      </c>
      <c r="C25" s="191">
        <v>125</v>
      </c>
      <c r="D25" s="188">
        <v>314</v>
      </c>
      <c r="E25" s="255">
        <v>189</v>
      </c>
      <c r="F25" s="191">
        <v>1161</v>
      </c>
      <c r="G25" s="188">
        <v>3145</v>
      </c>
      <c r="H25" s="255">
        <v>1984</v>
      </c>
    </row>
    <row r="26" spans="1:8" x14ac:dyDescent="0.2">
      <c r="A26" s="193" t="s">
        <v>542</v>
      </c>
      <c r="B26" s="194"/>
      <c r="C26" s="194">
        <v>727</v>
      </c>
      <c r="D26" s="194">
        <v>979</v>
      </c>
      <c r="E26" s="257">
        <v>252</v>
      </c>
      <c r="F26" s="194">
        <v>9278</v>
      </c>
      <c r="G26" s="194">
        <v>11551</v>
      </c>
      <c r="H26" s="257">
        <v>2273</v>
      </c>
    </row>
    <row r="27" spans="1:8" x14ac:dyDescent="0.2">
      <c r="A27" s="640"/>
      <c r="B27" s="191" t="s">
        <v>226</v>
      </c>
      <c r="C27" s="191">
        <v>70</v>
      </c>
      <c r="D27" s="188">
        <v>0</v>
      </c>
      <c r="E27" s="255">
        <v>-70</v>
      </c>
      <c r="F27" s="191">
        <v>1142</v>
      </c>
      <c r="G27" s="188">
        <v>36</v>
      </c>
      <c r="H27" s="255">
        <v>-1106</v>
      </c>
    </row>
    <row r="28" spans="1:8" x14ac:dyDescent="0.2">
      <c r="A28" s="641"/>
      <c r="B28" s="191" t="s">
        <v>269</v>
      </c>
      <c r="C28" s="191">
        <v>0</v>
      </c>
      <c r="D28" s="188">
        <v>0</v>
      </c>
      <c r="E28" s="255">
        <v>0</v>
      </c>
      <c r="F28" s="191">
        <v>64</v>
      </c>
      <c r="G28" s="188">
        <v>0</v>
      </c>
      <c r="H28" s="255">
        <v>-64</v>
      </c>
    </row>
    <row r="29" spans="1:8" x14ac:dyDescent="0.2">
      <c r="A29" s="641"/>
      <c r="B29" s="191" t="s">
        <v>270</v>
      </c>
      <c r="C29" s="191">
        <v>52</v>
      </c>
      <c r="D29" s="188">
        <v>0</v>
      </c>
      <c r="E29" s="255">
        <v>-52</v>
      </c>
      <c r="F29" s="191">
        <v>328</v>
      </c>
      <c r="G29" s="188">
        <v>30</v>
      </c>
      <c r="H29" s="255">
        <v>-298</v>
      </c>
    </row>
    <row r="30" spans="1:8" x14ac:dyDescent="0.2">
      <c r="A30" s="641"/>
      <c r="B30" s="191" t="s">
        <v>647</v>
      </c>
      <c r="C30" s="191">
        <v>5</v>
      </c>
      <c r="D30" s="191">
        <v>7</v>
      </c>
      <c r="E30" s="258">
        <v>2</v>
      </c>
      <c r="F30" s="188">
        <v>48</v>
      </c>
      <c r="G30" s="188">
        <v>183</v>
      </c>
      <c r="H30" s="258">
        <v>135</v>
      </c>
    </row>
    <row r="31" spans="1:8" x14ac:dyDescent="0.2">
      <c r="A31" s="193" t="s">
        <v>401</v>
      </c>
      <c r="B31" s="194"/>
      <c r="C31" s="194">
        <v>127</v>
      </c>
      <c r="D31" s="194">
        <v>7</v>
      </c>
      <c r="E31" s="257">
        <v>-120</v>
      </c>
      <c r="F31" s="194">
        <v>1582</v>
      </c>
      <c r="G31" s="194">
        <v>249</v>
      </c>
      <c r="H31" s="257">
        <v>-1333</v>
      </c>
    </row>
    <row r="32" spans="1:8" x14ac:dyDescent="0.2">
      <c r="A32" s="641"/>
      <c r="B32" s="191" t="s">
        <v>230</v>
      </c>
      <c r="C32" s="191">
        <v>140</v>
      </c>
      <c r="D32" s="188">
        <v>0</v>
      </c>
      <c r="E32" s="255">
        <v>-140</v>
      </c>
      <c r="F32" s="191">
        <v>1361</v>
      </c>
      <c r="G32" s="188">
        <v>192</v>
      </c>
      <c r="H32" s="255">
        <v>-1169</v>
      </c>
    </row>
    <row r="33" spans="1:8" x14ac:dyDescent="0.2">
      <c r="A33" s="641"/>
      <c r="B33" s="191" t="s">
        <v>236</v>
      </c>
      <c r="C33" s="191">
        <v>27</v>
      </c>
      <c r="D33" s="191">
        <v>0</v>
      </c>
      <c r="E33" s="258">
        <v>-27</v>
      </c>
      <c r="F33" s="651">
        <v>112</v>
      </c>
      <c r="G33" s="191">
        <v>500</v>
      </c>
      <c r="H33" s="255">
        <v>388</v>
      </c>
    </row>
    <row r="34" spans="1:8" x14ac:dyDescent="0.2">
      <c r="A34" s="641"/>
      <c r="B34" s="191" t="s">
        <v>271</v>
      </c>
      <c r="C34" s="191">
        <v>0</v>
      </c>
      <c r="D34" s="191">
        <v>106</v>
      </c>
      <c r="E34" s="255">
        <v>106</v>
      </c>
      <c r="F34" s="191">
        <v>0</v>
      </c>
      <c r="G34" s="191">
        <v>1865</v>
      </c>
      <c r="H34" s="255">
        <v>1865</v>
      </c>
    </row>
    <row r="35" spans="1:8" x14ac:dyDescent="0.2">
      <c r="A35" s="641"/>
      <c r="B35" s="191" t="s">
        <v>238</v>
      </c>
      <c r="C35" s="191">
        <v>0</v>
      </c>
      <c r="D35" s="191">
        <v>58</v>
      </c>
      <c r="E35" s="258">
        <v>58</v>
      </c>
      <c r="F35" s="651">
        <v>0</v>
      </c>
      <c r="G35" s="191">
        <v>561</v>
      </c>
      <c r="H35" s="255">
        <v>561</v>
      </c>
    </row>
    <row r="36" spans="1:8" x14ac:dyDescent="0.2">
      <c r="A36" s="641" t="s">
        <v>239</v>
      </c>
      <c r="B36" s="191"/>
      <c r="C36" s="191">
        <v>23</v>
      </c>
      <c r="D36" s="191">
        <v>75</v>
      </c>
      <c r="E36" s="258">
        <v>52</v>
      </c>
      <c r="F36" s="651">
        <v>415</v>
      </c>
      <c r="G36" s="191">
        <v>637</v>
      </c>
      <c r="H36" s="255">
        <v>222</v>
      </c>
    </row>
    <row r="37" spans="1:8" x14ac:dyDescent="0.2">
      <c r="A37" s="193"/>
      <c r="B37" s="194" t="s">
        <v>543</v>
      </c>
      <c r="C37" s="194">
        <v>190</v>
      </c>
      <c r="D37" s="194">
        <v>239</v>
      </c>
      <c r="E37" s="257">
        <v>49</v>
      </c>
      <c r="F37" s="194">
        <v>1888</v>
      </c>
      <c r="G37" s="194">
        <v>3755</v>
      </c>
      <c r="H37" s="257">
        <v>1867</v>
      </c>
    </row>
    <row r="38" spans="1:8" x14ac:dyDescent="0.2">
      <c r="A38" s="641"/>
      <c r="B38" s="191" t="s">
        <v>272</v>
      </c>
      <c r="C38" s="191">
        <v>65</v>
      </c>
      <c r="D38" s="191">
        <v>0</v>
      </c>
      <c r="E38" s="254">
        <v>-65</v>
      </c>
      <c r="F38" s="651">
        <v>88</v>
      </c>
      <c r="G38" s="191">
        <v>6</v>
      </c>
      <c r="H38" s="255">
        <v>-82</v>
      </c>
    </row>
    <row r="39" spans="1:8" x14ac:dyDescent="0.2">
      <c r="A39" s="641"/>
      <c r="B39" s="191" t="s">
        <v>273</v>
      </c>
      <c r="C39" s="191">
        <v>0</v>
      </c>
      <c r="D39" s="191">
        <v>0</v>
      </c>
      <c r="E39" s="258">
        <v>0</v>
      </c>
      <c r="F39" s="651">
        <v>50</v>
      </c>
      <c r="G39" s="191">
        <v>0</v>
      </c>
      <c r="H39" s="255">
        <v>-50</v>
      </c>
    </row>
    <row r="40" spans="1:8" x14ac:dyDescent="0.2">
      <c r="A40" s="641"/>
      <c r="B40" s="191" t="s">
        <v>274</v>
      </c>
      <c r="C40" s="191">
        <v>0</v>
      </c>
      <c r="D40" s="191">
        <v>0</v>
      </c>
      <c r="E40" s="254">
        <v>0</v>
      </c>
      <c r="F40" s="651">
        <v>90</v>
      </c>
      <c r="G40" s="191">
        <v>258</v>
      </c>
      <c r="H40" s="258">
        <v>168</v>
      </c>
    </row>
    <row r="41" spans="1:8" x14ac:dyDescent="0.2">
      <c r="A41" s="641"/>
      <c r="B41" s="191" t="s">
        <v>275</v>
      </c>
      <c r="C41" s="191">
        <v>2</v>
      </c>
      <c r="D41" s="191">
        <v>0</v>
      </c>
      <c r="E41" s="254">
        <v>-2</v>
      </c>
      <c r="F41" s="651">
        <v>91</v>
      </c>
      <c r="G41" s="191">
        <v>95</v>
      </c>
      <c r="H41" s="258">
        <v>4</v>
      </c>
    </row>
    <row r="42" spans="1:8" x14ac:dyDescent="0.2">
      <c r="A42" s="193" t="s">
        <v>559</v>
      </c>
      <c r="B42" s="206"/>
      <c r="C42" s="206">
        <v>67</v>
      </c>
      <c r="D42" s="194">
        <v>0</v>
      </c>
      <c r="E42" s="206">
        <v>-67</v>
      </c>
      <c r="F42" s="206">
        <v>319</v>
      </c>
      <c r="G42" s="206">
        <v>359</v>
      </c>
      <c r="H42" s="259">
        <v>40</v>
      </c>
    </row>
    <row r="43" spans="1:8" x14ac:dyDescent="0.2">
      <c r="A43" s="377" t="s">
        <v>630</v>
      </c>
      <c r="B43" s="781"/>
      <c r="C43" s="796">
        <v>0</v>
      </c>
      <c r="D43" s="796">
        <v>0</v>
      </c>
      <c r="E43" s="796">
        <v>0</v>
      </c>
      <c r="F43" s="206">
        <v>115</v>
      </c>
      <c r="G43" s="796">
        <v>12</v>
      </c>
      <c r="H43" s="259">
        <v>-103</v>
      </c>
    </row>
    <row r="44" spans="1:8" x14ac:dyDescent="0.2">
      <c r="A44" s="816" t="s">
        <v>120</v>
      </c>
      <c r="B44" s="208"/>
      <c r="C44" s="208">
        <v>1371</v>
      </c>
      <c r="D44" s="260">
        <v>1500</v>
      </c>
      <c r="E44" s="208">
        <v>129</v>
      </c>
      <c r="F44" s="208">
        <v>16373</v>
      </c>
      <c r="G44" s="260">
        <v>18545</v>
      </c>
      <c r="H44" s="208">
        <v>2172</v>
      </c>
    </row>
    <row r="45" spans="1:8" x14ac:dyDescent="0.2">
      <c r="A45" s="817" t="s">
        <v>544</v>
      </c>
      <c r="B45" s="213"/>
      <c r="C45" s="213">
        <v>242</v>
      </c>
      <c r="D45" s="213">
        <v>71</v>
      </c>
      <c r="E45" s="213">
        <v>-171</v>
      </c>
      <c r="F45" s="213">
        <v>2754</v>
      </c>
      <c r="G45" s="213">
        <v>809</v>
      </c>
      <c r="H45" s="213">
        <v>-1945</v>
      </c>
    </row>
    <row r="46" spans="1:8" x14ac:dyDescent="0.2">
      <c r="A46" s="817" t="s">
        <v>545</v>
      </c>
      <c r="B46" s="213"/>
      <c r="C46" s="213">
        <v>1129</v>
      </c>
      <c r="D46" s="213">
        <v>1429</v>
      </c>
      <c r="E46" s="213">
        <v>300</v>
      </c>
      <c r="F46" s="213">
        <v>13619</v>
      </c>
      <c r="G46" s="213">
        <v>17736</v>
      </c>
      <c r="H46" s="213">
        <v>4117</v>
      </c>
    </row>
    <row r="47" spans="1:8" x14ac:dyDescent="0.2">
      <c r="A47" s="818" t="s">
        <v>546</v>
      </c>
      <c r="B47" s="217"/>
      <c r="C47" s="217">
        <v>748</v>
      </c>
      <c r="D47" s="217">
        <v>801</v>
      </c>
      <c r="E47" s="217">
        <v>53</v>
      </c>
      <c r="F47" s="217">
        <v>9646</v>
      </c>
      <c r="G47" s="217">
        <v>11080</v>
      </c>
      <c r="H47" s="217">
        <v>1434</v>
      </c>
    </row>
    <row r="48" spans="1:8" x14ac:dyDescent="0.2">
      <c r="A48" s="818" t="s">
        <v>547</v>
      </c>
      <c r="B48" s="217"/>
      <c r="C48" s="217">
        <v>623</v>
      </c>
      <c r="D48" s="217">
        <v>699</v>
      </c>
      <c r="E48" s="217">
        <v>76</v>
      </c>
      <c r="F48" s="217">
        <v>6727</v>
      </c>
      <c r="G48" s="217">
        <v>7465</v>
      </c>
      <c r="H48" s="217">
        <v>738</v>
      </c>
    </row>
    <row r="49" spans="1:8" x14ac:dyDescent="0.2">
      <c r="A49" s="817" t="s">
        <v>548</v>
      </c>
      <c r="B49" s="220"/>
      <c r="C49" s="220">
        <v>526</v>
      </c>
      <c r="D49" s="261">
        <v>708</v>
      </c>
      <c r="E49" s="213">
        <v>182</v>
      </c>
      <c r="F49" s="213">
        <v>7129</v>
      </c>
      <c r="G49" s="213">
        <v>8713</v>
      </c>
      <c r="H49" s="213">
        <v>1584</v>
      </c>
    </row>
    <row r="50" spans="1:8" ht="15" x14ac:dyDescent="0.25">
      <c r="A50" s="226" t="s">
        <v>247</v>
      </c>
      <c r="B50" s="222"/>
      <c r="C50" s="262"/>
      <c r="D50" s="223"/>
      <c r="E50" s="223"/>
      <c r="F50" s="224"/>
      <c r="G50" s="223"/>
      <c r="H50" s="253" t="s">
        <v>246</v>
      </c>
    </row>
    <row r="51" spans="1:8" ht="15" x14ac:dyDescent="0.25">
      <c r="B51" s="226"/>
      <c r="C51" s="227"/>
      <c r="D51" s="223"/>
      <c r="E51" s="223"/>
      <c r="F51" s="224"/>
      <c r="G51" s="223"/>
      <c r="H51" s="225"/>
    </row>
    <row r="53" spans="1:8" x14ac:dyDescent="0.2">
      <c r="C53" s="263"/>
      <c r="D53" s="263"/>
      <c r="E53" s="263"/>
      <c r="F53" s="263"/>
      <c r="G53" s="263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B10" sqref="B10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</row>
    <row r="4" spans="1:8" x14ac:dyDescent="0.2">
      <c r="A4" s="75"/>
      <c r="B4" s="72" t="s">
        <v>48</v>
      </c>
      <c r="C4" s="72" t="s">
        <v>549</v>
      </c>
      <c r="D4" s="72" t="s">
        <v>48</v>
      </c>
      <c r="E4" s="72" t="s">
        <v>549</v>
      </c>
      <c r="F4" s="72" t="s">
        <v>48</v>
      </c>
      <c r="G4" s="72" t="s">
        <v>549</v>
      </c>
      <c r="H4" s="73" t="s">
        <v>129</v>
      </c>
    </row>
    <row r="5" spans="1:8" x14ac:dyDescent="0.2">
      <c r="A5" s="240" t="s">
        <v>277</v>
      </c>
      <c r="B5" s="696">
        <v>0.46700000000000003</v>
      </c>
      <c r="C5" s="390">
        <v>19.743589743589745</v>
      </c>
      <c r="D5" s="548">
        <v>3.7040000000000002</v>
      </c>
      <c r="E5" s="390">
        <v>-2.3721665788086455</v>
      </c>
      <c r="F5" s="548">
        <v>8.641</v>
      </c>
      <c r="G5" s="390">
        <v>75.131738954195384</v>
      </c>
      <c r="H5" s="697">
        <v>1.2864182459692426</v>
      </c>
    </row>
    <row r="6" spans="1:8" x14ac:dyDescent="0.2">
      <c r="A6" s="240" t="s">
        <v>278</v>
      </c>
      <c r="B6" s="549">
        <v>2.2679999999999998</v>
      </c>
      <c r="C6" s="272">
        <v>-13.698630136986301</v>
      </c>
      <c r="D6" s="271">
        <v>18.548999999999999</v>
      </c>
      <c r="E6" s="272">
        <v>-34.270021261516654</v>
      </c>
      <c r="F6" s="271">
        <v>54.04</v>
      </c>
      <c r="G6" s="272">
        <v>60.023689665383472</v>
      </c>
      <c r="H6" s="698">
        <v>8.0451385270429192</v>
      </c>
    </row>
    <row r="7" spans="1:8" x14ac:dyDescent="0.2">
      <c r="A7" s="240" t="s">
        <v>279</v>
      </c>
      <c r="B7" s="549">
        <v>3.2280000000000002</v>
      </c>
      <c r="C7" s="272">
        <v>-8.2954545454545467</v>
      </c>
      <c r="D7" s="271">
        <v>43.765000000000001</v>
      </c>
      <c r="E7" s="272">
        <v>51.735256388031758</v>
      </c>
      <c r="F7" s="271">
        <v>81.992999999999995</v>
      </c>
      <c r="G7" s="272">
        <v>120.97560975609755</v>
      </c>
      <c r="H7" s="698">
        <v>12.206607017909512</v>
      </c>
    </row>
    <row r="8" spans="1:8" x14ac:dyDescent="0.2">
      <c r="A8" s="240" t="s">
        <v>280</v>
      </c>
      <c r="B8" s="549">
        <v>18.666</v>
      </c>
      <c r="C8" s="272">
        <v>-22.835882596114097</v>
      </c>
      <c r="D8" s="271">
        <v>207.56100000000001</v>
      </c>
      <c r="E8" s="272">
        <v>-15.817586722961053</v>
      </c>
      <c r="F8" s="271">
        <v>524.61500000000001</v>
      </c>
      <c r="G8" s="272">
        <v>76.183647562179701</v>
      </c>
      <c r="H8" s="698">
        <v>78.101412812076646</v>
      </c>
    </row>
    <row r="9" spans="1:8" x14ac:dyDescent="0.2">
      <c r="A9" s="240" t="s">
        <v>281</v>
      </c>
      <c r="B9" s="550">
        <v>0.16700000000000001</v>
      </c>
      <c r="C9" s="273" t="s">
        <v>151</v>
      </c>
      <c r="D9" s="271">
        <v>0.84399999999999997</v>
      </c>
      <c r="E9" s="271">
        <v>-36.445783132530117</v>
      </c>
      <c r="F9" s="271">
        <v>2.4209999999999998</v>
      </c>
      <c r="G9" s="271">
        <v>82.304216867469876</v>
      </c>
      <c r="H9" s="698">
        <v>0.36042339700168224</v>
      </c>
    </row>
    <row r="10" spans="1:8" x14ac:dyDescent="0.2">
      <c r="A10" s="248" t="s">
        <v>282</v>
      </c>
      <c r="B10" s="274">
        <v>24.795999999999999</v>
      </c>
      <c r="C10" s="275">
        <v>-19.304868523821924</v>
      </c>
      <c r="D10" s="274">
        <v>274.423</v>
      </c>
      <c r="E10" s="275">
        <v>-11.116905158285451</v>
      </c>
      <c r="F10" s="274">
        <v>671.71</v>
      </c>
      <c r="G10" s="275">
        <v>79.169011717697643</v>
      </c>
      <c r="H10" s="275">
        <v>100</v>
      </c>
    </row>
    <row r="11" spans="1:8" x14ac:dyDescent="0.2">
      <c r="A11" s="276" t="s">
        <v>283</v>
      </c>
      <c r="B11" s="277">
        <f>B10/'Consumo PP'!B11*100</f>
        <v>0.51631478725592361</v>
      </c>
      <c r="C11" s="278"/>
      <c r="D11" s="277">
        <f>D10/'Consumo PP'!D11*100</f>
        <v>0.60602136672017326</v>
      </c>
      <c r="E11" s="278"/>
      <c r="F11" s="277">
        <f>F10/'Consumo PP'!F11*100</f>
        <v>1.2323529386858207</v>
      </c>
      <c r="G11" s="279"/>
      <c r="H11" s="279"/>
    </row>
    <row r="12" spans="1:8" x14ac:dyDescent="0.2">
      <c r="A12" s="280" t="s">
        <v>585</v>
      </c>
      <c r="B12" s="67"/>
      <c r="C12" s="67"/>
      <c r="D12" s="67"/>
      <c r="E12" s="67"/>
      <c r="F12" s="67"/>
      <c r="G12" s="273"/>
      <c r="H12" s="71" t="s">
        <v>246</v>
      </c>
    </row>
    <row r="13" spans="1:8" x14ac:dyDescent="0.2">
      <c r="A13" s="226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39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70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64">
        <f>INDICE!A3</f>
        <v>41913</v>
      </c>
      <c r="C3" s="864"/>
      <c r="D3" s="882" t="s">
        <v>121</v>
      </c>
      <c r="E3" s="882"/>
      <c r="F3" s="882" t="s">
        <v>122</v>
      </c>
      <c r="G3" s="882"/>
    </row>
    <row r="4" spans="1:7" x14ac:dyDescent="0.2">
      <c r="A4" s="75"/>
      <c r="B4" s="266"/>
      <c r="C4" s="72" t="s">
        <v>549</v>
      </c>
      <c r="D4" s="266"/>
      <c r="E4" s="72" t="s">
        <v>549</v>
      </c>
      <c r="F4" s="266"/>
      <c r="G4" s="72" t="s">
        <v>549</v>
      </c>
    </row>
    <row r="5" spans="1:7" ht="15" x14ac:dyDescent="0.25">
      <c r="A5" s="693" t="s">
        <v>120</v>
      </c>
      <c r="B5" s="699">
        <v>5148</v>
      </c>
      <c r="C5" s="694">
        <v>8.9293271265340675</v>
      </c>
      <c r="D5" s="695">
        <v>50933</v>
      </c>
      <c r="E5" s="694">
        <v>-1.5806457846225193</v>
      </c>
      <c r="F5" s="700">
        <v>60219</v>
      </c>
      <c r="G5" s="694">
        <v>-4.390003810491554</v>
      </c>
    </row>
    <row r="6" spans="1:7" x14ac:dyDescent="0.2">
      <c r="A6" s="280"/>
      <c r="B6" s="1"/>
      <c r="C6" s="1"/>
      <c r="D6" s="1"/>
      <c r="E6" s="1"/>
      <c r="F6" s="1"/>
      <c r="G6" s="71" t="s">
        <v>246</v>
      </c>
    </row>
    <row r="7" spans="1:7" x14ac:dyDescent="0.2">
      <c r="A7" s="280" t="s">
        <v>585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644</v>
      </c>
      <c r="B5" s="486">
        <v>112</v>
      </c>
      <c r="C5" s="84">
        <v>-15.505495914841608</v>
      </c>
      <c r="D5" s="83">
        <v>1310</v>
      </c>
      <c r="E5" s="84">
        <v>-9.1395865643111343</v>
      </c>
      <c r="F5" s="83">
        <v>1580.7150000000001</v>
      </c>
      <c r="G5" s="84">
        <v>-9.6100006175762065</v>
      </c>
      <c r="H5" s="489">
        <v>2.6506942348324785</v>
      </c>
    </row>
    <row r="6" spans="1:8" s="80" customFormat="1" x14ac:dyDescent="0.2">
      <c r="A6" s="82" t="s">
        <v>49</v>
      </c>
      <c r="B6" s="487">
        <v>591</v>
      </c>
      <c r="C6" s="86">
        <v>4.7447047209554905</v>
      </c>
      <c r="D6" s="85">
        <v>5959</v>
      </c>
      <c r="E6" s="86">
        <v>-6.17528484752106</v>
      </c>
      <c r="F6" s="85">
        <v>7078.7070000000003</v>
      </c>
      <c r="G6" s="86">
        <v>-9.2031700038672621</v>
      </c>
      <c r="H6" s="490">
        <v>11.870253546634471</v>
      </c>
    </row>
    <row r="7" spans="1:8" s="80" customFormat="1" x14ac:dyDescent="0.2">
      <c r="A7" s="82" t="s">
        <v>50</v>
      </c>
      <c r="B7" s="487">
        <v>724</v>
      </c>
      <c r="C7" s="86">
        <v>8.9762404702234448</v>
      </c>
      <c r="D7" s="85">
        <v>7367</v>
      </c>
      <c r="E7" s="86">
        <v>1.0474812060189076</v>
      </c>
      <c r="F7" s="85">
        <v>8702.969000000001</v>
      </c>
      <c r="G7" s="86">
        <v>-0.85060526574819562</v>
      </c>
      <c r="H7" s="490">
        <v>14.593971559848409</v>
      </c>
    </row>
    <row r="8" spans="1:8" s="80" customFormat="1" x14ac:dyDescent="0.2">
      <c r="A8" s="82" t="s">
        <v>130</v>
      </c>
      <c r="B8" s="487">
        <v>2316</v>
      </c>
      <c r="C8" s="86">
        <v>8.2686689825690216</v>
      </c>
      <c r="D8" s="85">
        <v>22790</v>
      </c>
      <c r="E8" s="86">
        <v>0.90818249796058759</v>
      </c>
      <c r="F8" s="85">
        <v>26987.163</v>
      </c>
      <c r="G8" s="86">
        <v>-0.75288997954095194</v>
      </c>
      <c r="H8" s="490">
        <v>45.254658416339673</v>
      </c>
    </row>
    <row r="9" spans="1:8" s="80" customFormat="1" x14ac:dyDescent="0.2">
      <c r="A9" s="82" t="s">
        <v>131</v>
      </c>
      <c r="B9" s="487">
        <v>338</v>
      </c>
      <c r="C9" s="86">
        <v>-14.122961690710548</v>
      </c>
      <c r="D9" s="85">
        <v>3739</v>
      </c>
      <c r="E9" s="86">
        <v>-16.814782629395964</v>
      </c>
      <c r="F9" s="85">
        <v>4540.433</v>
      </c>
      <c r="G9" s="87">
        <v>-19.748986750831474</v>
      </c>
      <c r="H9" s="490">
        <v>7.613832712881913</v>
      </c>
    </row>
    <row r="10" spans="1:8" s="80" customFormat="1" x14ac:dyDescent="0.2">
      <c r="A10" s="81" t="s">
        <v>132</v>
      </c>
      <c r="B10" s="488">
        <v>990</v>
      </c>
      <c r="C10" s="89">
        <v>25.293617365948595</v>
      </c>
      <c r="D10" s="88">
        <v>9265</v>
      </c>
      <c r="E10" s="89">
        <v>1.4359454174984092</v>
      </c>
      <c r="F10" s="88">
        <v>10744.012999999999</v>
      </c>
      <c r="G10" s="89">
        <v>-4.5726723429752214</v>
      </c>
      <c r="H10" s="491">
        <v>18.016589529463054</v>
      </c>
    </row>
    <row r="11" spans="1:8" s="80" customFormat="1" x14ac:dyDescent="0.2">
      <c r="A11" s="90" t="s">
        <v>120</v>
      </c>
      <c r="B11" s="91">
        <v>5071</v>
      </c>
      <c r="C11" s="92">
        <v>8.2621690862510668</v>
      </c>
      <c r="D11" s="91">
        <v>50430</v>
      </c>
      <c r="E11" s="92">
        <v>-1.6904045448625276</v>
      </c>
      <c r="F11" s="91">
        <v>59634</v>
      </c>
      <c r="G11" s="92">
        <v>-4.4803434517418399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586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4" sqref="B4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9" t="s">
        <v>286</v>
      </c>
      <c r="B1" s="229"/>
      <c r="C1" s="229"/>
      <c r="D1" s="229"/>
      <c r="E1" s="229"/>
      <c r="F1" s="230"/>
      <c r="G1" s="230"/>
    </row>
    <row r="2" spans="1:7" x14ac:dyDescent="0.2">
      <c r="A2" s="229"/>
      <c r="B2" s="229"/>
      <c r="C2" s="229"/>
      <c r="D2" s="229"/>
      <c r="E2" s="234" t="s">
        <v>160</v>
      </c>
      <c r="F2" s="230"/>
      <c r="G2" s="230"/>
    </row>
    <row r="3" spans="1:7" x14ac:dyDescent="0.2">
      <c r="A3" s="883">
        <f>INDICE!A3</f>
        <v>41913</v>
      </c>
      <c r="B3" s="883">
        <v>41671</v>
      </c>
      <c r="C3" s="884">
        <v>41671</v>
      </c>
      <c r="D3" s="883">
        <v>41671</v>
      </c>
      <c r="E3" s="883">
        <v>41671</v>
      </c>
      <c r="F3" s="230"/>
    </row>
    <row r="4" spans="1:7" x14ac:dyDescent="0.2">
      <c r="A4" s="240" t="s">
        <v>30</v>
      </c>
      <c r="B4" s="241">
        <v>24.795999999999999</v>
      </c>
      <c r="C4" s="702"/>
      <c r="D4" s="377" t="s">
        <v>287</v>
      </c>
      <c r="E4" s="384">
        <v>5071</v>
      </c>
    </row>
    <row r="5" spans="1:7" x14ac:dyDescent="0.2">
      <c r="A5" s="240" t="s">
        <v>288</v>
      </c>
      <c r="B5" s="241">
        <v>5182</v>
      </c>
      <c r="C5" s="384"/>
      <c r="D5" s="240" t="s">
        <v>289</v>
      </c>
      <c r="E5" s="241">
        <v>-377</v>
      </c>
    </row>
    <row r="6" spans="1:7" x14ac:dyDescent="0.2">
      <c r="A6" s="240" t="s">
        <v>579</v>
      </c>
      <c r="B6" s="241">
        <v>153</v>
      </c>
      <c r="C6" s="384"/>
      <c r="D6" s="240" t="s">
        <v>290</v>
      </c>
      <c r="E6" s="241">
        <v>183</v>
      </c>
    </row>
    <row r="7" spans="1:7" x14ac:dyDescent="0.2">
      <c r="A7" s="240" t="s">
        <v>580</v>
      </c>
      <c r="B7" s="241">
        <v>3.2039999999997235</v>
      </c>
      <c r="C7" s="384"/>
      <c r="D7" s="240" t="s">
        <v>581</v>
      </c>
      <c r="E7" s="241">
        <v>1371</v>
      </c>
    </row>
    <row r="8" spans="1:7" x14ac:dyDescent="0.2">
      <c r="A8" s="240" t="s">
        <v>582</v>
      </c>
      <c r="B8" s="241">
        <v>-229</v>
      </c>
      <c r="C8" s="384"/>
      <c r="D8" s="240" t="s">
        <v>583</v>
      </c>
      <c r="E8" s="241">
        <v>-1500</v>
      </c>
    </row>
    <row r="9" spans="1:7" x14ac:dyDescent="0.2">
      <c r="A9" s="248" t="s">
        <v>59</v>
      </c>
      <c r="B9" s="249">
        <v>5148</v>
      </c>
      <c r="C9" s="384"/>
      <c r="D9" s="240" t="s">
        <v>292</v>
      </c>
      <c r="E9" s="241">
        <v>54</v>
      </c>
    </row>
    <row r="10" spans="1:7" x14ac:dyDescent="0.2">
      <c r="A10" s="240" t="s">
        <v>291</v>
      </c>
      <c r="B10" s="241">
        <v>-77</v>
      </c>
      <c r="C10" s="384"/>
      <c r="D10" s="248" t="s">
        <v>584</v>
      </c>
      <c r="E10" s="249">
        <v>4802</v>
      </c>
    </row>
    <row r="11" spans="1:7" x14ac:dyDescent="0.2">
      <c r="A11" s="248" t="s">
        <v>287</v>
      </c>
      <c r="B11" s="249">
        <v>5071</v>
      </c>
      <c r="C11" s="703"/>
      <c r="D11" s="326"/>
      <c r="E11" s="692" t="s">
        <v>133</v>
      </c>
      <c r="F11" s="240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0" t="s">
        <v>589</v>
      </c>
      <c r="B1" s="850"/>
      <c r="C1" s="850"/>
      <c r="D1" s="850"/>
      <c r="E1" s="283"/>
      <c r="F1" s="283"/>
      <c r="G1" s="60"/>
      <c r="H1" s="60"/>
      <c r="I1" s="60"/>
      <c r="J1" s="60"/>
      <c r="K1" s="58"/>
      <c r="L1" s="58"/>
    </row>
    <row r="2" spans="1:12" ht="14.25" customHeight="1" x14ac:dyDescent="0.2">
      <c r="A2" s="850"/>
      <c r="B2" s="850"/>
      <c r="C2" s="850"/>
      <c r="D2" s="850"/>
      <c r="E2" s="283"/>
      <c r="F2" s="283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6" customFormat="1" ht="14.25" customHeight="1" x14ac:dyDescent="0.2">
      <c r="A4" s="284"/>
      <c r="B4" s="284"/>
      <c r="C4" s="285" t="s">
        <v>294</v>
      </c>
      <c r="D4" s="285" t="s">
        <v>588</v>
      </c>
      <c r="E4" s="65"/>
      <c r="F4" s="65"/>
    </row>
    <row r="5" spans="1:12" s="286" customFormat="1" ht="14.25" customHeight="1" x14ac:dyDescent="0.2">
      <c r="A5" s="885">
        <v>2008</v>
      </c>
      <c r="B5" s="287" t="s">
        <v>295</v>
      </c>
      <c r="C5" s="704">
        <v>12.94</v>
      </c>
      <c r="D5" s="288">
        <v>5.29</v>
      </c>
      <c r="E5" s="65"/>
      <c r="F5" s="65"/>
    </row>
    <row r="6" spans="1:12" ht="14.25" customHeight="1" x14ac:dyDescent="0.2">
      <c r="A6" s="885"/>
      <c r="B6" s="287" t="s">
        <v>296</v>
      </c>
      <c r="C6" s="704">
        <v>14.1</v>
      </c>
      <c r="D6" s="288">
        <v>8.9644513137557968</v>
      </c>
      <c r="F6" s="58"/>
    </row>
    <row r="7" spans="1:12" ht="14.25" customHeight="1" x14ac:dyDescent="0.2">
      <c r="A7" s="885"/>
      <c r="B7" s="287" t="s">
        <v>297</v>
      </c>
      <c r="C7" s="704">
        <v>13.76</v>
      </c>
      <c r="D7" s="288">
        <v>-2.4113475177304955</v>
      </c>
      <c r="E7" s="289"/>
      <c r="F7" s="58"/>
    </row>
    <row r="8" spans="1:12" s="286" customFormat="1" ht="14.25" customHeight="1" x14ac:dyDescent="0.2">
      <c r="A8" s="852">
        <v>2009</v>
      </c>
      <c r="B8" s="290" t="s">
        <v>295</v>
      </c>
      <c r="C8" s="705">
        <v>13.5</v>
      </c>
      <c r="D8" s="291">
        <v>-1.8895348837209287</v>
      </c>
      <c r="E8" s="65"/>
      <c r="F8" s="65"/>
    </row>
    <row r="9" spans="1:12" ht="14.25" customHeight="1" x14ac:dyDescent="0.2">
      <c r="A9" s="885"/>
      <c r="B9" s="287" t="s">
        <v>296</v>
      </c>
      <c r="C9" s="704">
        <v>10.5</v>
      </c>
      <c r="D9" s="288">
        <v>-22.222222222222221</v>
      </c>
      <c r="F9" s="58"/>
    </row>
    <row r="10" spans="1:12" ht="14.25" customHeight="1" x14ac:dyDescent="0.2">
      <c r="A10" s="885"/>
      <c r="B10" s="287" t="s">
        <v>297</v>
      </c>
      <c r="C10" s="704">
        <v>10.48</v>
      </c>
      <c r="D10" s="288">
        <v>-0.19047619047618641</v>
      </c>
      <c r="E10" s="289"/>
      <c r="F10" s="58"/>
    </row>
    <row r="11" spans="1:12" ht="14.25" customHeight="1" x14ac:dyDescent="0.2">
      <c r="A11" s="885"/>
      <c r="B11" s="287" t="s">
        <v>298</v>
      </c>
      <c r="C11" s="704">
        <v>10.69</v>
      </c>
      <c r="D11" s="288">
        <v>2.0038167938931211</v>
      </c>
      <c r="E11" s="289"/>
      <c r="F11" s="58"/>
    </row>
    <row r="12" spans="1:12" s="286" customFormat="1" ht="14.25" customHeight="1" x14ac:dyDescent="0.2">
      <c r="A12" s="852">
        <v>2010</v>
      </c>
      <c r="B12" s="290" t="s">
        <v>295</v>
      </c>
      <c r="C12" s="705">
        <v>11.06</v>
      </c>
      <c r="D12" s="291">
        <v>3.4611786716557624</v>
      </c>
      <c r="E12" s="65"/>
      <c r="F12" s="65"/>
    </row>
    <row r="13" spans="1:12" ht="14.25" customHeight="1" x14ac:dyDescent="0.2">
      <c r="A13" s="885"/>
      <c r="B13" s="287" t="s">
        <v>296</v>
      </c>
      <c r="C13" s="704">
        <v>11.68</v>
      </c>
      <c r="D13" s="288">
        <v>5.6057866184448395</v>
      </c>
      <c r="F13" s="58"/>
    </row>
    <row r="14" spans="1:12" ht="14.25" customHeight="1" x14ac:dyDescent="0.2">
      <c r="A14" s="885"/>
      <c r="B14" s="287" t="s">
        <v>297</v>
      </c>
      <c r="C14" s="704">
        <v>12.45</v>
      </c>
      <c r="D14" s="288">
        <v>6.5924657534246531</v>
      </c>
      <c r="E14" s="289"/>
      <c r="F14" s="58"/>
    </row>
    <row r="15" spans="1:12" ht="14.25" customHeight="1" x14ac:dyDescent="0.2">
      <c r="A15" s="853"/>
      <c r="B15" s="292" t="s">
        <v>298</v>
      </c>
      <c r="C15" s="706">
        <v>12.79</v>
      </c>
      <c r="D15" s="293">
        <v>2.7309236947791153</v>
      </c>
      <c r="E15" s="289"/>
      <c r="F15" s="58"/>
    </row>
    <row r="16" spans="1:12" s="286" customFormat="1" ht="14.25" customHeight="1" x14ac:dyDescent="0.2">
      <c r="A16" s="885">
        <v>2011</v>
      </c>
      <c r="B16" s="287" t="s">
        <v>295</v>
      </c>
      <c r="C16" s="704">
        <v>13.19</v>
      </c>
      <c r="D16" s="288">
        <v>3.1274433150899172</v>
      </c>
      <c r="E16" s="65"/>
      <c r="F16" s="65"/>
    </row>
    <row r="17" spans="1:6" ht="14.25" customHeight="1" x14ac:dyDescent="0.2">
      <c r="A17" s="885"/>
      <c r="B17" s="287" t="s">
        <v>296</v>
      </c>
      <c r="C17" s="704">
        <v>14</v>
      </c>
      <c r="D17" s="288">
        <v>6.141015921152392</v>
      </c>
      <c r="F17" s="58"/>
    </row>
    <row r="18" spans="1:6" ht="14.25" customHeight="1" x14ac:dyDescent="0.2">
      <c r="A18" s="885"/>
      <c r="B18" s="287" t="s">
        <v>297</v>
      </c>
      <c r="C18" s="704">
        <v>14.8</v>
      </c>
      <c r="D18" s="288">
        <v>5.7142857142857197</v>
      </c>
      <c r="E18" s="289"/>
      <c r="F18" s="58"/>
    </row>
    <row r="19" spans="1:6" ht="14.25" customHeight="1" x14ac:dyDescent="0.2">
      <c r="A19" s="853"/>
      <c r="B19" s="292" t="s">
        <v>298</v>
      </c>
      <c r="C19" s="706">
        <v>15.09</v>
      </c>
      <c r="D19" s="293">
        <v>1.9594594594594537</v>
      </c>
      <c r="E19" s="289"/>
      <c r="F19" s="58"/>
    </row>
    <row r="20" spans="1:6" s="286" customFormat="1" ht="14.25" customHeight="1" x14ac:dyDescent="0.2">
      <c r="A20" s="885">
        <v>2012</v>
      </c>
      <c r="B20" s="287" t="s">
        <v>299</v>
      </c>
      <c r="C20" s="704">
        <v>15.53</v>
      </c>
      <c r="D20" s="288">
        <v>2.9158383035122566</v>
      </c>
      <c r="E20" s="65"/>
      <c r="F20" s="65"/>
    </row>
    <row r="21" spans="1:6" ht="14.25" customHeight="1" x14ac:dyDescent="0.2">
      <c r="A21" s="885"/>
      <c r="B21" s="287" t="s">
        <v>297</v>
      </c>
      <c r="C21" s="704">
        <v>16.45</v>
      </c>
      <c r="D21" s="288">
        <v>5.9240180296200897</v>
      </c>
      <c r="F21" s="58"/>
    </row>
    <row r="22" spans="1:6" ht="14.25" customHeight="1" x14ac:dyDescent="0.2">
      <c r="A22" s="885"/>
      <c r="B22" s="287" t="s">
        <v>300</v>
      </c>
      <c r="C22" s="704">
        <v>16.87</v>
      </c>
      <c r="D22" s="288">
        <v>2.5531914893617129</v>
      </c>
      <c r="E22" s="289"/>
      <c r="F22" s="58"/>
    </row>
    <row r="23" spans="1:6" ht="14.25" customHeight="1" x14ac:dyDescent="0.2">
      <c r="A23" s="853"/>
      <c r="B23" s="292" t="s">
        <v>298</v>
      </c>
      <c r="C23" s="706">
        <v>16.100000000000001</v>
      </c>
      <c r="D23" s="293">
        <v>-4.5643153526970925</v>
      </c>
      <c r="E23" s="289"/>
      <c r="F23" s="58"/>
    </row>
    <row r="24" spans="1:6" ht="14.25" customHeight="1" x14ac:dyDescent="0.2">
      <c r="A24" s="852">
        <v>2013</v>
      </c>
      <c r="B24" s="290" t="s">
        <v>295</v>
      </c>
      <c r="C24" s="705">
        <v>16.32</v>
      </c>
      <c r="D24" s="291">
        <v>1.3664596273291854</v>
      </c>
      <c r="E24" s="289"/>
      <c r="F24" s="58"/>
    </row>
    <row r="25" spans="1:6" ht="14.25" customHeight="1" x14ac:dyDescent="0.2">
      <c r="A25" s="885"/>
      <c r="B25" s="287" t="s">
        <v>301</v>
      </c>
      <c r="C25" s="704">
        <v>17.13</v>
      </c>
      <c r="D25" s="288">
        <v>4.9632352941176388</v>
      </c>
      <c r="E25" s="289"/>
      <c r="F25" s="58"/>
    </row>
    <row r="26" spans="1:6" ht="14.25" customHeight="1" x14ac:dyDescent="0.2">
      <c r="A26" s="853"/>
      <c r="B26" s="292" t="s">
        <v>302</v>
      </c>
      <c r="C26" s="706">
        <v>17.5</v>
      </c>
      <c r="D26" s="293">
        <v>2.1599532983070695</v>
      </c>
      <c r="F26" s="58"/>
    </row>
    <row r="27" spans="1:6" ht="14.25" customHeight="1" x14ac:dyDescent="0.2">
      <c r="A27" s="280"/>
      <c r="D27" s="71" t="s">
        <v>304</v>
      </c>
    </row>
    <row r="28" spans="1:6" ht="14.25" customHeight="1" x14ac:dyDescent="0.2">
      <c r="A28" s="280" t="s">
        <v>303</v>
      </c>
    </row>
    <row r="29" spans="1:6" ht="14.25" customHeight="1" x14ac:dyDescent="0.2">
      <c r="A29" s="280" t="s">
        <v>587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2" t="s">
        <v>638</v>
      </c>
      <c r="C3" s="854" t="s">
        <v>512</v>
      </c>
      <c r="D3" s="852" t="s">
        <v>110</v>
      </c>
      <c r="E3" s="854" t="s">
        <v>512</v>
      </c>
      <c r="F3" s="856" t="s">
        <v>112</v>
      </c>
      <c r="G3" s="856"/>
    </row>
    <row r="4" spans="1:7" ht="14.45" customHeight="1" x14ac:dyDescent="0.25">
      <c r="A4" s="64"/>
      <c r="B4" s="853"/>
      <c r="C4" s="855"/>
      <c r="D4" s="853"/>
      <c r="E4" s="855"/>
      <c r="F4" s="472">
        <v>2013</v>
      </c>
      <c r="G4" s="472">
        <v>2012</v>
      </c>
    </row>
    <row r="5" spans="1:7" x14ac:dyDescent="0.2">
      <c r="A5" s="65" t="s">
        <v>113</v>
      </c>
      <c r="B5" s="271">
        <v>10531.063755754865</v>
      </c>
      <c r="C5" s="272">
        <v>8.6949359981241354</v>
      </c>
      <c r="D5" s="271">
        <v>15510.236353799999</v>
      </c>
      <c r="E5" s="272">
        <v>12.031968834669676</v>
      </c>
      <c r="F5" s="807">
        <v>16.026175703224997</v>
      </c>
      <c r="G5" s="807">
        <v>15.870626320900108</v>
      </c>
    </row>
    <row r="6" spans="1:7" x14ac:dyDescent="0.2">
      <c r="A6" s="65" t="s">
        <v>114</v>
      </c>
      <c r="B6" s="271">
        <v>52934.098759999993</v>
      </c>
      <c r="C6" s="272">
        <v>43.704853708160925</v>
      </c>
      <c r="D6" s="271">
        <v>53977.992749800011</v>
      </c>
      <c r="E6" s="272">
        <v>41.873090242399932</v>
      </c>
      <c r="F6" s="807">
        <v>0.72742449388969277</v>
      </c>
      <c r="G6" s="807">
        <v>0.26802646973295613</v>
      </c>
    </row>
    <row r="7" spans="1:7" x14ac:dyDescent="0.2">
      <c r="A7" s="65" t="s">
        <v>115</v>
      </c>
      <c r="B7" s="271">
        <v>26077.232231999998</v>
      </c>
      <c r="C7" s="272">
        <v>21.530575687717608</v>
      </c>
      <c r="D7" s="271">
        <v>28184.114483999998</v>
      </c>
      <c r="E7" s="272">
        <v>21.863650518850307</v>
      </c>
      <c r="F7" s="807">
        <v>0.19104196164985091</v>
      </c>
      <c r="G7" s="807">
        <v>0.18370003439133065</v>
      </c>
    </row>
    <row r="8" spans="1:7" x14ac:dyDescent="0.2">
      <c r="A8" s="65" t="s">
        <v>116</v>
      </c>
      <c r="B8" s="271">
        <v>14784.529206060604</v>
      </c>
      <c r="C8" s="272">
        <v>12.206794887064047</v>
      </c>
      <c r="D8" s="271">
        <v>16019.454545454542</v>
      </c>
      <c r="E8" s="272">
        <v>12.426991661677288</v>
      </c>
      <c r="F8" s="807">
        <v>100</v>
      </c>
      <c r="G8" s="807">
        <v>100</v>
      </c>
    </row>
    <row r="9" spans="1:7" x14ac:dyDescent="0.2">
      <c r="A9" s="65" t="s">
        <v>117</v>
      </c>
      <c r="B9" s="271">
        <v>17209.489989716269</v>
      </c>
      <c r="C9" s="272">
        <v>14.208955286133399</v>
      </c>
      <c r="D9" s="271">
        <v>16004.226742999999</v>
      </c>
      <c r="E9" s="272">
        <v>12.415178789173339</v>
      </c>
      <c r="F9" s="807">
        <v>100</v>
      </c>
      <c r="G9" s="807">
        <v>100</v>
      </c>
    </row>
    <row r="10" spans="1:7" x14ac:dyDescent="0.2">
      <c r="A10" s="65" t="s">
        <v>118</v>
      </c>
      <c r="B10" s="271">
        <v>159.66048706349406</v>
      </c>
      <c r="C10" s="272">
        <v>0.13182312334665935</v>
      </c>
      <c r="D10" s="271">
        <v>175.63739999999999</v>
      </c>
      <c r="E10" s="272">
        <v>0.13624961443509293</v>
      </c>
      <c r="F10" s="807" t="s">
        <v>636</v>
      </c>
      <c r="G10" s="807" t="s">
        <v>637</v>
      </c>
    </row>
    <row r="11" spans="1:7" x14ac:dyDescent="0.2">
      <c r="A11" s="65" t="s">
        <v>119</v>
      </c>
      <c r="B11" s="271">
        <v>-578.86599999999999</v>
      </c>
      <c r="C11" s="272">
        <v>-0.47793869054677912</v>
      </c>
      <c r="D11" s="271">
        <v>-963.11399999999992</v>
      </c>
      <c r="E11" s="272">
        <v>-0.7471296612056435</v>
      </c>
      <c r="F11" s="808"/>
      <c r="G11" s="808"/>
    </row>
    <row r="12" spans="1:7" x14ac:dyDescent="0.2">
      <c r="A12" s="68" t="s">
        <v>120</v>
      </c>
      <c r="B12" s="809">
        <v>121117.20843059523</v>
      </c>
      <c r="C12" s="810">
        <v>100</v>
      </c>
      <c r="D12" s="809">
        <v>128908.54827605456</v>
      </c>
      <c r="E12" s="810">
        <v>100</v>
      </c>
      <c r="F12" s="810">
        <v>27.863705084480099</v>
      </c>
      <c r="G12" s="810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639</v>
      </c>
    </row>
    <row r="14" spans="1:7" x14ac:dyDescent="0.2">
      <c r="A14" s="811" t="s">
        <v>640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590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5" t="s">
        <v>305</v>
      </c>
    </row>
    <row r="3" spans="1:6" x14ac:dyDescent="0.2">
      <c r="A3" s="63"/>
      <c r="B3" s="864" t="s">
        <v>306</v>
      </c>
      <c r="C3" s="864"/>
      <c r="D3" s="864"/>
      <c r="E3" s="265" t="s">
        <v>307</v>
      </c>
      <c r="F3" s="265"/>
    </row>
    <row r="4" spans="1:6" x14ac:dyDescent="0.2">
      <c r="A4" s="75"/>
      <c r="B4" s="296" t="s">
        <v>659</v>
      </c>
      <c r="C4" s="297" t="s">
        <v>657</v>
      </c>
      <c r="D4" s="296" t="s">
        <v>663</v>
      </c>
      <c r="E4" s="267" t="s">
        <v>308</v>
      </c>
      <c r="F4" s="266" t="s">
        <v>309</v>
      </c>
    </row>
    <row r="5" spans="1:6" x14ac:dyDescent="0.2">
      <c r="A5" s="707" t="s">
        <v>592</v>
      </c>
      <c r="B5" s="298">
        <v>136.334877419355</v>
      </c>
      <c r="C5" s="298">
        <v>140.99827879999998</v>
      </c>
      <c r="D5" s="298">
        <v>140.41673391839211</v>
      </c>
      <c r="E5" s="298">
        <v>-3.307417239652847</v>
      </c>
      <c r="F5" s="298">
        <v>-2.9069587257380758</v>
      </c>
    </row>
    <row r="6" spans="1:6" x14ac:dyDescent="0.2">
      <c r="A6" s="75" t="s">
        <v>591</v>
      </c>
      <c r="B6" s="277">
        <v>128.22714516129</v>
      </c>
      <c r="C6" s="293">
        <v>132.13525905</v>
      </c>
      <c r="D6" s="277">
        <v>135.5112752818624</v>
      </c>
      <c r="E6" s="277">
        <v>-2.9576616542834904</v>
      </c>
      <c r="F6" s="277">
        <v>-5.3752944951786965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0" t="s">
        <v>310</v>
      </c>
      <c r="B1" s="850"/>
      <c r="C1" s="850"/>
      <c r="D1" s="58"/>
      <c r="E1" s="58"/>
    </row>
    <row r="2" spans="1:38" x14ac:dyDescent="0.2">
      <c r="A2" s="851"/>
      <c r="B2" s="850"/>
      <c r="C2" s="850"/>
      <c r="D2" s="8"/>
      <c r="E2" s="62" t="s">
        <v>305</v>
      </c>
    </row>
    <row r="3" spans="1:38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</row>
    <row r="4" spans="1:38" x14ac:dyDescent="0.2">
      <c r="A4" s="301" t="s">
        <v>315</v>
      </c>
      <c r="B4" s="302">
        <v>136.334877419355</v>
      </c>
      <c r="C4" s="303">
        <v>23.661425006664917</v>
      </c>
      <c r="D4" s="303">
        <v>46.504953769554888</v>
      </c>
      <c r="E4" s="303">
        <v>66.168498643135194</v>
      </c>
      <c r="F4" s="446"/>
      <c r="H4" s="446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x14ac:dyDescent="0.2">
      <c r="A5" s="304" t="s">
        <v>316</v>
      </c>
      <c r="B5" s="305">
        <v>152.66129032258064</v>
      </c>
      <c r="C5" s="299">
        <v>24.374491732176743</v>
      </c>
      <c r="D5" s="299">
        <v>65.44992762266196</v>
      </c>
      <c r="E5" s="299">
        <v>62.836870967741937</v>
      </c>
      <c r="F5" s="446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</row>
    <row r="6" spans="1:38" x14ac:dyDescent="0.2">
      <c r="A6" s="304" t="s">
        <v>317</v>
      </c>
      <c r="B6" s="305">
        <v>136.09677419354838</v>
      </c>
      <c r="C6" s="299">
        <v>22.682795698924732</v>
      </c>
      <c r="D6" s="299">
        <v>49.335817204301065</v>
      </c>
      <c r="E6" s="299">
        <v>64.078161290322583</v>
      </c>
      <c r="F6" s="446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</row>
    <row r="7" spans="1:38" x14ac:dyDescent="0.2">
      <c r="A7" s="304" t="s">
        <v>260</v>
      </c>
      <c r="B7" s="305">
        <v>150.82193548387096</v>
      </c>
      <c r="C7" s="299">
        <v>26.17570781125033</v>
      </c>
      <c r="D7" s="299">
        <v>61.356905091975477</v>
      </c>
      <c r="E7" s="299">
        <v>63.289322580645148</v>
      </c>
      <c r="F7" s="446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</row>
    <row r="8" spans="1:38" x14ac:dyDescent="0.2">
      <c r="A8" s="304" t="s">
        <v>318</v>
      </c>
      <c r="B8" s="305">
        <v>127.18339826290041</v>
      </c>
      <c r="C8" s="299">
        <v>21.197233043816738</v>
      </c>
      <c r="D8" s="299">
        <v>36.302379358005439</v>
      </c>
      <c r="E8" s="299">
        <v>69.683785861078235</v>
      </c>
      <c r="F8" s="446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 x14ac:dyDescent="0.2">
      <c r="A9" s="304" t="s">
        <v>319</v>
      </c>
      <c r="B9" s="305">
        <v>133.24247894861031</v>
      </c>
      <c r="C9" s="299">
        <v>23.124727751411704</v>
      </c>
      <c r="D9" s="299">
        <v>46.590594951393577</v>
      </c>
      <c r="E9" s="299">
        <v>63.527156245805031</v>
      </c>
      <c r="F9" s="446"/>
    </row>
    <row r="10" spans="1:38" x14ac:dyDescent="0.2">
      <c r="A10" s="304" t="s">
        <v>320</v>
      </c>
      <c r="B10" s="305">
        <v>139.63835483870966</v>
      </c>
      <c r="C10" s="299">
        <v>22.29519951206289</v>
      </c>
      <c r="D10" s="299">
        <v>48.970123068582254</v>
      </c>
      <c r="E10" s="299">
        <v>68.373032258064512</v>
      </c>
      <c r="F10" s="446"/>
    </row>
    <row r="11" spans="1:38" x14ac:dyDescent="0.2">
      <c r="A11" s="304" t="s">
        <v>321</v>
      </c>
      <c r="B11" s="305">
        <v>137.8631579493462</v>
      </c>
      <c r="C11" s="299">
        <v>27.572631589869239</v>
      </c>
      <c r="D11" s="299">
        <v>47.818873256857295</v>
      </c>
      <c r="E11" s="299">
        <v>62.471653102619669</v>
      </c>
      <c r="F11" s="446"/>
    </row>
    <row r="12" spans="1:38" x14ac:dyDescent="0.2">
      <c r="A12" s="304" t="s">
        <v>322</v>
      </c>
      <c r="B12" s="305">
        <v>161.48632848974373</v>
      </c>
      <c r="C12" s="299">
        <v>32.297265697948745</v>
      </c>
      <c r="D12" s="299">
        <v>60.285440082525525</v>
      </c>
      <c r="E12" s="299">
        <v>68.903622709269456</v>
      </c>
      <c r="F12" s="446"/>
    </row>
    <row r="13" spans="1:38" x14ac:dyDescent="0.2">
      <c r="A13" s="304" t="s">
        <v>323</v>
      </c>
      <c r="B13" s="305">
        <v>147.18709677419355</v>
      </c>
      <c r="C13" s="299">
        <v>24.531182795698925</v>
      </c>
      <c r="D13" s="299">
        <v>57.017075268817209</v>
      </c>
      <c r="E13" s="299">
        <v>65.638838709677415</v>
      </c>
      <c r="F13" s="446"/>
    </row>
    <row r="14" spans="1:38" x14ac:dyDescent="0.2">
      <c r="A14" s="304" t="s">
        <v>324</v>
      </c>
      <c r="B14" s="305">
        <v>144.69999999999999</v>
      </c>
      <c r="C14" s="299">
        <v>26.093442622950818</v>
      </c>
      <c r="D14" s="299">
        <v>55.978879957694318</v>
      </c>
      <c r="E14" s="299">
        <v>62.627677419354846</v>
      </c>
      <c r="F14" s="446"/>
    </row>
    <row r="15" spans="1:38" x14ac:dyDescent="0.2">
      <c r="A15" s="304" t="s">
        <v>220</v>
      </c>
      <c r="B15" s="305">
        <v>126.11612903225807</v>
      </c>
      <c r="C15" s="299">
        <v>21.019354838709681</v>
      </c>
      <c r="D15" s="299">
        <v>42.277000000000001</v>
      </c>
      <c r="E15" s="299">
        <v>62.81977419354839</v>
      </c>
      <c r="F15" s="446"/>
    </row>
    <row r="16" spans="1:38" x14ac:dyDescent="0.2">
      <c r="A16" s="304" t="s">
        <v>325</v>
      </c>
      <c r="B16" s="306">
        <v>159.90322580645162</v>
      </c>
      <c r="C16" s="288">
        <v>30.949011446409987</v>
      </c>
      <c r="D16" s="288">
        <v>62.36992403746099</v>
      </c>
      <c r="E16" s="288">
        <v>66.584290322580642</v>
      </c>
      <c r="F16" s="446"/>
    </row>
    <row r="17" spans="1:13" x14ac:dyDescent="0.2">
      <c r="A17" s="304" t="s">
        <v>261</v>
      </c>
      <c r="B17" s="305">
        <v>147.34677419354838</v>
      </c>
      <c r="C17" s="299">
        <v>24.557795698924732</v>
      </c>
      <c r="D17" s="299">
        <v>61.330172043010748</v>
      </c>
      <c r="E17" s="299">
        <v>61.458806451612908</v>
      </c>
      <c r="F17" s="446"/>
    </row>
    <row r="18" spans="1:13" x14ac:dyDescent="0.2">
      <c r="A18" s="304" t="s">
        <v>262</v>
      </c>
      <c r="B18" s="305">
        <v>164.00322580645161</v>
      </c>
      <c r="C18" s="299">
        <v>30.66726986624705</v>
      </c>
      <c r="D18" s="299">
        <v>68.283343036978735</v>
      </c>
      <c r="E18" s="299">
        <v>65.052612903225821</v>
      </c>
      <c r="F18" s="446"/>
    </row>
    <row r="19" spans="1:13" x14ac:dyDescent="0.2">
      <c r="A19" s="58" t="s">
        <v>263</v>
      </c>
      <c r="B19" s="305">
        <v>169.13870967741937</v>
      </c>
      <c r="C19" s="299">
        <v>29.354652092775261</v>
      </c>
      <c r="D19" s="299">
        <v>76.724154358837666</v>
      </c>
      <c r="E19" s="299">
        <v>63.059903225806444</v>
      </c>
      <c r="F19" s="446"/>
    </row>
    <row r="20" spans="1:13" x14ac:dyDescent="0.2">
      <c r="A20" s="58" t="s">
        <v>326</v>
      </c>
      <c r="B20" s="305">
        <v>132.00611653518897</v>
      </c>
      <c r="C20" s="299">
        <v>28.064292491733088</v>
      </c>
      <c r="D20" s="299">
        <v>40.04355410896585</v>
      </c>
      <c r="E20" s="299">
        <v>63.898269934490031</v>
      </c>
      <c r="F20" s="446"/>
    </row>
    <row r="21" spans="1:13" x14ac:dyDescent="0.2">
      <c r="A21" s="58" t="s">
        <v>327</v>
      </c>
      <c r="B21" s="305">
        <v>153.66774193548389</v>
      </c>
      <c r="C21" s="299">
        <v>28.734618410700243</v>
      </c>
      <c r="D21" s="299">
        <v>60.772026750590079</v>
      </c>
      <c r="E21" s="299">
        <v>64.161096774193567</v>
      </c>
      <c r="F21" s="446"/>
    </row>
    <row r="22" spans="1:13" x14ac:dyDescent="0.2">
      <c r="A22" s="58" t="s">
        <v>221</v>
      </c>
      <c r="B22" s="305">
        <v>170.94700000000003</v>
      </c>
      <c r="C22" s="299">
        <v>30.826508196721317</v>
      </c>
      <c r="D22" s="299">
        <v>73.080072448439992</v>
      </c>
      <c r="E22" s="299">
        <v>67.040419354838718</v>
      </c>
      <c r="F22" s="446"/>
    </row>
    <row r="23" spans="1:13" x14ac:dyDescent="0.2">
      <c r="A23" s="307" t="s">
        <v>328</v>
      </c>
      <c r="B23" s="308">
        <v>126.58790322580646</v>
      </c>
      <c r="C23" s="309">
        <v>21.969801386296989</v>
      </c>
      <c r="D23" s="309">
        <v>42.320198613703013</v>
      </c>
      <c r="E23" s="309">
        <v>62.297903225806451</v>
      </c>
      <c r="F23" s="446"/>
    </row>
    <row r="24" spans="1:13" x14ac:dyDescent="0.2">
      <c r="A24" s="307" t="s">
        <v>329</v>
      </c>
      <c r="B24" s="308">
        <v>131.4455402254178</v>
      </c>
      <c r="C24" s="309">
        <v>22.812862353171685</v>
      </c>
      <c r="D24" s="309">
        <v>43.442958074942766</v>
      </c>
      <c r="E24" s="309">
        <v>65.189719797303354</v>
      </c>
      <c r="F24" s="446"/>
    </row>
    <row r="25" spans="1:13" x14ac:dyDescent="0.2">
      <c r="A25" s="287" t="s">
        <v>330</v>
      </c>
      <c r="B25" s="308">
        <v>127.83419354838709</v>
      </c>
      <c r="C25" s="309">
        <v>16.674025245441793</v>
      </c>
      <c r="D25" s="309">
        <v>46.208910238429169</v>
      </c>
      <c r="E25" s="309">
        <v>64.951258064516125</v>
      </c>
      <c r="F25" s="446"/>
    </row>
    <row r="26" spans="1:13" x14ac:dyDescent="0.2">
      <c r="A26" s="287" t="s">
        <v>331</v>
      </c>
      <c r="B26" s="308">
        <v>144</v>
      </c>
      <c r="C26" s="309">
        <v>21.966101694915253</v>
      </c>
      <c r="D26" s="309">
        <v>50.937898305084744</v>
      </c>
      <c r="E26" s="309">
        <v>71.096000000000004</v>
      </c>
      <c r="F26" s="446"/>
    </row>
    <row r="27" spans="1:13" x14ac:dyDescent="0.2">
      <c r="A27" s="287" t="s">
        <v>332</v>
      </c>
      <c r="B27" s="308">
        <v>125.11775506704967</v>
      </c>
      <c r="C27" s="309">
        <v>23.396002980017421</v>
      </c>
      <c r="D27" s="309">
        <v>39.736776258379884</v>
      </c>
      <c r="E27" s="309">
        <v>61.984975828652367</v>
      </c>
      <c r="F27" s="446"/>
    </row>
    <row r="28" spans="1:13" x14ac:dyDescent="0.2">
      <c r="A28" s="58" t="s">
        <v>264</v>
      </c>
      <c r="B28" s="305">
        <v>150.83870967741936</v>
      </c>
      <c r="C28" s="299">
        <v>28.205612378704433</v>
      </c>
      <c r="D28" s="299">
        <v>58.594839234198801</v>
      </c>
      <c r="E28" s="299">
        <v>64.038258064516128</v>
      </c>
      <c r="F28" s="446"/>
    </row>
    <row r="29" spans="1:13" x14ac:dyDescent="0.2">
      <c r="A29" s="287" t="s">
        <v>224</v>
      </c>
      <c r="B29" s="308">
        <v>160.60189787587106</v>
      </c>
      <c r="C29" s="309">
        <v>26.766982979311845</v>
      </c>
      <c r="D29" s="309">
        <v>73.610739669442324</v>
      </c>
      <c r="E29" s="309">
        <v>60.224175227116895</v>
      </c>
      <c r="F29" s="446"/>
    </row>
    <row r="30" spans="1:13" x14ac:dyDescent="0.2">
      <c r="A30" s="58" t="s">
        <v>333</v>
      </c>
      <c r="B30" s="305">
        <v>136.19029322513802</v>
      </c>
      <c r="C30" s="299">
        <v>26.359411591962196</v>
      </c>
      <c r="D30" s="299">
        <v>46.12999676315556</v>
      </c>
      <c r="E30" s="299">
        <v>63.700884870020261</v>
      </c>
      <c r="F30" s="446"/>
    </row>
    <row r="31" spans="1:13" x14ac:dyDescent="0.2">
      <c r="A31" s="310" t="s">
        <v>265</v>
      </c>
      <c r="B31" s="311">
        <v>153.71076579609598</v>
      </c>
      <c r="C31" s="277">
        <v>30.742153159219196</v>
      </c>
      <c r="D31" s="277">
        <v>61.460656805027455</v>
      </c>
      <c r="E31" s="277">
        <v>61.507955831849323</v>
      </c>
      <c r="F31" s="446"/>
    </row>
    <row r="32" spans="1:13" x14ac:dyDescent="0.2">
      <c r="A32" s="312" t="s">
        <v>334</v>
      </c>
      <c r="B32" s="313">
        <v>152.88241676639262</v>
      </c>
      <c r="C32" s="313">
        <v>26.646686875912664</v>
      </c>
      <c r="D32" s="313">
        <v>62.767608751418678</v>
      </c>
      <c r="E32" s="313">
        <v>63.468121139061282</v>
      </c>
      <c r="F32" s="446"/>
      <c r="M32" s="447"/>
    </row>
    <row r="33" spans="1:13" x14ac:dyDescent="0.2">
      <c r="A33" s="314" t="s">
        <v>335</v>
      </c>
      <c r="B33" s="315">
        <v>154.98759089500786</v>
      </c>
      <c r="C33" s="315">
        <v>26.545422665722977</v>
      </c>
      <c r="D33" s="315">
        <v>64.073681243692704</v>
      </c>
      <c r="E33" s="315">
        <v>64.36848698559217</v>
      </c>
      <c r="F33" s="446"/>
      <c r="M33" s="447"/>
    </row>
    <row r="34" spans="1:13" x14ac:dyDescent="0.2">
      <c r="A34" s="314" t="s">
        <v>336</v>
      </c>
      <c r="B34" s="316">
        <v>18.65271347565286</v>
      </c>
      <c r="C34" s="316">
        <v>2.8839976590580605</v>
      </c>
      <c r="D34" s="316">
        <v>17.568727474137816</v>
      </c>
      <c r="E34" s="316">
        <v>-1.8000116575430241</v>
      </c>
      <c r="F34" s="446"/>
    </row>
    <row r="35" spans="1:13" x14ac:dyDescent="0.2">
      <c r="A35" s="94"/>
      <c r="B35" s="65"/>
      <c r="C35" s="58"/>
      <c r="D35" s="8"/>
      <c r="E35" s="71" t="s">
        <v>304</v>
      </c>
    </row>
    <row r="36" spans="1:13" x14ac:dyDescent="0.2">
      <c r="B36" s="446"/>
      <c r="C36" s="446"/>
      <c r="D36" s="446"/>
      <c r="E36" s="44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0" t="s">
        <v>337</v>
      </c>
      <c r="B1" s="850"/>
      <c r="C1" s="850"/>
      <c r="D1" s="58"/>
      <c r="E1" s="58"/>
    </row>
    <row r="2" spans="1:36" x14ac:dyDescent="0.2">
      <c r="A2" s="851"/>
      <c r="B2" s="850"/>
      <c r="C2" s="850"/>
      <c r="D2" s="8"/>
      <c r="E2" s="62" t="s">
        <v>305</v>
      </c>
    </row>
    <row r="3" spans="1:36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</row>
    <row r="4" spans="1:36" x14ac:dyDescent="0.2">
      <c r="A4" s="301" t="s">
        <v>315</v>
      </c>
      <c r="B4" s="302">
        <v>128.22714516129</v>
      </c>
      <c r="C4" s="303">
        <v>22.25429792055446</v>
      </c>
      <c r="D4" s="303">
        <v>37.104338168568134</v>
      </c>
      <c r="E4" s="303">
        <v>68.868509072167399</v>
      </c>
      <c r="F4" s="446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</row>
    <row r="5" spans="1:36" x14ac:dyDescent="0.2">
      <c r="A5" s="304" t="s">
        <v>316</v>
      </c>
      <c r="B5" s="305">
        <v>133.31612903225806</v>
      </c>
      <c r="C5" s="299">
        <v>21.285768500948766</v>
      </c>
      <c r="D5" s="299">
        <v>47.040037950664143</v>
      </c>
      <c r="E5" s="299">
        <v>64.990322580645156</v>
      </c>
      <c r="G5" s="451"/>
      <c r="H5" s="451"/>
      <c r="I5" s="451"/>
      <c r="J5" s="451"/>
      <c r="K5" s="451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</row>
    <row r="6" spans="1:36" x14ac:dyDescent="0.2">
      <c r="A6" s="304" t="s">
        <v>317</v>
      </c>
      <c r="B6" s="305">
        <v>128.47096774193548</v>
      </c>
      <c r="C6" s="299">
        <v>21.411827956989249</v>
      </c>
      <c r="D6" s="299">
        <v>40.963946236559146</v>
      </c>
      <c r="E6" s="299">
        <v>66.095193548387087</v>
      </c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</row>
    <row r="7" spans="1:36" x14ac:dyDescent="0.2">
      <c r="A7" s="304" t="s">
        <v>260</v>
      </c>
      <c r="B7" s="305">
        <v>131.3983870967742</v>
      </c>
      <c r="C7" s="299">
        <v>22.804678752332713</v>
      </c>
      <c r="D7" s="299">
        <v>42.76903092508666</v>
      </c>
      <c r="E7" s="299">
        <v>65.824677419354828</v>
      </c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</row>
    <row r="8" spans="1:36" x14ac:dyDescent="0.2">
      <c r="A8" s="304" t="s">
        <v>318</v>
      </c>
      <c r="B8" s="305">
        <v>129.77697435914357</v>
      </c>
      <c r="C8" s="299">
        <v>21.629495726523931</v>
      </c>
      <c r="D8" s="299">
        <v>32.978848684970117</v>
      </c>
      <c r="E8" s="299">
        <v>75.168629947649521</v>
      </c>
    </row>
    <row r="9" spans="1:36" x14ac:dyDescent="0.2">
      <c r="A9" s="304" t="s">
        <v>319</v>
      </c>
      <c r="B9" s="305">
        <v>132.76201405006901</v>
      </c>
      <c r="C9" s="299">
        <v>23.041341281416933</v>
      </c>
      <c r="D9" s="299">
        <v>39.732629871227061</v>
      </c>
      <c r="E9" s="299">
        <v>69.988042897425018</v>
      </c>
    </row>
    <row r="10" spans="1:36" x14ac:dyDescent="0.2">
      <c r="A10" s="304" t="s">
        <v>320</v>
      </c>
      <c r="B10" s="305">
        <v>141.06345161290321</v>
      </c>
      <c r="C10" s="299">
        <v>22.522735971808075</v>
      </c>
      <c r="D10" s="299">
        <v>46.070102737869306</v>
      </c>
      <c r="E10" s="299">
        <v>72.470612903225827</v>
      </c>
    </row>
    <row r="11" spans="1:36" x14ac:dyDescent="0.2">
      <c r="A11" s="304" t="s">
        <v>321</v>
      </c>
      <c r="B11" s="305">
        <v>130.26129214072199</v>
      </c>
      <c r="C11" s="299">
        <v>26.052258428144398</v>
      </c>
      <c r="D11" s="299">
        <v>37.366660523118</v>
      </c>
      <c r="E11" s="299">
        <v>66.842373189459593</v>
      </c>
    </row>
    <row r="12" spans="1:36" x14ac:dyDescent="0.2">
      <c r="A12" s="304" t="s">
        <v>322</v>
      </c>
      <c r="B12" s="305">
        <v>142.25577709918954</v>
      </c>
      <c r="C12" s="299">
        <v>28.45115541983791</v>
      </c>
      <c r="D12" s="299">
        <v>41.25146757875131</v>
      </c>
      <c r="E12" s="299">
        <v>72.553154100600324</v>
      </c>
    </row>
    <row r="13" spans="1:36" x14ac:dyDescent="0.2">
      <c r="A13" s="304" t="s">
        <v>323</v>
      </c>
      <c r="B13" s="305">
        <v>132.05806451612904</v>
      </c>
      <c r="C13" s="299">
        <v>22.009677419354841</v>
      </c>
      <c r="D13" s="299">
        <v>40.60499999999999</v>
      </c>
      <c r="E13" s="299">
        <v>69.443387096774202</v>
      </c>
    </row>
    <row r="14" spans="1:36" x14ac:dyDescent="0.2">
      <c r="A14" s="304" t="s">
        <v>324</v>
      </c>
      <c r="B14" s="305">
        <v>135.9</v>
      </c>
      <c r="C14" s="299">
        <v>24.50655737704918</v>
      </c>
      <c r="D14" s="299">
        <v>46.771603913273395</v>
      </c>
      <c r="E14" s="299">
        <v>64.621838709677434</v>
      </c>
    </row>
    <row r="15" spans="1:36" x14ac:dyDescent="0.2">
      <c r="A15" s="304" t="s">
        <v>220</v>
      </c>
      <c r="B15" s="305">
        <v>124.16774193548387</v>
      </c>
      <c r="C15" s="299">
        <v>20.694623655913983</v>
      </c>
      <c r="D15" s="299">
        <v>39.292053763440848</v>
      </c>
      <c r="E15" s="299">
        <v>64.181064516129041</v>
      </c>
    </row>
    <row r="16" spans="1:36" x14ac:dyDescent="0.2">
      <c r="A16" s="304" t="s">
        <v>325</v>
      </c>
      <c r="B16" s="306">
        <v>145.39032258064518</v>
      </c>
      <c r="C16" s="288">
        <v>28.140062434963578</v>
      </c>
      <c r="D16" s="288">
        <v>46.279969823100942</v>
      </c>
      <c r="E16" s="288">
        <v>70.970290322580652</v>
      </c>
    </row>
    <row r="17" spans="1:11" x14ac:dyDescent="0.2">
      <c r="A17" s="304" t="s">
        <v>261</v>
      </c>
      <c r="B17" s="305">
        <v>126.99161290322579</v>
      </c>
      <c r="C17" s="299">
        <v>21.1652688172043</v>
      </c>
      <c r="D17" s="299">
        <v>44.089924731182784</v>
      </c>
      <c r="E17" s="299">
        <v>61.736419354838702</v>
      </c>
    </row>
    <row r="18" spans="1:11" x14ac:dyDescent="0.2">
      <c r="A18" s="304" t="s">
        <v>262</v>
      </c>
      <c r="B18" s="305">
        <v>133.88387096774193</v>
      </c>
      <c r="C18" s="299">
        <v>25.035195384211907</v>
      </c>
      <c r="D18" s="299">
        <v>34.241514293207445</v>
      </c>
      <c r="E18" s="299">
        <v>74.60716129032258</v>
      </c>
    </row>
    <row r="19" spans="1:11" x14ac:dyDescent="0.2">
      <c r="A19" s="58" t="s">
        <v>263</v>
      </c>
      <c r="B19" s="305">
        <v>138.05806451612904</v>
      </c>
      <c r="C19" s="299">
        <v>23.960490535857105</v>
      </c>
      <c r="D19" s="299">
        <v>48.575928818981595</v>
      </c>
      <c r="E19" s="299">
        <v>65.521645161290337</v>
      </c>
    </row>
    <row r="20" spans="1:11" x14ac:dyDescent="0.2">
      <c r="A20" s="58" t="s">
        <v>326</v>
      </c>
      <c r="B20" s="305">
        <v>133.62862051738506</v>
      </c>
      <c r="C20" s="299">
        <v>28.409234283223597</v>
      </c>
      <c r="D20" s="299">
        <v>36.878716095394765</v>
      </c>
      <c r="E20" s="299">
        <v>68.340670138766697</v>
      </c>
    </row>
    <row r="21" spans="1:11" x14ac:dyDescent="0.2">
      <c r="A21" s="58" t="s">
        <v>327</v>
      </c>
      <c r="B21" s="305">
        <v>143.9</v>
      </c>
      <c r="C21" s="299">
        <v>26.908130081300815</v>
      </c>
      <c r="D21" s="299">
        <v>49.899869918699196</v>
      </c>
      <c r="E21" s="299">
        <v>67.091999999999999</v>
      </c>
    </row>
    <row r="22" spans="1:11" x14ac:dyDescent="0.2">
      <c r="A22" s="58" t="s">
        <v>221</v>
      </c>
      <c r="B22" s="305">
        <v>159.33958064516131</v>
      </c>
      <c r="C22" s="299">
        <v>28.733367001586466</v>
      </c>
      <c r="D22" s="299">
        <v>61.979955579058704</v>
      </c>
      <c r="E22" s="299">
        <v>68.626258064516136</v>
      </c>
    </row>
    <row r="23" spans="1:11" x14ac:dyDescent="0.2">
      <c r="A23" s="307" t="s">
        <v>328</v>
      </c>
      <c r="B23" s="308">
        <v>123.5008064516129</v>
      </c>
      <c r="C23" s="309">
        <v>21.43402426019728</v>
      </c>
      <c r="D23" s="309">
        <v>34.602911223673686</v>
      </c>
      <c r="E23" s="309">
        <v>67.46387096774194</v>
      </c>
    </row>
    <row r="24" spans="1:11" x14ac:dyDescent="0.2">
      <c r="A24" s="307" t="s">
        <v>329</v>
      </c>
      <c r="B24" s="308">
        <v>125.39587319501331</v>
      </c>
      <c r="C24" s="309">
        <v>21.762920141283303</v>
      </c>
      <c r="D24" s="309">
        <v>33.01674442267975</v>
      </c>
      <c r="E24" s="309">
        <v>70.616208631050256</v>
      </c>
    </row>
    <row r="25" spans="1:11" x14ac:dyDescent="0.2">
      <c r="A25" s="287" t="s">
        <v>330</v>
      </c>
      <c r="B25" s="308">
        <v>114.67654838709674</v>
      </c>
      <c r="C25" s="309">
        <v>14.957810659186533</v>
      </c>
      <c r="D25" s="309">
        <v>33.499866760168274</v>
      </c>
      <c r="E25" s="309">
        <v>66.218870967741935</v>
      </c>
    </row>
    <row r="26" spans="1:11" x14ac:dyDescent="0.2">
      <c r="A26" s="287" t="s">
        <v>331</v>
      </c>
      <c r="B26" s="308">
        <v>136</v>
      </c>
      <c r="C26" s="309">
        <v>20.745762711864408</v>
      </c>
      <c r="D26" s="309">
        <v>42.240237288135596</v>
      </c>
      <c r="E26" s="309">
        <v>73.013999999999996</v>
      </c>
    </row>
    <row r="27" spans="1:11" x14ac:dyDescent="0.2">
      <c r="A27" s="287" t="s">
        <v>332</v>
      </c>
      <c r="B27" s="308">
        <v>122.2667999248193</v>
      </c>
      <c r="C27" s="309">
        <v>22.862897546917431</v>
      </c>
      <c r="D27" s="309">
        <v>34.721319468523468</v>
      </c>
      <c r="E27" s="309">
        <v>64.682582909378397</v>
      </c>
    </row>
    <row r="28" spans="1:11" x14ac:dyDescent="0.2">
      <c r="A28" s="58" t="s">
        <v>264</v>
      </c>
      <c r="B28" s="305">
        <v>127.90967741935484</v>
      </c>
      <c r="C28" s="299">
        <v>23.918069761342775</v>
      </c>
      <c r="D28" s="299">
        <v>36.941123787044319</v>
      </c>
      <c r="E28" s="299">
        <v>67.050483870967739</v>
      </c>
    </row>
    <row r="29" spans="1:11" x14ac:dyDescent="0.2">
      <c r="A29" s="287" t="s">
        <v>224</v>
      </c>
      <c r="B29" s="308">
        <v>166.4608058405272</v>
      </c>
      <c r="C29" s="309">
        <v>27.743467640087871</v>
      </c>
      <c r="D29" s="309">
        <v>73.610761667246138</v>
      </c>
      <c r="E29" s="309">
        <v>65.106576533193191</v>
      </c>
    </row>
    <row r="30" spans="1:11" x14ac:dyDescent="0.2">
      <c r="A30" s="58" t="s">
        <v>333</v>
      </c>
      <c r="B30" s="305">
        <v>138.60857893448096</v>
      </c>
      <c r="C30" s="299">
        <v>26.827466890544702</v>
      </c>
      <c r="D30" s="299">
        <v>42.995120586817123</v>
      </c>
      <c r="E30" s="299">
        <v>68.785991457119138</v>
      </c>
    </row>
    <row r="31" spans="1:11" x14ac:dyDescent="0.2">
      <c r="A31" s="310" t="s">
        <v>265</v>
      </c>
      <c r="B31" s="311">
        <v>150.346337693305</v>
      </c>
      <c r="C31" s="277">
        <v>30.069267538661002</v>
      </c>
      <c r="D31" s="277">
        <v>52.912931355944586</v>
      </c>
      <c r="E31" s="277">
        <v>67.364138798699415</v>
      </c>
    </row>
    <row r="32" spans="1:11" x14ac:dyDescent="0.2">
      <c r="A32" s="312" t="s">
        <v>334</v>
      </c>
      <c r="B32" s="313">
        <v>137.90142696067431</v>
      </c>
      <c r="C32" s="313">
        <v>23.875047540250026</v>
      </c>
      <c r="D32" s="313">
        <v>47.761759083047863</v>
      </c>
      <c r="E32" s="313">
        <v>66.264620337376428</v>
      </c>
      <c r="G32" s="452"/>
      <c r="H32" s="452"/>
      <c r="I32" s="452"/>
      <c r="J32" s="452"/>
      <c r="K32" s="452"/>
    </row>
    <row r="33" spans="1:11" x14ac:dyDescent="0.2">
      <c r="A33" s="314" t="s">
        <v>335</v>
      </c>
      <c r="B33" s="315">
        <v>135.06595963239312</v>
      </c>
      <c r="C33" s="315">
        <v>22.981986818058246</v>
      </c>
      <c r="D33" s="315">
        <v>46.023912961012712</v>
      </c>
      <c r="E33" s="315">
        <v>66.060059853322159</v>
      </c>
      <c r="G33" s="449"/>
      <c r="H33" s="449"/>
      <c r="I33" s="449"/>
      <c r="J33" s="449"/>
      <c r="K33" s="449"/>
    </row>
    <row r="34" spans="1:11" x14ac:dyDescent="0.2">
      <c r="A34" s="314" t="s">
        <v>336</v>
      </c>
      <c r="B34" s="316">
        <v>6.8388144711031202</v>
      </c>
      <c r="C34" s="316">
        <v>0.72768889750378563</v>
      </c>
      <c r="D34" s="316">
        <v>8.9195747924445783</v>
      </c>
      <c r="E34" s="316">
        <v>-2.8084492188452401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0" t="s">
        <v>35</v>
      </c>
      <c r="B1" s="850"/>
      <c r="C1" s="850"/>
    </row>
    <row r="2" spans="1:4" x14ac:dyDescent="0.2">
      <c r="A2" s="850"/>
      <c r="B2" s="850"/>
      <c r="C2" s="850"/>
    </row>
    <row r="3" spans="1:4" x14ac:dyDescent="0.2">
      <c r="A3" s="61"/>
      <c r="B3" s="8"/>
      <c r="C3" s="62" t="s">
        <v>305</v>
      </c>
    </row>
    <row r="4" spans="1:4" x14ac:dyDescent="0.2">
      <c r="A4" s="64"/>
      <c r="B4" s="300" t="s">
        <v>311</v>
      </c>
      <c r="C4" s="300" t="s">
        <v>314</v>
      </c>
    </row>
    <row r="5" spans="1:4" x14ac:dyDescent="0.2">
      <c r="A5" s="301" t="s">
        <v>315</v>
      </c>
      <c r="B5" s="797">
        <v>86.429833333333335</v>
      </c>
      <c r="C5" s="798">
        <v>62.392966666666666</v>
      </c>
    </row>
    <row r="6" spans="1:4" x14ac:dyDescent="0.2">
      <c r="A6" s="304" t="s">
        <v>316</v>
      </c>
      <c r="B6" s="799">
        <v>82.127600000000001</v>
      </c>
      <c r="C6" s="800">
        <v>62.675433333333345</v>
      </c>
    </row>
    <row r="7" spans="1:4" x14ac:dyDescent="0.2">
      <c r="A7" s="304" t="s">
        <v>317</v>
      </c>
      <c r="B7" s="799">
        <v>90.088633333333334</v>
      </c>
      <c r="C7" s="800">
        <v>63.791899999999998</v>
      </c>
    </row>
    <row r="8" spans="1:4" x14ac:dyDescent="0.2">
      <c r="A8" s="304" t="s">
        <v>260</v>
      </c>
      <c r="B8" s="799">
        <v>78.22</v>
      </c>
      <c r="C8" s="800">
        <v>62.733866666666664</v>
      </c>
    </row>
    <row r="9" spans="1:4" x14ac:dyDescent="0.2">
      <c r="A9" s="304" t="s">
        <v>318</v>
      </c>
      <c r="B9" s="799">
        <v>84.041313017690982</v>
      </c>
      <c r="C9" s="800">
        <v>67.392712274602019</v>
      </c>
    </row>
    <row r="10" spans="1:4" x14ac:dyDescent="0.2">
      <c r="A10" s="304" t="s">
        <v>319</v>
      </c>
      <c r="B10" s="799">
        <v>87.918295719712845</v>
      </c>
      <c r="C10" s="800">
        <v>63.75466610757347</v>
      </c>
    </row>
    <row r="11" spans="1:4" x14ac:dyDescent="0.2">
      <c r="A11" s="304" t="s">
        <v>321</v>
      </c>
      <c r="B11" s="799">
        <v>102.46333333333334</v>
      </c>
      <c r="C11" s="800">
        <v>72.109499999999997</v>
      </c>
      <c r="D11" s="299"/>
    </row>
    <row r="12" spans="1:4" x14ac:dyDescent="0.2">
      <c r="A12" s="304" t="s">
        <v>320</v>
      </c>
      <c r="B12" s="799">
        <v>84.86268078072608</v>
      </c>
      <c r="C12" s="800">
        <v>63.259378874670446</v>
      </c>
    </row>
    <row r="13" spans="1:4" x14ac:dyDescent="0.2">
      <c r="A13" s="304" t="s">
        <v>322</v>
      </c>
      <c r="B13" s="799">
        <v>152.7131588803924</v>
      </c>
      <c r="C13" s="800">
        <v>79.613412293828745</v>
      </c>
    </row>
    <row r="14" spans="1:4" x14ac:dyDescent="0.2">
      <c r="A14" s="304" t="s">
        <v>323</v>
      </c>
      <c r="B14" s="801">
        <v>0</v>
      </c>
      <c r="C14" s="802">
        <v>0</v>
      </c>
    </row>
    <row r="15" spans="1:4" x14ac:dyDescent="0.2">
      <c r="A15" s="304" t="s">
        <v>324</v>
      </c>
      <c r="B15" s="799">
        <v>105.60666666666665</v>
      </c>
      <c r="C15" s="800">
        <v>62.490966666666665</v>
      </c>
    </row>
    <row r="16" spans="1:4" x14ac:dyDescent="0.2">
      <c r="A16" s="304" t="s">
        <v>220</v>
      </c>
      <c r="B16" s="799">
        <v>96.22</v>
      </c>
      <c r="C16" s="800">
        <v>68.718399999999988</v>
      </c>
    </row>
    <row r="17" spans="1:3" x14ac:dyDescent="0.2">
      <c r="A17" s="304" t="s">
        <v>325</v>
      </c>
      <c r="B17" s="799">
        <v>104.41333333333334</v>
      </c>
      <c r="C17" s="800">
        <v>67.619366666666664</v>
      </c>
    </row>
    <row r="18" spans="1:3" x14ac:dyDescent="0.2">
      <c r="A18" s="304" t="s">
        <v>261</v>
      </c>
      <c r="B18" s="799">
        <v>87.083333333333343</v>
      </c>
      <c r="C18" s="800">
        <v>66.720833333333331</v>
      </c>
    </row>
    <row r="19" spans="1:3" x14ac:dyDescent="0.2">
      <c r="A19" s="304" t="s">
        <v>262</v>
      </c>
      <c r="B19" s="799">
        <v>120.22383333333332</v>
      </c>
      <c r="C19" s="800">
        <v>66.493566666666666</v>
      </c>
    </row>
    <row r="20" spans="1:3" x14ac:dyDescent="0.2">
      <c r="A20" s="304" t="s">
        <v>263</v>
      </c>
      <c r="B20" s="799">
        <v>106.33</v>
      </c>
      <c r="C20" s="800">
        <v>37.680499999999995</v>
      </c>
    </row>
    <row r="21" spans="1:3" x14ac:dyDescent="0.2">
      <c r="A21" s="304" t="s">
        <v>326</v>
      </c>
      <c r="B21" s="799">
        <v>138.08290786796459</v>
      </c>
      <c r="C21" s="800">
        <v>70.618692476725599</v>
      </c>
    </row>
    <row r="22" spans="1:3" x14ac:dyDescent="0.2">
      <c r="A22" s="304" t="s">
        <v>327</v>
      </c>
      <c r="B22" s="799">
        <v>91.573466666666661</v>
      </c>
      <c r="C22" s="800">
        <v>68.90836666666668</v>
      </c>
    </row>
    <row r="23" spans="1:3" x14ac:dyDescent="0.2">
      <c r="A23" s="304" t="s">
        <v>221</v>
      </c>
      <c r="B23" s="799">
        <v>140.21293333333335</v>
      </c>
      <c r="C23" s="800">
        <v>73.263533333333342</v>
      </c>
    </row>
    <row r="24" spans="1:3" x14ac:dyDescent="0.2">
      <c r="A24" s="304" t="s">
        <v>328</v>
      </c>
      <c r="B24" s="799">
        <v>87.020933333333332</v>
      </c>
      <c r="C24" s="800">
        <v>68.361233333333331</v>
      </c>
    </row>
    <row r="25" spans="1:3" x14ac:dyDescent="0.2">
      <c r="A25" s="304" t="s">
        <v>329</v>
      </c>
      <c r="B25" s="799">
        <v>75.157360210071062</v>
      </c>
      <c r="C25" s="800">
        <v>59.928743821439603</v>
      </c>
    </row>
    <row r="26" spans="1:3" x14ac:dyDescent="0.2">
      <c r="A26" s="304" t="s">
        <v>330</v>
      </c>
      <c r="B26" s="799">
        <v>72.093300000000028</v>
      </c>
      <c r="C26" s="800">
        <v>63.335899999999995</v>
      </c>
    </row>
    <row r="27" spans="1:3" x14ac:dyDescent="0.2">
      <c r="A27" s="304" t="s">
        <v>331</v>
      </c>
      <c r="B27" s="799">
        <v>108.5</v>
      </c>
      <c r="C27" s="800">
        <v>73.133133333333348</v>
      </c>
    </row>
    <row r="28" spans="1:3" x14ac:dyDescent="0.2">
      <c r="A28" s="304" t="s">
        <v>332</v>
      </c>
      <c r="B28" s="799">
        <v>86.316214862785458</v>
      </c>
      <c r="C28" s="800">
        <v>64.468734826977112</v>
      </c>
    </row>
    <row r="29" spans="1:3" x14ac:dyDescent="0.2">
      <c r="A29" s="304" t="s">
        <v>264</v>
      </c>
      <c r="B29" s="799">
        <v>127.45333333333333</v>
      </c>
      <c r="C29" s="800">
        <v>69.520766666666674</v>
      </c>
    </row>
    <row r="30" spans="1:3" x14ac:dyDescent="0.2">
      <c r="A30" s="304" t="s">
        <v>224</v>
      </c>
      <c r="B30" s="799">
        <v>77.281443678519111</v>
      </c>
      <c r="C30" s="800">
        <v>58.979070030066872</v>
      </c>
    </row>
    <row r="31" spans="1:3" x14ac:dyDescent="0.2">
      <c r="A31" s="304" t="s">
        <v>333</v>
      </c>
      <c r="B31" s="799">
        <v>113.2067990710663</v>
      </c>
      <c r="C31" s="800">
        <v>46.867455128017284</v>
      </c>
    </row>
    <row r="32" spans="1:3" x14ac:dyDescent="0.2">
      <c r="A32" s="304" t="s">
        <v>265</v>
      </c>
      <c r="B32" s="799">
        <v>129.68113558902434</v>
      </c>
      <c r="C32" s="800">
        <v>59.705746072334669</v>
      </c>
    </row>
    <row r="33" spans="1:3" x14ac:dyDescent="0.2">
      <c r="A33" s="312" t="s">
        <v>334</v>
      </c>
      <c r="B33" s="803">
        <v>89.552950470668364</v>
      </c>
      <c r="C33" s="803">
        <v>64.488735504788949</v>
      </c>
    </row>
    <row r="34" spans="1:3" x14ac:dyDescent="0.2">
      <c r="A34" s="314" t="s">
        <v>335</v>
      </c>
      <c r="B34" s="804">
        <v>88.59057672515948</v>
      </c>
      <c r="C34" s="804">
        <v>64.410528930433415</v>
      </c>
    </row>
    <row r="35" spans="1:3" x14ac:dyDescent="0.2">
      <c r="A35" s="314" t="s">
        <v>336</v>
      </c>
      <c r="B35" s="805">
        <v>2.1607433918261449</v>
      </c>
      <c r="C35" s="805">
        <v>2.0175622637667487</v>
      </c>
    </row>
    <row r="36" spans="1:3" x14ac:dyDescent="0.2">
      <c r="A36" s="94"/>
      <c r="B36" s="8"/>
      <c r="C36" s="71" t="s">
        <v>645</v>
      </c>
    </row>
    <row r="37" spans="1:3" x14ac:dyDescent="0.2">
      <c r="A37" s="94" t="s">
        <v>593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9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 t="s">
        <v>338</v>
      </c>
    </row>
    <row r="3" spans="1:13" x14ac:dyDescent="0.2">
      <c r="A3" s="231"/>
      <c r="B3" s="778">
        <v>2013</v>
      </c>
      <c r="C3" s="778" t="s">
        <v>632</v>
      </c>
      <c r="D3" s="778">
        <v>2014</v>
      </c>
      <c r="E3" s="778" t="s">
        <v>632</v>
      </c>
      <c r="F3" s="778" t="s">
        <v>632</v>
      </c>
      <c r="G3" s="778" t="s">
        <v>632</v>
      </c>
      <c r="H3" s="778" t="s">
        <v>632</v>
      </c>
      <c r="I3" s="778" t="s">
        <v>632</v>
      </c>
      <c r="J3" s="778" t="s">
        <v>632</v>
      </c>
      <c r="K3" s="778" t="s">
        <v>632</v>
      </c>
      <c r="L3" s="778" t="s">
        <v>632</v>
      </c>
      <c r="M3" s="778" t="s">
        <v>632</v>
      </c>
    </row>
    <row r="4" spans="1:13" x14ac:dyDescent="0.2">
      <c r="A4" s="317"/>
      <c r="B4" s="708">
        <v>41579</v>
      </c>
      <c r="C4" s="708">
        <v>41609</v>
      </c>
      <c r="D4" s="708">
        <v>41640</v>
      </c>
      <c r="E4" s="708">
        <v>41671</v>
      </c>
      <c r="F4" s="708">
        <v>41699</v>
      </c>
      <c r="G4" s="708">
        <v>41730</v>
      </c>
      <c r="H4" s="708">
        <v>41760</v>
      </c>
      <c r="I4" s="708">
        <v>41791</v>
      </c>
      <c r="J4" s="708">
        <v>41821</v>
      </c>
      <c r="K4" s="708">
        <v>41852</v>
      </c>
      <c r="L4" s="708">
        <v>41883</v>
      </c>
      <c r="M4" s="708">
        <v>41913</v>
      </c>
    </row>
    <row r="5" spans="1:13" x14ac:dyDescent="0.2">
      <c r="A5" s="318" t="s">
        <v>339</v>
      </c>
      <c r="B5" s="319">
        <v>107.99714285714288</v>
      </c>
      <c r="C5" s="320">
        <v>110.72099999999998</v>
      </c>
      <c r="D5" s="320">
        <v>108.10181818181819</v>
      </c>
      <c r="E5" s="320">
        <v>109.12199999999999</v>
      </c>
      <c r="F5" s="320">
        <v>107.42809523809522</v>
      </c>
      <c r="G5" s="320">
        <v>107.74749999999999</v>
      </c>
      <c r="H5" s="320">
        <v>109.52550000000001</v>
      </c>
      <c r="I5" s="320">
        <v>111.92238095238095</v>
      </c>
      <c r="J5" s="320">
        <v>106.80217391304349</v>
      </c>
      <c r="K5" s="320">
        <v>101.8235</v>
      </c>
      <c r="L5" s="320">
        <v>97.277272727272717</v>
      </c>
      <c r="M5" s="320">
        <v>87.419999999999987</v>
      </c>
    </row>
    <row r="6" spans="1:13" x14ac:dyDescent="0.2">
      <c r="A6" s="321" t="s">
        <v>340</v>
      </c>
      <c r="B6" s="319">
        <v>93.898499999999984</v>
      </c>
      <c r="C6" s="320">
        <v>97.850952380952378</v>
      </c>
      <c r="D6" s="320">
        <v>94.85238095238094</v>
      </c>
      <c r="E6" s="320">
        <v>100.77000000000001</v>
      </c>
      <c r="F6" s="320">
        <v>100.60380952380953</v>
      </c>
      <c r="G6" s="320">
        <v>102.02761904761904</v>
      </c>
      <c r="H6" s="320">
        <v>101.86</v>
      </c>
      <c r="I6" s="320">
        <v>105.22999999999998</v>
      </c>
      <c r="J6" s="320">
        <v>102.89772727272729</v>
      </c>
      <c r="K6" s="320">
        <v>96.53619047619047</v>
      </c>
      <c r="L6" s="320">
        <v>93.211904761904748</v>
      </c>
      <c r="M6" s="320">
        <v>84.396956521739114</v>
      </c>
    </row>
    <row r="7" spans="1:13" x14ac:dyDescent="0.2">
      <c r="A7" s="322" t="s">
        <v>341</v>
      </c>
      <c r="B7" s="323">
        <v>1.3492904761904765</v>
      </c>
      <c r="C7" s="324">
        <v>1.3703600000000002</v>
      </c>
      <c r="D7" s="324">
        <v>1.3610227272727273</v>
      </c>
      <c r="E7" s="324">
        <v>1.3658499999999998</v>
      </c>
      <c r="F7" s="324">
        <v>1.3822523809523812</v>
      </c>
      <c r="G7" s="324">
        <v>1.3812499999999999</v>
      </c>
      <c r="H7" s="324">
        <v>1.3732142857142859</v>
      </c>
      <c r="I7" s="324">
        <v>1.3592380952380951</v>
      </c>
      <c r="J7" s="324">
        <v>1.3539173913043479</v>
      </c>
      <c r="K7" s="324">
        <v>1.3316095238095236</v>
      </c>
      <c r="L7" s="324">
        <v>1.2901363636363632</v>
      </c>
      <c r="M7" s="324">
        <v>1.2672739130434783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3" t="s">
        <v>342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31"/>
  <sheetViews>
    <sheetView topLeftCell="A3" workbookViewId="0">
      <selection activeCell="A31" sqref="A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9" t="s">
        <v>21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x14ac:dyDescent="0.2">
      <c r="A2" s="232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4" t="s">
        <v>338</v>
      </c>
    </row>
    <row r="3" spans="1:13" x14ac:dyDescent="0.2">
      <c r="A3" s="325"/>
      <c r="B3" s="778">
        <v>2013</v>
      </c>
      <c r="C3" s="778" t="s">
        <v>632</v>
      </c>
      <c r="D3" s="778">
        <v>2014</v>
      </c>
      <c r="E3" s="778" t="s">
        <v>632</v>
      </c>
      <c r="F3" s="778" t="s">
        <v>632</v>
      </c>
      <c r="G3" s="778" t="s">
        <v>632</v>
      </c>
      <c r="H3" s="778" t="s">
        <v>632</v>
      </c>
      <c r="I3" s="778" t="s">
        <v>632</v>
      </c>
      <c r="J3" s="778" t="s">
        <v>632</v>
      </c>
      <c r="K3" s="778" t="s">
        <v>632</v>
      </c>
      <c r="L3" s="778" t="s">
        <v>632</v>
      </c>
      <c r="M3" s="778" t="s">
        <v>632</v>
      </c>
    </row>
    <row r="4" spans="1:13" x14ac:dyDescent="0.2">
      <c r="A4" s="326"/>
      <c r="B4" s="708">
        <v>41579</v>
      </c>
      <c r="C4" s="708">
        <v>41609</v>
      </c>
      <c r="D4" s="708">
        <v>41640</v>
      </c>
      <c r="E4" s="708">
        <v>41671</v>
      </c>
      <c r="F4" s="708">
        <v>41699</v>
      </c>
      <c r="G4" s="708">
        <v>41730</v>
      </c>
      <c r="H4" s="708">
        <v>41760</v>
      </c>
      <c r="I4" s="708">
        <v>41791</v>
      </c>
      <c r="J4" s="708">
        <v>41821</v>
      </c>
      <c r="K4" s="708">
        <v>41852</v>
      </c>
      <c r="L4" s="708">
        <v>41883</v>
      </c>
      <c r="M4" s="708">
        <v>41913</v>
      </c>
    </row>
    <row r="5" spans="1:13" x14ac:dyDescent="0.2">
      <c r="A5" s="327" t="s">
        <v>343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x14ac:dyDescent="0.2">
      <c r="A6" s="329" t="s">
        <v>344</v>
      </c>
      <c r="B6" s="242">
        <v>105.91571428571429</v>
      </c>
      <c r="C6" s="242">
        <v>108.47476190476189</v>
      </c>
      <c r="D6" s="242">
        <v>105.71454545454544</v>
      </c>
      <c r="E6" s="242">
        <v>106.2865</v>
      </c>
      <c r="F6" s="242">
        <v>105.54571428571428</v>
      </c>
      <c r="G6" s="242">
        <v>106.3009090909091</v>
      </c>
      <c r="H6" s="242">
        <v>106.83818181818182</v>
      </c>
      <c r="I6" s="242">
        <v>109.35904761904762</v>
      </c>
      <c r="J6" s="242">
        <v>105.73565217391305</v>
      </c>
      <c r="K6" s="242">
        <v>99.234761904761896</v>
      </c>
      <c r="L6" s="242">
        <v>96.015000000000001</v>
      </c>
      <c r="M6" s="242">
        <v>84.82</v>
      </c>
    </row>
    <row r="7" spans="1:13" x14ac:dyDescent="0.2">
      <c r="A7" s="329" t="s">
        <v>345</v>
      </c>
      <c r="B7" s="242">
        <v>106.1495238095238</v>
      </c>
      <c r="C7" s="242">
        <v>108.03545454545453</v>
      </c>
      <c r="D7" s="242">
        <v>103.97739130434783</v>
      </c>
      <c r="E7" s="242">
        <v>105.20950000000001</v>
      </c>
      <c r="F7" s="242">
        <v>104.29333333333332</v>
      </c>
      <c r="G7" s="242">
        <v>104.65818181818182</v>
      </c>
      <c r="H7" s="242">
        <v>105.66</v>
      </c>
      <c r="I7" s="242">
        <v>108.25952380952378</v>
      </c>
      <c r="J7" s="242">
        <v>105.80652173913045</v>
      </c>
      <c r="K7" s="242">
        <v>101.59714285714286</v>
      </c>
      <c r="L7" s="242">
        <v>96.368181818181839</v>
      </c>
      <c r="M7" s="242">
        <v>86.199130434782631</v>
      </c>
    </row>
    <row r="8" spans="1:13" x14ac:dyDescent="0.2">
      <c r="A8" s="329" t="s">
        <v>346</v>
      </c>
      <c r="B8" s="242">
        <v>105.71571428571427</v>
      </c>
      <c r="C8" s="242">
        <v>108.3747619047619</v>
      </c>
      <c r="D8" s="242">
        <v>105.66454545454545</v>
      </c>
      <c r="E8" s="242">
        <v>106.2865</v>
      </c>
      <c r="F8" s="242">
        <v>105.4957142857143</v>
      </c>
      <c r="G8" s="242">
        <v>106.08727272727273</v>
      </c>
      <c r="H8" s="242">
        <v>107.40863636363639</v>
      </c>
      <c r="I8" s="242">
        <v>109.42095238095239</v>
      </c>
      <c r="J8" s="242">
        <v>105.68782608695651</v>
      </c>
      <c r="K8" s="242">
        <v>99.232380952380936</v>
      </c>
      <c r="L8" s="242">
        <v>96.015454545454546</v>
      </c>
      <c r="M8" s="242">
        <v>84.82</v>
      </c>
    </row>
    <row r="9" spans="1:13" x14ac:dyDescent="0.2">
      <c r="A9" s="329" t="s">
        <v>347</v>
      </c>
      <c r="B9" s="330">
        <v>103.96571428571427</v>
      </c>
      <c r="C9" s="330">
        <v>106.3747619047619</v>
      </c>
      <c r="D9" s="330">
        <v>103.56454545454544</v>
      </c>
      <c r="E9" s="330">
        <v>104.0865</v>
      </c>
      <c r="F9" s="330">
        <v>103.69571428571429</v>
      </c>
      <c r="G9" s="330">
        <v>104.34636363636365</v>
      </c>
      <c r="H9" s="330">
        <v>105.70863636363637</v>
      </c>
      <c r="I9" s="330">
        <v>107.63047619047617</v>
      </c>
      <c r="J9" s="330">
        <v>104.03130434782609</v>
      </c>
      <c r="K9" s="330">
        <v>97.344285714285718</v>
      </c>
      <c r="L9" s="330">
        <v>94.067727272727282</v>
      </c>
      <c r="M9" s="330">
        <v>83.013478260869576</v>
      </c>
    </row>
    <row r="10" spans="1:13" x14ac:dyDescent="0.2">
      <c r="A10" s="331" t="s">
        <v>348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1:13" x14ac:dyDescent="0.2">
      <c r="A11" s="329" t="s">
        <v>349</v>
      </c>
      <c r="B11" s="242">
        <v>105.48666666666668</v>
      </c>
      <c r="C11" s="242">
        <v>108.26199999999999</v>
      </c>
      <c r="D11" s="242">
        <v>105.66772727272728</v>
      </c>
      <c r="E11" s="242">
        <v>106.458</v>
      </c>
      <c r="F11" s="242">
        <v>104.79190476190476</v>
      </c>
      <c r="G11" s="242">
        <v>104.95849999999999</v>
      </c>
      <c r="H11" s="242">
        <v>106.80750000000003</v>
      </c>
      <c r="I11" s="242">
        <v>108.34523809523812</v>
      </c>
      <c r="J11" s="242">
        <v>103.05130434782608</v>
      </c>
      <c r="K11" s="242">
        <v>97.914000000000016</v>
      </c>
      <c r="L11" s="242">
        <v>93.486818181818165</v>
      </c>
      <c r="M11" s="242">
        <v>83.480000000000032</v>
      </c>
    </row>
    <row r="12" spans="1:13" x14ac:dyDescent="0.2">
      <c r="A12" s="329" t="s">
        <v>350</v>
      </c>
      <c r="B12" s="242">
        <v>109.52000000000001</v>
      </c>
      <c r="C12" s="242">
        <v>112.14950000000002</v>
      </c>
      <c r="D12" s="242">
        <v>109.51318181818182</v>
      </c>
      <c r="E12" s="242">
        <v>110.18800000000002</v>
      </c>
      <c r="F12" s="242">
        <v>108.21095238095238</v>
      </c>
      <c r="G12" s="242">
        <v>108.06599999999999</v>
      </c>
      <c r="H12" s="242">
        <v>110.49000000000001</v>
      </c>
      <c r="I12" s="242">
        <v>112.28333333333333</v>
      </c>
      <c r="J12" s="242">
        <v>105.99260869565217</v>
      </c>
      <c r="K12" s="242">
        <v>100.71400000000001</v>
      </c>
      <c r="L12" s="242">
        <v>96.786818181818205</v>
      </c>
      <c r="M12" s="242">
        <v>87.843043478260867</v>
      </c>
    </row>
    <row r="13" spans="1:13" x14ac:dyDescent="0.2">
      <c r="A13" s="329" t="s">
        <v>351</v>
      </c>
      <c r="B13" s="242">
        <v>107.49619047619048</v>
      </c>
      <c r="C13" s="242">
        <v>110.41363636363636</v>
      </c>
      <c r="D13" s="242">
        <v>107.73391304347827</v>
      </c>
      <c r="E13" s="242">
        <v>108.56900000000003</v>
      </c>
      <c r="F13" s="242">
        <v>107.1590476190476</v>
      </c>
      <c r="G13" s="242">
        <v>107.62090909090907</v>
      </c>
      <c r="H13" s="242">
        <v>109.21</v>
      </c>
      <c r="I13" s="242">
        <v>111.45380952380954</v>
      </c>
      <c r="J13" s="242">
        <v>106.28</v>
      </c>
      <c r="K13" s="242">
        <v>100.70952380952382</v>
      </c>
      <c r="L13" s="242">
        <v>96.200909090909121</v>
      </c>
      <c r="M13" s="242">
        <v>86.312608695652173</v>
      </c>
    </row>
    <row r="14" spans="1:13" x14ac:dyDescent="0.2">
      <c r="A14" s="329" t="s">
        <v>352</v>
      </c>
      <c r="B14" s="242">
        <v>109.77714285714286</v>
      </c>
      <c r="C14" s="242">
        <v>112.42699999999998</v>
      </c>
      <c r="D14" s="242">
        <v>109.99954545454544</v>
      </c>
      <c r="E14" s="242">
        <v>111.15299999999999</v>
      </c>
      <c r="F14" s="242">
        <v>110.33714285714288</v>
      </c>
      <c r="G14" s="242">
        <v>110.15599999999999</v>
      </c>
      <c r="H14" s="242">
        <v>112.36750000000002</v>
      </c>
      <c r="I14" s="242">
        <v>114.17142857142856</v>
      </c>
      <c r="J14" s="242">
        <v>107.9795652173913</v>
      </c>
      <c r="K14" s="242">
        <v>102.62899999999999</v>
      </c>
      <c r="L14" s="242">
        <v>98.493636363636369</v>
      </c>
      <c r="M14" s="242">
        <v>88.782173913043465</v>
      </c>
    </row>
    <row r="15" spans="1:13" x14ac:dyDescent="0.2">
      <c r="A15" s="331" t="s">
        <v>225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1:13" x14ac:dyDescent="0.2">
      <c r="A16" s="329" t="s">
        <v>353</v>
      </c>
      <c r="B16" s="242">
        <v>107.91761904761904</v>
      </c>
      <c r="C16" s="242">
        <v>110.622</v>
      </c>
      <c r="D16" s="242">
        <v>107.19909090909091</v>
      </c>
      <c r="E16" s="242">
        <v>107.98799999999999</v>
      </c>
      <c r="F16" s="242">
        <v>106.87761904761906</v>
      </c>
      <c r="G16" s="242">
        <v>107.07599999999999</v>
      </c>
      <c r="H16" s="242">
        <v>107.843</v>
      </c>
      <c r="I16" s="242">
        <v>109.64761904761906</v>
      </c>
      <c r="J16" s="242">
        <v>105.63826086956519</v>
      </c>
      <c r="K16" s="242">
        <v>101.4165</v>
      </c>
      <c r="L16" s="242">
        <v>95.673181818181817</v>
      </c>
      <c r="M16" s="242">
        <v>86.625652173913053</v>
      </c>
    </row>
    <row r="17" spans="1:13" x14ac:dyDescent="0.2">
      <c r="A17" s="331" t="s">
        <v>354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1:13" x14ac:dyDescent="0.2">
      <c r="A18" s="329" t="s">
        <v>355</v>
      </c>
      <c r="B18" s="242">
        <v>93.898499999999984</v>
      </c>
      <c r="C18" s="242">
        <v>97.850952380952378</v>
      </c>
      <c r="D18" s="242">
        <v>94.85238095238094</v>
      </c>
      <c r="E18" s="242">
        <v>100.77000000000001</v>
      </c>
      <c r="F18" s="242">
        <v>100.60380952380953</v>
      </c>
      <c r="G18" s="242">
        <v>102.02761904761904</v>
      </c>
      <c r="H18" s="242">
        <v>101.86</v>
      </c>
      <c r="I18" s="242">
        <v>105.22999999999998</v>
      </c>
      <c r="J18" s="242">
        <v>102.89772727272729</v>
      </c>
      <c r="K18" s="242">
        <v>96.53619047619047</v>
      </c>
      <c r="L18" s="242">
        <v>93.211904761904748</v>
      </c>
      <c r="M18" s="242">
        <v>84.396956521739114</v>
      </c>
    </row>
    <row r="19" spans="1:13" x14ac:dyDescent="0.2">
      <c r="A19" s="334" t="s">
        <v>356</v>
      </c>
      <c r="B19" s="330">
        <v>96.415714285714287</v>
      </c>
      <c r="C19" s="330">
        <v>96.435909090909078</v>
      </c>
      <c r="D19" s="330">
        <v>93.936521739130427</v>
      </c>
      <c r="E19" s="330">
        <v>95.365999999999985</v>
      </c>
      <c r="F19" s="330">
        <v>93.629523809523818</v>
      </c>
      <c r="G19" s="330">
        <v>95.278181818181835</v>
      </c>
      <c r="H19" s="330">
        <v>96.421363636363637</v>
      </c>
      <c r="I19" s="330">
        <v>99.742857142857133</v>
      </c>
      <c r="J19" s="330">
        <v>97.343043478260867</v>
      </c>
      <c r="K19" s="330">
        <v>94.469047619047643</v>
      </c>
      <c r="L19" s="330">
        <v>90.556818181818201</v>
      </c>
      <c r="M19" s="330">
        <v>78.189565217391291</v>
      </c>
    </row>
    <row r="20" spans="1:13" x14ac:dyDescent="0.2">
      <c r="A20" s="331" t="s">
        <v>357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</row>
    <row r="21" spans="1:13" x14ac:dyDescent="0.2">
      <c r="A21" s="329" t="s">
        <v>358</v>
      </c>
      <c r="B21" s="242">
        <v>109.03428571428573</v>
      </c>
      <c r="C21" s="242">
        <v>112.11950000000002</v>
      </c>
      <c r="D21" s="242">
        <v>109.74727272727273</v>
      </c>
      <c r="E21" s="242">
        <v>110.63549999999998</v>
      </c>
      <c r="F21" s="242">
        <v>108.80857142857141</v>
      </c>
      <c r="G21" s="242">
        <v>108.81599999999999</v>
      </c>
      <c r="H21" s="242">
        <v>111.03999999999999</v>
      </c>
      <c r="I21" s="242">
        <v>112.79428571428571</v>
      </c>
      <c r="J21" s="242">
        <v>106.89608695652173</v>
      </c>
      <c r="K21" s="242">
        <v>101.3815</v>
      </c>
      <c r="L21" s="242">
        <v>97.314999999999998</v>
      </c>
      <c r="M21" s="242">
        <v>87.797391304347812</v>
      </c>
    </row>
    <row r="22" spans="1:13" x14ac:dyDescent="0.2">
      <c r="A22" s="329" t="s">
        <v>359</v>
      </c>
      <c r="B22" s="251">
        <v>108.03761904761907</v>
      </c>
      <c r="C22" s="251">
        <v>110.96649999999997</v>
      </c>
      <c r="D22" s="251">
        <v>109.09727272727274</v>
      </c>
      <c r="E22" s="251">
        <v>109.45550000000003</v>
      </c>
      <c r="F22" s="251">
        <v>107.7347619047619</v>
      </c>
      <c r="G22" s="251">
        <v>107.77849999999998</v>
      </c>
      <c r="H22" s="251">
        <v>109.68900000000001</v>
      </c>
      <c r="I22" s="251">
        <v>111.9157142857143</v>
      </c>
      <c r="J22" s="251">
        <v>106.41304347826085</v>
      </c>
      <c r="K22" s="251">
        <v>101.059</v>
      </c>
      <c r="L22" s="251">
        <v>96.911363636363618</v>
      </c>
      <c r="M22" s="251">
        <v>87.427826086956529</v>
      </c>
    </row>
    <row r="23" spans="1:13" x14ac:dyDescent="0.2">
      <c r="A23" s="334" t="s">
        <v>360</v>
      </c>
      <c r="B23" s="330">
        <v>108.19142857142855</v>
      </c>
      <c r="C23" s="330">
        <v>111.32200000000003</v>
      </c>
      <c r="D23" s="330">
        <v>109.14045454545457</v>
      </c>
      <c r="E23" s="330">
        <v>110.00550000000001</v>
      </c>
      <c r="F23" s="330">
        <v>108.28476190476192</v>
      </c>
      <c r="G23" s="330">
        <v>108.12349999999999</v>
      </c>
      <c r="H23" s="330">
        <v>110.26250000000002</v>
      </c>
      <c r="I23" s="330">
        <v>112.26666666666668</v>
      </c>
      <c r="J23" s="330">
        <v>106.73391304347824</v>
      </c>
      <c r="K23" s="330">
        <v>101.56399999999999</v>
      </c>
      <c r="L23" s="330">
        <v>97.020909090909072</v>
      </c>
      <c r="M23" s="330">
        <v>87.512608695652162</v>
      </c>
    </row>
    <row r="24" spans="1:13" s="264" customFormat="1" ht="15" x14ac:dyDescent="0.25">
      <c r="A24" s="709" t="s">
        <v>361</v>
      </c>
      <c r="B24" s="710">
        <v>104.96809523809523</v>
      </c>
      <c r="C24" s="710">
        <v>107.67250000000001</v>
      </c>
      <c r="D24" s="710">
        <v>104.70818181818184</v>
      </c>
      <c r="E24" s="710">
        <v>105.38149999999999</v>
      </c>
      <c r="F24" s="710">
        <v>104.14714285714284</v>
      </c>
      <c r="G24" s="710">
        <v>104.31571428571426</v>
      </c>
      <c r="H24" s="710">
        <v>105.43954545454545</v>
      </c>
      <c r="I24" s="710">
        <v>107.86714285714285</v>
      </c>
      <c r="J24" s="710">
        <v>105.60826086956523</v>
      </c>
      <c r="K24" s="710">
        <v>100.75142857142856</v>
      </c>
      <c r="L24" s="710">
        <v>95.977727272727265</v>
      </c>
      <c r="M24" s="710">
        <v>85.060434782608709</v>
      </c>
    </row>
    <row r="25" spans="1:13" x14ac:dyDescent="0.2">
      <c r="A25" s="335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53" t="s">
        <v>342</v>
      </c>
    </row>
    <row r="31" spans="1:13" x14ac:dyDescent="0.2">
      <c r="C31" t="s">
        <v>189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1"/>
    <col min="16" max="16384" width="10.5" style="13"/>
  </cols>
  <sheetData>
    <row r="1" spans="1:15" ht="13.5" customHeight="1" x14ac:dyDescent="0.2">
      <c r="A1" s="229" t="s">
        <v>22</v>
      </c>
      <c r="B1" s="229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5" ht="13.5" customHeight="1" x14ac:dyDescent="0.2">
      <c r="A2" s="229"/>
      <c r="B2" s="229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4" t="s">
        <v>362</v>
      </c>
    </row>
    <row r="3" spans="1:15" ht="13.5" customHeight="1" x14ac:dyDescent="0.2">
      <c r="B3" s="240"/>
      <c r="C3" s="778">
        <v>2013</v>
      </c>
      <c r="D3" s="778" t="s">
        <v>632</v>
      </c>
      <c r="E3" s="778">
        <v>2014</v>
      </c>
      <c r="F3" s="778" t="s">
        <v>632</v>
      </c>
      <c r="G3" s="778" t="s">
        <v>632</v>
      </c>
      <c r="H3" s="778" t="s">
        <v>632</v>
      </c>
      <c r="I3" s="778" t="s">
        <v>632</v>
      </c>
      <c r="J3" s="778" t="s">
        <v>632</v>
      </c>
      <c r="K3" s="778" t="s">
        <v>632</v>
      </c>
      <c r="L3" s="778" t="s">
        <v>632</v>
      </c>
      <c r="M3" s="778" t="s">
        <v>632</v>
      </c>
      <c r="N3" s="778" t="s">
        <v>632</v>
      </c>
    </row>
    <row r="4" spans="1:15" ht="13.5" customHeight="1" x14ac:dyDescent="0.2">
      <c r="B4" s="240"/>
      <c r="C4" s="708">
        <v>41579</v>
      </c>
      <c r="D4" s="708">
        <v>41609</v>
      </c>
      <c r="E4" s="708">
        <v>41640</v>
      </c>
      <c r="F4" s="708">
        <v>41671</v>
      </c>
      <c r="G4" s="708">
        <v>41699</v>
      </c>
      <c r="H4" s="708">
        <v>41730</v>
      </c>
      <c r="I4" s="708">
        <v>41760</v>
      </c>
      <c r="J4" s="708">
        <v>41791</v>
      </c>
      <c r="K4" s="708">
        <v>41821</v>
      </c>
      <c r="L4" s="708">
        <v>41852</v>
      </c>
      <c r="M4" s="708">
        <v>41883</v>
      </c>
      <c r="N4" s="708">
        <v>41913</v>
      </c>
    </row>
    <row r="5" spans="1:15" ht="13.5" customHeight="1" x14ac:dyDescent="0.2">
      <c r="A5" s="886" t="s">
        <v>594</v>
      </c>
      <c r="B5" s="336" t="s">
        <v>363</v>
      </c>
      <c r="C5" s="785">
        <v>905.89285714285711</v>
      </c>
      <c r="D5" s="786">
        <v>921.76250000000005</v>
      </c>
      <c r="E5" s="786">
        <v>916.2045454545455</v>
      </c>
      <c r="F5" s="786">
        <v>924.83749999999998</v>
      </c>
      <c r="G5" s="786">
        <v>975.72619047619048</v>
      </c>
      <c r="H5" s="786">
        <v>1012.9473684210526</v>
      </c>
      <c r="I5" s="786">
        <v>984.02499999999998</v>
      </c>
      <c r="J5" s="786">
        <v>993.82142857142856</v>
      </c>
      <c r="K5" s="786">
        <v>997.95652173913038</v>
      </c>
      <c r="L5" s="786">
        <v>938.41250000000002</v>
      </c>
      <c r="M5" s="786">
        <v>905.52272727272725</v>
      </c>
      <c r="N5" s="786">
        <v>804.35869565217388</v>
      </c>
    </row>
    <row r="6" spans="1:15" ht="13.5" customHeight="1" x14ac:dyDescent="0.2">
      <c r="A6" s="887"/>
      <c r="B6" s="337" t="s">
        <v>364</v>
      </c>
      <c r="C6" s="787">
        <v>918.53809523809537</v>
      </c>
      <c r="D6" s="788">
        <v>934.98500000000024</v>
      </c>
      <c r="E6" s="788">
        <v>926.33863636363651</v>
      </c>
      <c r="F6" s="788">
        <v>957.2025000000001</v>
      </c>
      <c r="G6" s="788">
        <v>953.91190476190479</v>
      </c>
      <c r="H6" s="788">
        <v>1007.8684210526316</v>
      </c>
      <c r="I6" s="788">
        <v>991.42499999999995</v>
      </c>
      <c r="J6" s="788">
        <v>1022.5833333333334</v>
      </c>
      <c r="K6" s="788">
        <v>1006.75</v>
      </c>
      <c r="L6" s="788">
        <v>947.65</v>
      </c>
      <c r="M6" s="788">
        <v>925.11363636363637</v>
      </c>
      <c r="N6" s="788">
        <v>813.67391304347825</v>
      </c>
    </row>
    <row r="7" spans="1:15" ht="13.5" customHeight="1" x14ac:dyDescent="0.2">
      <c r="A7" s="888" t="s">
        <v>654</v>
      </c>
      <c r="B7" s="336" t="s">
        <v>363</v>
      </c>
      <c r="C7" s="789">
        <v>962.51190476190482</v>
      </c>
      <c r="D7" s="790">
        <v>986.07500000000005</v>
      </c>
      <c r="E7" s="790">
        <v>955.09090909090912</v>
      </c>
      <c r="F7" s="790">
        <v>963.3125</v>
      </c>
      <c r="G7" s="790">
        <v>932.19047619047615</v>
      </c>
      <c r="H7" s="790">
        <v>943.85</v>
      </c>
      <c r="I7" s="790">
        <v>950.16250000000002</v>
      </c>
      <c r="J7" s="790">
        <v>957.20238095238096</v>
      </c>
      <c r="K7" s="790">
        <v>944.93478260869563</v>
      </c>
      <c r="L7" s="790">
        <v>928.1</v>
      </c>
      <c r="M7" s="790">
        <v>882.23863636363637</v>
      </c>
      <c r="N7" s="790">
        <v>805.75</v>
      </c>
    </row>
    <row r="8" spans="1:15" ht="13.5" customHeight="1" x14ac:dyDescent="0.2">
      <c r="A8" s="889"/>
      <c r="B8" s="337" t="s">
        <v>364</v>
      </c>
      <c r="C8" s="787">
        <v>973.84523809523807</v>
      </c>
      <c r="D8" s="788">
        <v>994.9</v>
      </c>
      <c r="E8" s="788">
        <v>970.72727272727275</v>
      </c>
      <c r="F8" s="788">
        <v>974.7</v>
      </c>
      <c r="G8" s="788">
        <v>946.63095238095241</v>
      </c>
      <c r="H8" s="788">
        <v>951.98749999999995</v>
      </c>
      <c r="I8" s="788">
        <v>956.8</v>
      </c>
      <c r="J8" s="788">
        <v>967.78571428571433</v>
      </c>
      <c r="K8" s="788">
        <v>953.96739130434787</v>
      </c>
      <c r="L8" s="788">
        <v>934</v>
      </c>
      <c r="M8" s="788">
        <v>890.09090909090912</v>
      </c>
      <c r="N8" s="788">
        <v>817.45652173913038</v>
      </c>
    </row>
    <row r="9" spans="1:15" ht="13.5" customHeight="1" x14ac:dyDescent="0.2">
      <c r="A9" s="888" t="s">
        <v>595</v>
      </c>
      <c r="B9" s="336" t="s">
        <v>363</v>
      </c>
      <c r="C9" s="785">
        <v>924.11904761904759</v>
      </c>
      <c r="D9" s="786">
        <v>944.03750000000002</v>
      </c>
      <c r="E9" s="786">
        <v>921.36363636363637</v>
      </c>
      <c r="F9" s="786">
        <v>928.22500000000002</v>
      </c>
      <c r="G9" s="786">
        <v>916.25</v>
      </c>
      <c r="H9" s="786">
        <v>921.75</v>
      </c>
      <c r="I9" s="786">
        <v>915.53750000000002</v>
      </c>
      <c r="J9" s="786">
        <v>917.4585714285713</v>
      </c>
      <c r="K9" s="786">
        <v>902.61956521739125</v>
      </c>
      <c r="L9" s="786">
        <v>884</v>
      </c>
      <c r="M9" s="786">
        <v>847.89772727272725</v>
      </c>
      <c r="N9" s="786">
        <v>774.53260869565213</v>
      </c>
    </row>
    <row r="10" spans="1:15" ht="13.5" customHeight="1" x14ac:dyDescent="0.2">
      <c r="A10" s="889"/>
      <c r="B10" s="337" t="s">
        <v>364</v>
      </c>
      <c r="C10" s="787">
        <v>939.64285714285711</v>
      </c>
      <c r="D10" s="788">
        <v>962.05</v>
      </c>
      <c r="E10" s="788">
        <v>937.5454545454545</v>
      </c>
      <c r="F10" s="788">
        <v>949.95</v>
      </c>
      <c r="G10" s="788">
        <v>928.36904761904759</v>
      </c>
      <c r="H10" s="788">
        <v>941.41666666666663</v>
      </c>
      <c r="I10" s="788">
        <v>933.27499999999998</v>
      </c>
      <c r="J10" s="788">
        <v>931.25</v>
      </c>
      <c r="K10" s="788">
        <v>911.62521739130443</v>
      </c>
      <c r="L10" s="788">
        <v>891.26900000000001</v>
      </c>
      <c r="M10" s="788">
        <v>854.15909090909088</v>
      </c>
      <c r="N10" s="788">
        <v>785.53260869565213</v>
      </c>
    </row>
    <row r="11" spans="1:15" ht="13.5" customHeight="1" x14ac:dyDescent="0.2">
      <c r="A11" s="886" t="s">
        <v>365</v>
      </c>
      <c r="B11" s="336" t="s">
        <v>363</v>
      </c>
      <c r="C11" s="785">
        <v>599.0538095238096</v>
      </c>
      <c r="D11" s="786">
        <v>614.23749999999995</v>
      </c>
      <c r="E11" s="786">
        <v>593.93181818181813</v>
      </c>
      <c r="F11" s="786">
        <v>633.02499999999998</v>
      </c>
      <c r="G11" s="786">
        <v>645.07142857142856</v>
      </c>
      <c r="H11" s="786">
        <v>632.02499999999998</v>
      </c>
      <c r="I11" s="786">
        <v>637.875</v>
      </c>
      <c r="J11" s="786">
        <v>641.20238095238096</v>
      </c>
      <c r="K11" s="786">
        <v>605.195652173913</v>
      </c>
      <c r="L11" s="786">
        <v>574.67499999999995</v>
      </c>
      <c r="M11" s="786">
        <v>567.03409090909088</v>
      </c>
      <c r="N11" s="786">
        <v>487.98391304347825</v>
      </c>
    </row>
    <row r="12" spans="1:15" ht="13.5" customHeight="1" x14ac:dyDescent="0.2">
      <c r="A12" s="887"/>
      <c r="B12" s="337" t="s">
        <v>364</v>
      </c>
      <c r="C12" s="787">
        <v>591.98809523809518</v>
      </c>
      <c r="D12" s="788">
        <v>608.76250000000005</v>
      </c>
      <c r="E12" s="788">
        <v>584.27272727272725</v>
      </c>
      <c r="F12" s="788">
        <v>619.22500000000002</v>
      </c>
      <c r="G12" s="788">
        <v>629.61904761904759</v>
      </c>
      <c r="H12" s="788">
        <v>621.1875</v>
      </c>
      <c r="I12" s="788">
        <v>624.22500000000002</v>
      </c>
      <c r="J12" s="788">
        <v>634.09523809523807</v>
      </c>
      <c r="K12" s="788">
        <v>598.1521739130435</v>
      </c>
      <c r="L12" s="788">
        <v>566.72500000000002</v>
      </c>
      <c r="M12" s="788">
        <v>552.01136363636363</v>
      </c>
      <c r="N12" s="788">
        <v>478.88043478260869</v>
      </c>
    </row>
    <row r="13" spans="1:15" ht="13.5" customHeight="1" x14ac:dyDescent="0.2">
      <c r="B13" s="335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53" t="s">
        <v>342</v>
      </c>
    </row>
    <row r="14" spans="1:15" ht="13.5" customHeight="1" x14ac:dyDescent="0.2">
      <c r="A14" s="335"/>
      <c r="N14" s="231"/>
      <c r="O14" s="13"/>
    </row>
    <row r="15" spans="1:15" ht="13.5" customHeight="1" x14ac:dyDescent="0.2">
      <c r="A15" s="335"/>
      <c r="N15" s="231"/>
      <c r="O15" s="13"/>
    </row>
    <row r="18" spans="13:15" ht="13.5" customHeight="1" x14ac:dyDescent="0.2">
      <c r="N18" s="231"/>
      <c r="O18" s="13"/>
    </row>
    <row r="19" spans="13:15" ht="13.5" customHeight="1" x14ac:dyDescent="0.2">
      <c r="M19" s="231"/>
      <c r="O19" s="13"/>
    </row>
    <row r="20" spans="13:15" ht="13.5" customHeight="1" x14ac:dyDescent="0.2">
      <c r="M20" s="231"/>
      <c r="O20" s="13"/>
    </row>
    <row r="21" spans="13:15" ht="13.5" customHeight="1" x14ac:dyDescent="0.2">
      <c r="M21" s="231"/>
      <c r="O21" s="13"/>
    </row>
    <row r="22" spans="13:15" ht="13.5" customHeight="1" x14ac:dyDescent="0.2">
      <c r="M22" s="231"/>
      <c r="O22" s="13"/>
    </row>
    <row r="23" spans="13:15" ht="13.5" customHeight="1" x14ac:dyDescent="0.2">
      <c r="M23" s="231"/>
      <c r="O23" s="13"/>
    </row>
    <row r="24" spans="13:15" ht="13.5" customHeight="1" x14ac:dyDescent="0.2">
      <c r="M24" s="231"/>
      <c r="O24" s="13"/>
    </row>
    <row r="25" spans="13:15" ht="13.5" customHeight="1" x14ac:dyDescent="0.2">
      <c r="M25" s="231"/>
      <c r="O25" s="13"/>
    </row>
    <row r="26" spans="13:15" ht="13.5" customHeight="1" x14ac:dyDescent="0.2">
      <c r="M26" s="231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571</v>
      </c>
    </row>
    <row r="3" spans="1:8" x14ac:dyDescent="0.2">
      <c r="A3" s="63"/>
      <c r="B3" s="864">
        <f>INDICE!A3</f>
        <v>41913</v>
      </c>
      <c r="C3" s="882">
        <v>41671</v>
      </c>
      <c r="D3" s="882" t="s">
        <v>121</v>
      </c>
      <c r="E3" s="882"/>
      <c r="F3" s="882" t="s">
        <v>122</v>
      </c>
      <c r="G3" s="882"/>
      <c r="H3" s="882"/>
    </row>
    <row r="4" spans="1:8" ht="25.5" x14ac:dyDescent="0.2">
      <c r="A4" s="75"/>
      <c r="B4" s="266" t="s">
        <v>55</v>
      </c>
      <c r="C4" s="267" t="s">
        <v>549</v>
      </c>
      <c r="D4" s="266" t="s">
        <v>55</v>
      </c>
      <c r="E4" s="267" t="s">
        <v>549</v>
      </c>
      <c r="F4" s="266" t="s">
        <v>55</v>
      </c>
      <c r="G4" s="268" t="s">
        <v>549</v>
      </c>
      <c r="H4" s="267" t="s">
        <v>111</v>
      </c>
    </row>
    <row r="5" spans="1:8" x14ac:dyDescent="0.2">
      <c r="A5" s="65" t="s">
        <v>367</v>
      </c>
      <c r="B5" s="270">
        <v>17598.43</v>
      </c>
      <c r="C5" s="269">
        <v>-9.0668068265091009</v>
      </c>
      <c r="D5" s="270">
        <v>196059.79</v>
      </c>
      <c r="E5" s="269">
        <v>-9.2478943357373176</v>
      </c>
      <c r="F5" s="270">
        <v>247999.86600000001</v>
      </c>
      <c r="G5" s="269">
        <v>-7.1190493240060837</v>
      </c>
      <c r="H5" s="269">
        <v>79.503233395043466</v>
      </c>
    </row>
    <row r="6" spans="1:8" x14ac:dyDescent="0.2">
      <c r="A6" s="65" t="s">
        <v>368</v>
      </c>
      <c r="B6" s="66">
        <v>5151.5990000000002</v>
      </c>
      <c r="C6" s="272">
        <v>-13.706391282863054</v>
      </c>
      <c r="D6" s="66">
        <v>41750.307000000001</v>
      </c>
      <c r="E6" s="67">
        <v>-7.5673490337947662</v>
      </c>
      <c r="F6" s="66">
        <v>52722.673999999999</v>
      </c>
      <c r="G6" s="67">
        <v>-9.6520121791547417</v>
      </c>
      <c r="H6" s="67">
        <v>16.901715004284682</v>
      </c>
    </row>
    <row r="7" spans="1:8" x14ac:dyDescent="0.2">
      <c r="A7" s="65" t="s">
        <v>369</v>
      </c>
      <c r="B7" s="271">
        <v>1000.496</v>
      </c>
      <c r="C7" s="272">
        <v>-3.207187753652843</v>
      </c>
      <c r="D7" s="271">
        <v>9253.7829999999994</v>
      </c>
      <c r="E7" s="272">
        <v>-2.1469798671202232</v>
      </c>
      <c r="F7" s="271">
        <v>11214.29</v>
      </c>
      <c r="G7" s="272">
        <v>-4.8138145586111563</v>
      </c>
      <c r="H7" s="272">
        <v>3.5950516006718414</v>
      </c>
    </row>
    <row r="8" spans="1:8" x14ac:dyDescent="0.2">
      <c r="A8" s="341" t="s">
        <v>198</v>
      </c>
      <c r="B8" s="342">
        <v>23750.525000000001</v>
      </c>
      <c r="C8" s="343">
        <v>-9.8878844150045087</v>
      </c>
      <c r="D8" s="342">
        <v>247063.88</v>
      </c>
      <c r="E8" s="343">
        <v>-8.7193440859661262</v>
      </c>
      <c r="F8" s="342">
        <v>311936.83</v>
      </c>
      <c r="G8" s="344">
        <v>-7.4769144562051357</v>
      </c>
      <c r="H8" s="345">
        <v>100</v>
      </c>
    </row>
    <row r="9" spans="1:8" x14ac:dyDescent="0.2">
      <c r="A9" s="346" t="s">
        <v>623</v>
      </c>
      <c r="B9" s="643">
        <v>8311.9050000000007</v>
      </c>
      <c r="C9" s="278">
        <v>-9.6718612460470119</v>
      </c>
      <c r="D9" s="643">
        <v>83506.743000000002</v>
      </c>
      <c r="E9" s="278">
        <v>-12.256630711706967</v>
      </c>
      <c r="F9" s="643">
        <v>101407.345</v>
      </c>
      <c r="G9" s="279">
        <v>-12.178083676134431</v>
      </c>
      <c r="H9" s="279">
        <v>32.508936184290903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585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624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8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571</v>
      </c>
    </row>
    <row r="3" spans="1:8" ht="14.1" customHeight="1" x14ac:dyDescent="0.2">
      <c r="A3" s="63"/>
      <c r="B3" s="864">
        <f>INDICE!A3</f>
        <v>41913</v>
      </c>
      <c r="C3" s="864">
        <v>41671</v>
      </c>
      <c r="D3" s="882" t="s">
        <v>121</v>
      </c>
      <c r="E3" s="882"/>
      <c r="F3" s="882" t="s">
        <v>122</v>
      </c>
      <c r="G3" s="882"/>
      <c r="H3" s="265"/>
    </row>
    <row r="4" spans="1:8" ht="25.5" x14ac:dyDescent="0.2">
      <c r="A4" s="75"/>
      <c r="B4" s="266" t="s">
        <v>55</v>
      </c>
      <c r="C4" s="267" t="s">
        <v>549</v>
      </c>
      <c r="D4" s="266" t="s">
        <v>55</v>
      </c>
      <c r="E4" s="267" t="s">
        <v>549</v>
      </c>
      <c r="F4" s="266" t="s">
        <v>55</v>
      </c>
      <c r="G4" s="268" t="s">
        <v>549</v>
      </c>
      <c r="H4" s="267" t="s">
        <v>111</v>
      </c>
    </row>
    <row r="5" spans="1:8" x14ac:dyDescent="0.2">
      <c r="A5" s="65" t="s">
        <v>599</v>
      </c>
      <c r="B5" s="270">
        <v>9671.3040000000001</v>
      </c>
      <c r="C5" s="269">
        <v>-11.330181501990722</v>
      </c>
      <c r="D5" s="270">
        <v>91379.703999999998</v>
      </c>
      <c r="E5" s="269">
        <v>-3.5963285632597182</v>
      </c>
      <c r="F5" s="270">
        <v>113466.66800000001</v>
      </c>
      <c r="G5" s="269">
        <v>-3.2673814382991586</v>
      </c>
      <c r="H5" s="269">
        <v>36.374886543535112</v>
      </c>
    </row>
    <row r="6" spans="1:8" x14ac:dyDescent="0.2">
      <c r="A6" s="65" t="s">
        <v>598</v>
      </c>
      <c r="B6" s="66">
        <v>10224.758</v>
      </c>
      <c r="C6" s="272">
        <v>-8.8820006902853077</v>
      </c>
      <c r="D6" s="66">
        <v>99826.543000000005</v>
      </c>
      <c r="E6" s="67">
        <v>-12.820496093270192</v>
      </c>
      <c r="F6" s="66">
        <v>121995.19100000001</v>
      </c>
      <c r="G6" s="67">
        <v>-12.343438581278674</v>
      </c>
      <c r="H6" s="67">
        <v>39.108941063483911</v>
      </c>
    </row>
    <row r="7" spans="1:8" x14ac:dyDescent="0.2">
      <c r="A7" s="65" t="s">
        <v>597</v>
      </c>
      <c r="B7" s="271">
        <v>2853.9670000000001</v>
      </c>
      <c r="C7" s="272">
        <v>-10.65849582102943</v>
      </c>
      <c r="D7" s="271">
        <v>46603.85</v>
      </c>
      <c r="E7" s="272">
        <v>-10.224728239376118</v>
      </c>
      <c r="F7" s="271">
        <v>65260.680999999997</v>
      </c>
      <c r="G7" s="272">
        <v>-5.2684174542992022</v>
      </c>
      <c r="H7" s="272">
        <v>20.921120792309132</v>
      </c>
    </row>
    <row r="8" spans="1:8" x14ac:dyDescent="0.2">
      <c r="A8" s="711" t="s">
        <v>371</v>
      </c>
      <c r="B8" s="271">
        <v>1000.496</v>
      </c>
      <c r="C8" s="272">
        <v>-3.207187753652843</v>
      </c>
      <c r="D8" s="271">
        <v>9253.7829999999994</v>
      </c>
      <c r="E8" s="272">
        <v>-2.1469798671202232</v>
      </c>
      <c r="F8" s="271">
        <v>11214.29</v>
      </c>
      <c r="G8" s="272">
        <v>-4.8138145586111563</v>
      </c>
      <c r="H8" s="272">
        <v>3.5950516006718414</v>
      </c>
    </row>
    <row r="9" spans="1:8" x14ac:dyDescent="0.2">
      <c r="A9" s="341" t="s">
        <v>198</v>
      </c>
      <c r="B9" s="342">
        <v>23750.525000000001</v>
      </c>
      <c r="C9" s="343">
        <v>-9.8878844150045087</v>
      </c>
      <c r="D9" s="342">
        <v>247063.88</v>
      </c>
      <c r="E9" s="343">
        <v>-8.7193440859661262</v>
      </c>
      <c r="F9" s="342">
        <v>311936.83</v>
      </c>
      <c r="G9" s="344">
        <v>-7.4769144562051357</v>
      </c>
      <c r="H9" s="345">
        <v>100</v>
      </c>
    </row>
    <row r="10" spans="1:8" x14ac:dyDescent="0.2">
      <c r="A10" s="280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585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596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8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9" t="s">
        <v>600</v>
      </c>
      <c r="B1" s="229"/>
      <c r="C1" s="229"/>
      <c r="D1" s="229"/>
    </row>
    <row r="2" spans="1:4" x14ac:dyDescent="0.2">
      <c r="A2" s="232"/>
      <c r="B2" s="232"/>
      <c r="C2" s="232"/>
      <c r="D2" s="232"/>
    </row>
    <row r="3" spans="1:4" x14ac:dyDescent="0.2">
      <c r="A3" s="235"/>
      <c r="B3" s="890">
        <v>2012</v>
      </c>
      <c r="C3" s="890">
        <v>2013</v>
      </c>
      <c r="D3" s="890">
        <v>2014</v>
      </c>
    </row>
    <row r="4" spans="1:4" x14ac:dyDescent="0.2">
      <c r="A4" s="240"/>
      <c r="B4" s="891"/>
      <c r="C4" s="891"/>
      <c r="D4" s="891"/>
    </row>
    <row r="5" spans="1:4" x14ac:dyDescent="0.2">
      <c r="A5" s="281" t="s">
        <v>372</v>
      </c>
      <c r="B5" s="332">
        <v>-6.9251044206772763</v>
      </c>
      <c r="C5" s="332">
        <v>-4.0546574879207089</v>
      </c>
      <c r="D5" s="332">
        <v>-8.0399860186942984</v>
      </c>
    </row>
    <row r="6" spans="1:4" x14ac:dyDescent="0.2">
      <c r="A6" s="240" t="s">
        <v>136</v>
      </c>
      <c r="B6" s="242">
        <v>-5.6504062325559579</v>
      </c>
      <c r="C6" s="242">
        <v>-7.090158761158369</v>
      </c>
      <c r="D6" s="242">
        <v>-6.995766137068907</v>
      </c>
    </row>
    <row r="7" spans="1:4" x14ac:dyDescent="0.2">
      <c r="A7" s="240" t="s">
        <v>137</v>
      </c>
      <c r="B7" s="242">
        <v>-6.4205223550192647</v>
      </c>
      <c r="C7" s="242">
        <v>-6.8359070577762235</v>
      </c>
      <c r="D7" s="242">
        <v>-7.7188879290738086</v>
      </c>
    </row>
    <row r="8" spans="1:4" x14ac:dyDescent="0.2">
      <c r="A8" s="240" t="s">
        <v>138</v>
      </c>
      <c r="B8" s="242">
        <v>-4.841127680834008</v>
      </c>
      <c r="C8" s="242">
        <v>-7.5838658731532362</v>
      </c>
      <c r="D8" s="242">
        <v>-8.5459756546478403</v>
      </c>
    </row>
    <row r="9" spans="1:4" x14ac:dyDescent="0.2">
      <c r="A9" s="240" t="s">
        <v>139</v>
      </c>
      <c r="B9" s="242">
        <v>-5.4840702716372469</v>
      </c>
      <c r="C9" s="242">
        <v>-7.2667213226498735</v>
      </c>
      <c r="D9" s="242">
        <v>-9.332580846701271</v>
      </c>
    </row>
    <row r="10" spans="1:4" x14ac:dyDescent="0.2">
      <c r="A10" s="240" t="s">
        <v>140</v>
      </c>
      <c r="B10" s="242">
        <v>-6.5682802506647615</v>
      </c>
      <c r="C10" s="242">
        <v>-7.0818944130657684</v>
      </c>
      <c r="D10" s="242">
        <v>-8.6738193052614374</v>
      </c>
    </row>
    <row r="11" spans="1:4" x14ac:dyDescent="0.2">
      <c r="A11" s="240" t="s">
        <v>141</v>
      </c>
      <c r="B11" s="242">
        <v>-5.8367776785102023</v>
      </c>
      <c r="C11" s="242">
        <v>-7.2496345662597825</v>
      </c>
      <c r="D11" s="242">
        <v>-8.6660493706064301</v>
      </c>
    </row>
    <row r="12" spans="1:4" x14ac:dyDescent="0.2">
      <c r="A12" s="240" t="s">
        <v>142</v>
      </c>
      <c r="B12" s="242">
        <v>-6.2318461871644333</v>
      </c>
      <c r="C12" s="242">
        <v>-7.5831987639031668</v>
      </c>
      <c r="D12" s="242">
        <v>-7.8628393232066509</v>
      </c>
    </row>
    <row r="13" spans="1:4" x14ac:dyDescent="0.2">
      <c r="A13" s="240" t="s">
        <v>143</v>
      </c>
      <c r="B13" s="242">
        <v>-6.4406796532616664</v>
      </c>
      <c r="C13" s="242">
        <v>-7.0354592718110824</v>
      </c>
      <c r="D13" s="242">
        <v>-7.5065446652534717</v>
      </c>
    </row>
    <row r="14" spans="1:4" x14ac:dyDescent="0.2">
      <c r="A14" s="240" t="s">
        <v>144</v>
      </c>
      <c r="B14" s="242">
        <v>-5.7323584410582624</v>
      </c>
      <c r="C14" s="242">
        <v>-7.9132719962921332</v>
      </c>
      <c r="D14" s="242">
        <v>-7.4769144562051357</v>
      </c>
    </row>
    <row r="15" spans="1:4" x14ac:dyDescent="0.2">
      <c r="A15" s="240" t="s">
        <v>145</v>
      </c>
      <c r="B15" s="242">
        <v>-4.1239260340233921</v>
      </c>
      <c r="C15" s="242">
        <v>-8.5980683021744166</v>
      </c>
      <c r="D15" s="242"/>
    </row>
    <row r="16" spans="1:4" x14ac:dyDescent="0.2">
      <c r="A16" s="326" t="s">
        <v>146</v>
      </c>
      <c r="B16" s="330">
        <v>-3.2931691582979918</v>
      </c>
      <c r="C16" s="330">
        <v>-8.160377565709247</v>
      </c>
      <c r="D16" s="330"/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7" t="s">
        <v>638</v>
      </c>
      <c r="C3" s="854" t="s">
        <v>512</v>
      </c>
      <c r="D3" s="857" t="s">
        <v>110</v>
      </c>
      <c r="E3" s="854" t="s">
        <v>512</v>
      </c>
      <c r="F3" s="859" t="s">
        <v>641</v>
      </c>
    </row>
    <row r="4" spans="1:6" x14ac:dyDescent="0.2">
      <c r="A4" s="75"/>
      <c r="B4" s="858"/>
      <c r="C4" s="855"/>
      <c r="D4" s="858"/>
      <c r="E4" s="855"/>
      <c r="F4" s="860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639</v>
      </c>
    </row>
    <row r="12" spans="1:6" x14ac:dyDescent="0.2">
      <c r="A12" s="407"/>
      <c r="B12" s="407"/>
      <c r="C12" s="407"/>
      <c r="D12" s="407"/>
      <c r="E12" s="407"/>
      <c r="F12" s="40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B5" sqref="B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2" t="s">
        <v>602</v>
      </c>
      <c r="B1" s="892"/>
      <c r="C1" s="892"/>
      <c r="D1" s="892"/>
      <c r="E1" s="892"/>
      <c r="F1" s="892"/>
      <c r="G1" s="231"/>
      <c r="H1" s="231"/>
      <c r="I1" s="231"/>
      <c r="J1" s="231"/>
      <c r="K1" s="231"/>
      <c r="L1" s="1"/>
    </row>
    <row r="2" spans="1:12" x14ac:dyDescent="0.2">
      <c r="A2" s="893"/>
      <c r="B2" s="893"/>
      <c r="C2" s="893"/>
      <c r="D2" s="893"/>
      <c r="E2" s="893"/>
      <c r="F2" s="893"/>
      <c r="G2" s="231"/>
      <c r="H2" s="231"/>
      <c r="I2" s="231"/>
      <c r="J2" s="231"/>
      <c r="K2" s="62"/>
      <c r="L2" s="62" t="s">
        <v>571</v>
      </c>
    </row>
    <row r="3" spans="1:12" x14ac:dyDescent="0.2">
      <c r="A3" s="347"/>
      <c r="B3" s="894">
        <f>INDICE!A3</f>
        <v>41913</v>
      </c>
      <c r="C3" s="895">
        <v>41671</v>
      </c>
      <c r="D3" s="895">
        <v>41671</v>
      </c>
      <c r="E3" s="895">
        <v>41671</v>
      </c>
      <c r="F3" s="896">
        <v>41671</v>
      </c>
      <c r="G3" s="897" t="s">
        <v>122</v>
      </c>
      <c r="H3" s="895"/>
      <c r="I3" s="895"/>
      <c r="J3" s="895"/>
      <c r="K3" s="895"/>
      <c r="L3" s="898" t="s">
        <v>111</v>
      </c>
    </row>
    <row r="4" spans="1:12" x14ac:dyDescent="0.2">
      <c r="A4" s="348"/>
      <c r="B4" s="349" t="s">
        <v>373</v>
      </c>
      <c r="C4" s="349" t="s">
        <v>374</v>
      </c>
      <c r="D4" s="350" t="s">
        <v>375</v>
      </c>
      <c r="E4" s="350" t="s">
        <v>376</v>
      </c>
      <c r="F4" s="351" t="s">
        <v>198</v>
      </c>
      <c r="G4" s="352" t="s">
        <v>373</v>
      </c>
      <c r="H4" s="237" t="s">
        <v>374</v>
      </c>
      <c r="I4" s="353" t="s">
        <v>375</v>
      </c>
      <c r="J4" s="353" t="s">
        <v>376</v>
      </c>
      <c r="K4" s="353" t="s">
        <v>198</v>
      </c>
      <c r="L4" s="899"/>
    </row>
    <row r="5" spans="1:12" x14ac:dyDescent="0.2">
      <c r="A5" s="354" t="s">
        <v>162</v>
      </c>
      <c r="B5" s="457">
        <v>2708.6390000000001</v>
      </c>
      <c r="C5" s="457">
        <v>605.01499999999999</v>
      </c>
      <c r="D5" s="457">
        <v>102.14400000000001</v>
      </c>
      <c r="E5" s="457">
        <v>255.596</v>
      </c>
      <c r="F5" s="355">
        <v>3671.3939999999998</v>
      </c>
      <c r="G5" s="457">
        <v>33301.315999999999</v>
      </c>
      <c r="H5" s="457">
        <v>7182.2110000000002</v>
      </c>
      <c r="I5" s="457">
        <v>2438.1869999999999</v>
      </c>
      <c r="J5" s="457">
        <v>2883.741</v>
      </c>
      <c r="K5" s="356">
        <v>45805.455000000002</v>
      </c>
      <c r="L5" s="712">
        <v>14.684210316344609</v>
      </c>
    </row>
    <row r="6" spans="1:12" x14ac:dyDescent="0.2">
      <c r="A6" s="357" t="s">
        <v>163</v>
      </c>
      <c r="B6" s="457">
        <v>434.65600000000001</v>
      </c>
      <c r="C6" s="457">
        <v>525.72900000000004</v>
      </c>
      <c r="D6" s="457">
        <v>115.259</v>
      </c>
      <c r="E6" s="457">
        <v>57.106000000000002</v>
      </c>
      <c r="F6" s="358">
        <v>1132.75</v>
      </c>
      <c r="G6" s="457">
        <v>4794.7979999999998</v>
      </c>
      <c r="H6" s="457">
        <v>7039.4380000000001</v>
      </c>
      <c r="I6" s="457">
        <v>2893.232</v>
      </c>
      <c r="J6" s="457">
        <v>542.38900000000001</v>
      </c>
      <c r="K6" s="282">
        <v>15269.857</v>
      </c>
      <c r="L6" s="713">
        <v>4.8951766048062817</v>
      </c>
    </row>
    <row r="7" spans="1:12" x14ac:dyDescent="0.2">
      <c r="A7" s="357" t="s">
        <v>164</v>
      </c>
      <c r="B7" s="457">
        <v>88.697000000000003</v>
      </c>
      <c r="C7" s="457">
        <v>305.76499999999999</v>
      </c>
      <c r="D7" s="457">
        <v>108.59699999999999</v>
      </c>
      <c r="E7" s="457">
        <v>113.59099999999999</v>
      </c>
      <c r="F7" s="358">
        <v>616.65</v>
      </c>
      <c r="G7" s="457">
        <v>611.28300000000002</v>
      </c>
      <c r="H7" s="457">
        <v>3704.7648960000001</v>
      </c>
      <c r="I7" s="457">
        <v>1989.2619999999999</v>
      </c>
      <c r="J7" s="457">
        <v>1244.2339999999999</v>
      </c>
      <c r="K7" s="282">
        <v>7549.5438959999992</v>
      </c>
      <c r="L7" s="713">
        <v>2.4202158970223011</v>
      </c>
    </row>
    <row r="8" spans="1:12" x14ac:dyDescent="0.2">
      <c r="A8" s="357" t="s">
        <v>165</v>
      </c>
      <c r="B8" s="457">
        <v>325.59199999999998</v>
      </c>
      <c r="C8" s="457">
        <v>0.59199999999999997</v>
      </c>
      <c r="D8" s="457">
        <v>46.558</v>
      </c>
      <c r="E8" s="457">
        <v>1.462</v>
      </c>
      <c r="F8" s="358">
        <v>374.20399999999995</v>
      </c>
      <c r="G8" s="457">
        <v>3374.395</v>
      </c>
      <c r="H8" s="457">
        <v>6.1059999999999999</v>
      </c>
      <c r="I8" s="457">
        <v>784.30399999999997</v>
      </c>
      <c r="J8" s="457">
        <v>10.598000000000001</v>
      </c>
      <c r="K8" s="282">
        <v>4175.4030000000002</v>
      </c>
      <c r="L8" s="713">
        <v>1.3385413551179928</v>
      </c>
    </row>
    <row r="9" spans="1:12" x14ac:dyDescent="0.2">
      <c r="A9" s="357" t="s">
        <v>167</v>
      </c>
      <c r="B9" s="457">
        <v>107.62</v>
      </c>
      <c r="C9" s="457">
        <v>171.01599999999999</v>
      </c>
      <c r="D9" s="457">
        <v>55.308</v>
      </c>
      <c r="E9" s="457">
        <v>1.89</v>
      </c>
      <c r="F9" s="358">
        <v>335.83399999999995</v>
      </c>
      <c r="G9" s="457">
        <v>2103.0189999999998</v>
      </c>
      <c r="H9" s="457">
        <v>1994.9880000000001</v>
      </c>
      <c r="I9" s="457">
        <v>966.05499999999995</v>
      </c>
      <c r="J9" s="457">
        <v>20.84</v>
      </c>
      <c r="K9" s="282">
        <v>5084.902</v>
      </c>
      <c r="L9" s="713">
        <v>1.6301065103709009</v>
      </c>
    </row>
    <row r="10" spans="1:12" x14ac:dyDescent="0.2">
      <c r="A10" s="357" t="s">
        <v>168</v>
      </c>
      <c r="B10" s="457">
        <v>270.05399999999997</v>
      </c>
      <c r="C10" s="457">
        <v>681.86300000000006</v>
      </c>
      <c r="D10" s="457">
        <v>234.714</v>
      </c>
      <c r="E10" s="457">
        <v>57.74</v>
      </c>
      <c r="F10" s="358">
        <v>1244.3710000000001</v>
      </c>
      <c r="G10" s="457">
        <v>2512.9490000000001</v>
      </c>
      <c r="H10" s="457">
        <v>9565.7459999999992</v>
      </c>
      <c r="I10" s="457">
        <v>6187.5919999999996</v>
      </c>
      <c r="J10" s="457">
        <v>634.16600000000005</v>
      </c>
      <c r="K10" s="282">
        <v>18900.453000000001</v>
      </c>
      <c r="L10" s="713">
        <v>6.0590649503686063</v>
      </c>
    </row>
    <row r="11" spans="1:12" x14ac:dyDescent="0.2">
      <c r="A11" s="357" t="s">
        <v>643</v>
      </c>
      <c r="B11" s="457">
        <v>820.52700000000004</v>
      </c>
      <c r="C11" s="457">
        <v>345.82100000000003</v>
      </c>
      <c r="D11" s="457">
        <v>76.411000000000001</v>
      </c>
      <c r="E11" s="457">
        <v>31.815999999999999</v>
      </c>
      <c r="F11" s="358">
        <v>1274.575</v>
      </c>
      <c r="G11" s="457">
        <v>11316.544</v>
      </c>
      <c r="H11" s="457">
        <v>3687.6350000000002</v>
      </c>
      <c r="I11" s="457">
        <v>2434.6640000000002</v>
      </c>
      <c r="J11" s="457">
        <v>391.73399999999998</v>
      </c>
      <c r="K11" s="282">
        <v>17830.577000000001</v>
      </c>
      <c r="L11" s="713">
        <v>5.7160864951516563</v>
      </c>
    </row>
    <row r="12" spans="1:12" x14ac:dyDescent="0.2">
      <c r="A12" s="357" t="s">
        <v>169</v>
      </c>
      <c r="B12" s="457">
        <v>1141.6289999999999</v>
      </c>
      <c r="C12" s="457">
        <v>2857.9229999999998</v>
      </c>
      <c r="D12" s="457">
        <v>762.08299999999997</v>
      </c>
      <c r="E12" s="457">
        <v>137.07</v>
      </c>
      <c r="F12" s="358">
        <v>4898.704999999999</v>
      </c>
      <c r="G12" s="457">
        <v>12276.335999999999</v>
      </c>
      <c r="H12" s="457">
        <v>34683.177000000003</v>
      </c>
      <c r="I12" s="457">
        <v>16079.796</v>
      </c>
      <c r="J12" s="457">
        <v>1825.848</v>
      </c>
      <c r="K12" s="282">
        <v>64865.157000000007</v>
      </c>
      <c r="L12" s="713">
        <v>20.794326954960123</v>
      </c>
    </row>
    <row r="13" spans="1:12" x14ac:dyDescent="0.2">
      <c r="A13" s="357" t="s">
        <v>377</v>
      </c>
      <c r="B13" s="457">
        <v>1029.23</v>
      </c>
      <c r="C13" s="457">
        <v>1693.8989999999999</v>
      </c>
      <c r="D13" s="457">
        <v>140.196</v>
      </c>
      <c r="E13" s="457">
        <v>53.085999999999999</v>
      </c>
      <c r="F13" s="358">
        <v>2916.4109999999996</v>
      </c>
      <c r="G13" s="457">
        <v>11928.258</v>
      </c>
      <c r="H13" s="457">
        <v>19011.526000000002</v>
      </c>
      <c r="I13" s="457">
        <v>3116.7820000000002</v>
      </c>
      <c r="J13" s="457">
        <v>601.01900000000001</v>
      </c>
      <c r="K13" s="282">
        <v>34657.584999999999</v>
      </c>
      <c r="L13" s="713">
        <v>11.110451084845465</v>
      </c>
    </row>
    <row r="14" spans="1:12" x14ac:dyDescent="0.2">
      <c r="A14" s="357" t="s">
        <v>172</v>
      </c>
      <c r="B14" s="457" t="s">
        <v>151</v>
      </c>
      <c r="C14" s="457">
        <v>114.515</v>
      </c>
      <c r="D14" s="457">
        <v>32.75</v>
      </c>
      <c r="E14" s="457">
        <v>47.353999999999999</v>
      </c>
      <c r="F14" s="358">
        <v>194.61899999999997</v>
      </c>
      <c r="G14" s="457">
        <v>0</v>
      </c>
      <c r="H14" s="457">
        <v>1471.06</v>
      </c>
      <c r="I14" s="457">
        <v>560.55100000000004</v>
      </c>
      <c r="J14" s="457">
        <v>591.45000000000005</v>
      </c>
      <c r="K14" s="282">
        <v>2623.0609999999997</v>
      </c>
      <c r="L14" s="713">
        <v>0.84089502869475263</v>
      </c>
    </row>
    <row r="15" spans="1:12" x14ac:dyDescent="0.2">
      <c r="A15" s="357" t="s">
        <v>173</v>
      </c>
      <c r="B15" s="457">
        <v>160.77500000000001</v>
      </c>
      <c r="C15" s="457">
        <v>628.43700000000001</v>
      </c>
      <c r="D15" s="457">
        <v>87.644999999999996</v>
      </c>
      <c r="E15" s="457">
        <v>151.82300000000001</v>
      </c>
      <c r="F15" s="358">
        <v>1028.68</v>
      </c>
      <c r="G15" s="457">
        <v>1707.5309999999999</v>
      </c>
      <c r="H15" s="457">
        <v>6911.1369999999997</v>
      </c>
      <c r="I15" s="457">
        <v>1819.7739999999999</v>
      </c>
      <c r="J15" s="457">
        <v>1434.8788870000001</v>
      </c>
      <c r="K15" s="282">
        <v>11873.320887</v>
      </c>
      <c r="L15" s="713">
        <v>3.806322654324803</v>
      </c>
    </row>
    <row r="16" spans="1:12" x14ac:dyDescent="0.2">
      <c r="A16" s="357" t="s">
        <v>174</v>
      </c>
      <c r="B16" s="457">
        <v>62.405999999999999</v>
      </c>
      <c r="C16" s="457">
        <v>44.247</v>
      </c>
      <c r="D16" s="457">
        <v>40.677</v>
      </c>
      <c r="E16" s="457">
        <v>3.5129999999999999</v>
      </c>
      <c r="F16" s="358">
        <v>150.84299999999999</v>
      </c>
      <c r="G16" s="457">
        <v>623.82399999999996</v>
      </c>
      <c r="H16" s="457">
        <v>601.69100000000003</v>
      </c>
      <c r="I16" s="457">
        <v>994.86599999999999</v>
      </c>
      <c r="J16" s="457">
        <v>34.411000000000001</v>
      </c>
      <c r="K16" s="282">
        <v>2254.7919999999999</v>
      </c>
      <c r="L16" s="713">
        <v>0.7228361763377591</v>
      </c>
    </row>
    <row r="17" spans="1:12" x14ac:dyDescent="0.2">
      <c r="A17" s="357" t="s">
        <v>175</v>
      </c>
      <c r="B17" s="457">
        <v>138.398</v>
      </c>
      <c r="C17" s="457">
        <v>278.17200000000003</v>
      </c>
      <c r="D17" s="457">
        <v>686.06700000000001</v>
      </c>
      <c r="E17" s="457">
        <v>13.021000000000001</v>
      </c>
      <c r="F17" s="358">
        <v>1115.6580000000001</v>
      </c>
      <c r="G17" s="457">
        <v>1826.1120000000001</v>
      </c>
      <c r="H17" s="457">
        <v>3015.5920000000001</v>
      </c>
      <c r="I17" s="457">
        <v>17505.744999999999</v>
      </c>
      <c r="J17" s="457">
        <v>158.39400000000001</v>
      </c>
      <c r="K17" s="282">
        <v>22505.843000000001</v>
      </c>
      <c r="L17" s="713">
        <v>7.2148728128261608</v>
      </c>
    </row>
    <row r="18" spans="1:12" x14ac:dyDescent="0.2">
      <c r="A18" s="357" t="s">
        <v>177</v>
      </c>
      <c r="B18" s="457">
        <v>1620.8050000000001</v>
      </c>
      <c r="C18" s="457">
        <v>91.64</v>
      </c>
      <c r="D18" s="457">
        <v>39.756999999999998</v>
      </c>
      <c r="E18" s="457">
        <v>47.075000000000003</v>
      </c>
      <c r="F18" s="358">
        <v>1799.2770000000003</v>
      </c>
      <c r="G18" s="457">
        <v>19555.111000000001</v>
      </c>
      <c r="H18" s="457">
        <v>1412.9860000000001</v>
      </c>
      <c r="I18" s="457">
        <v>569.90300000000002</v>
      </c>
      <c r="J18" s="457">
        <v>568.53499999999997</v>
      </c>
      <c r="K18" s="282">
        <v>22106.535</v>
      </c>
      <c r="L18" s="713">
        <v>7.0868635472703669</v>
      </c>
    </row>
    <row r="19" spans="1:12" x14ac:dyDescent="0.2">
      <c r="A19" s="357" t="s">
        <v>178</v>
      </c>
      <c r="B19" s="457">
        <v>146.27699999999999</v>
      </c>
      <c r="C19" s="457">
        <v>376.39400000000001</v>
      </c>
      <c r="D19" s="457">
        <v>86.058000000000007</v>
      </c>
      <c r="E19" s="457">
        <v>18.494</v>
      </c>
      <c r="F19" s="358">
        <v>627.22300000000007</v>
      </c>
      <c r="G19" s="457">
        <v>807.05700000000002</v>
      </c>
      <c r="H19" s="457">
        <v>4710.5349999999999</v>
      </c>
      <c r="I19" s="457">
        <v>2143.5790000000002</v>
      </c>
      <c r="J19" s="457">
        <v>154.684</v>
      </c>
      <c r="K19" s="282">
        <v>7815.8550000000005</v>
      </c>
      <c r="L19" s="713">
        <v>2.5055893151165858</v>
      </c>
    </row>
    <row r="20" spans="1:12" x14ac:dyDescent="0.2">
      <c r="A20" s="357" t="s">
        <v>179</v>
      </c>
      <c r="B20" s="457">
        <v>615.99400000000003</v>
      </c>
      <c r="C20" s="457">
        <v>1503.7370000000001</v>
      </c>
      <c r="D20" s="457">
        <v>239.732</v>
      </c>
      <c r="E20" s="457">
        <v>9.8550000000000004</v>
      </c>
      <c r="F20" s="358">
        <v>2369.3180000000002</v>
      </c>
      <c r="G20" s="457">
        <v>6728.134</v>
      </c>
      <c r="H20" s="457">
        <v>16996.632000000001</v>
      </c>
      <c r="I20" s="457">
        <v>4776.3209999999999</v>
      </c>
      <c r="J20" s="457">
        <v>117.36799999999999</v>
      </c>
      <c r="K20" s="282">
        <v>28618.455000000002</v>
      </c>
      <c r="L20" s="713">
        <v>9.1744402964416345</v>
      </c>
    </row>
    <row r="21" spans="1:12" ht="15" x14ac:dyDescent="0.25">
      <c r="A21" s="359" t="s">
        <v>120</v>
      </c>
      <c r="B21" s="715">
        <v>9671.2990000000009</v>
      </c>
      <c r="C21" s="715">
        <v>10224.764999999999</v>
      </c>
      <c r="D21" s="715">
        <v>2853.9559999999997</v>
      </c>
      <c r="E21" s="715">
        <v>1000.4920000000001</v>
      </c>
      <c r="F21" s="716">
        <v>23750.511999999995</v>
      </c>
      <c r="G21" s="717">
        <v>113466.667</v>
      </c>
      <c r="H21" s="715">
        <v>121995.22489600003</v>
      </c>
      <c r="I21" s="715">
        <v>65260.612999999998</v>
      </c>
      <c r="J21" s="715">
        <v>11214.289887000001</v>
      </c>
      <c r="K21" s="715">
        <v>311936.79478300002</v>
      </c>
      <c r="L21" s="714">
        <v>100</v>
      </c>
    </row>
    <row r="22" spans="1:12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L22" s="253" t="s">
        <v>246</v>
      </c>
    </row>
    <row r="23" spans="1:12" x14ac:dyDescent="0.2">
      <c r="A23" s="335" t="s">
        <v>601</v>
      </c>
      <c r="B23" s="335"/>
      <c r="C23" s="360"/>
      <c r="D23" s="360"/>
      <c r="E23" s="360"/>
      <c r="F23" s="360"/>
      <c r="G23" s="231"/>
      <c r="H23" s="231"/>
      <c r="I23" s="231"/>
      <c r="J23" s="231"/>
      <c r="K23" s="231"/>
      <c r="L23" s="1"/>
    </row>
    <row r="24" spans="1:12" x14ac:dyDescent="0.2">
      <c r="A24" s="335" t="s">
        <v>247</v>
      </c>
      <c r="B24" s="335"/>
      <c r="C24" s="335"/>
      <c r="D24" s="335"/>
      <c r="E24" s="335"/>
      <c r="F24" s="361"/>
      <c r="G24" s="231"/>
      <c r="H24" s="231"/>
      <c r="I24" s="231"/>
      <c r="J24" s="231"/>
      <c r="K24" s="231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/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9" t="s">
        <v>603</v>
      </c>
      <c r="B1" s="229"/>
      <c r="C1" s="229"/>
      <c r="D1" s="229"/>
      <c r="E1" s="229"/>
      <c r="F1" s="229"/>
      <c r="G1" s="229"/>
      <c r="H1" s="1"/>
      <c r="I1" s="1"/>
    </row>
    <row r="2" spans="1:10" x14ac:dyDescent="0.2">
      <c r="A2" s="232"/>
      <c r="B2" s="232"/>
      <c r="C2" s="232"/>
      <c r="D2" s="232"/>
      <c r="E2" s="232"/>
      <c r="F2" s="232"/>
      <c r="G2" s="232"/>
      <c r="H2" s="1"/>
      <c r="I2" s="62" t="s">
        <v>571</v>
      </c>
      <c r="J2" s="62"/>
    </row>
    <row r="3" spans="1:10" x14ac:dyDescent="0.2">
      <c r="A3" s="878" t="s">
        <v>551</v>
      </c>
      <c r="B3" s="878" t="s">
        <v>552</v>
      </c>
      <c r="C3" s="864">
        <f>INDICE!A3</f>
        <v>41913</v>
      </c>
      <c r="D3" s="864">
        <v>41671</v>
      </c>
      <c r="E3" s="882" t="s">
        <v>121</v>
      </c>
      <c r="F3" s="882"/>
      <c r="G3" s="882" t="s">
        <v>122</v>
      </c>
      <c r="H3" s="882"/>
      <c r="I3" s="882"/>
      <c r="J3" s="253"/>
    </row>
    <row r="4" spans="1:10" ht="25.5" x14ac:dyDescent="0.2">
      <c r="A4" s="879"/>
      <c r="B4" s="879"/>
      <c r="C4" s="266" t="s">
        <v>55</v>
      </c>
      <c r="D4" s="267" t="s">
        <v>513</v>
      </c>
      <c r="E4" s="266" t="s">
        <v>55</v>
      </c>
      <c r="F4" s="267" t="s">
        <v>513</v>
      </c>
      <c r="G4" s="266" t="s">
        <v>55</v>
      </c>
      <c r="H4" s="268" t="s">
        <v>513</v>
      </c>
      <c r="I4" s="267" t="s">
        <v>575</v>
      </c>
      <c r="J4" s="11"/>
    </row>
    <row r="5" spans="1:10" x14ac:dyDescent="0.2">
      <c r="A5" s="1"/>
      <c r="B5" s="667" t="s">
        <v>378</v>
      </c>
      <c r="C5" s="772">
        <v>0</v>
      </c>
      <c r="D5" s="189">
        <v>-100</v>
      </c>
      <c r="E5" s="775">
        <v>10535.204220000001</v>
      </c>
      <c r="F5" s="189">
        <v>-22.919455758253161</v>
      </c>
      <c r="G5" s="775">
        <v>13765.481330000001</v>
      </c>
      <c r="H5" s="189">
        <v>-27.838217964632449</v>
      </c>
      <c r="I5" s="657">
        <v>3.5428631083042248</v>
      </c>
      <c r="J5" s="1"/>
    </row>
    <row r="6" spans="1:10" x14ac:dyDescent="0.2">
      <c r="A6" s="1"/>
      <c r="B6" s="202" t="s">
        <v>574</v>
      </c>
      <c r="C6" s="772">
        <v>1752.8311999999999</v>
      </c>
      <c r="D6" s="189" t="s">
        <v>151</v>
      </c>
      <c r="E6" s="775">
        <v>20015.94411</v>
      </c>
      <c r="F6" s="189">
        <v>0.69375175304635772</v>
      </c>
      <c r="G6" s="775">
        <v>23465.186439999998</v>
      </c>
      <c r="H6" s="189">
        <v>0.33524915266829319</v>
      </c>
      <c r="I6" s="649">
        <v>6.0393052284032658</v>
      </c>
      <c r="J6" s="1"/>
    </row>
    <row r="7" spans="1:10" x14ac:dyDescent="0.2">
      <c r="A7" s="650" t="s">
        <v>558</v>
      </c>
      <c r="B7" s="193"/>
      <c r="C7" s="773">
        <v>1752.8311999999999</v>
      </c>
      <c r="D7" s="198">
        <v>-14.502631080064143</v>
      </c>
      <c r="E7" s="773">
        <v>30551.14833</v>
      </c>
      <c r="F7" s="198">
        <v>-8.9271255322863183</v>
      </c>
      <c r="G7" s="773">
        <v>37230.667769999993</v>
      </c>
      <c r="H7" s="366">
        <v>-12.321361481281572</v>
      </c>
      <c r="I7" s="198">
        <v>9.5821683367074897</v>
      </c>
      <c r="J7" s="1"/>
    </row>
    <row r="8" spans="1:10" x14ac:dyDescent="0.2">
      <c r="A8" s="1"/>
      <c r="B8" s="202" t="s">
        <v>260</v>
      </c>
      <c r="C8" s="772">
        <v>0</v>
      </c>
      <c r="D8" s="189" t="s">
        <v>151</v>
      </c>
      <c r="E8" s="775">
        <v>1294.0657200000001</v>
      </c>
      <c r="F8" s="189">
        <v>-40.470761737515012</v>
      </c>
      <c r="G8" s="775">
        <v>1294.0657200000001</v>
      </c>
      <c r="H8" s="189">
        <v>-56.579608124491628</v>
      </c>
      <c r="I8" s="657">
        <v>0.33305756545667731</v>
      </c>
      <c r="J8" s="1"/>
    </row>
    <row r="9" spans="1:10" x14ac:dyDescent="0.2">
      <c r="A9" s="1"/>
      <c r="B9" s="202" t="s">
        <v>261</v>
      </c>
      <c r="C9" s="772">
        <v>1423.8910599999999</v>
      </c>
      <c r="D9" s="189">
        <v>14.405163654323955</v>
      </c>
      <c r="E9" s="775">
        <v>13501.433139999999</v>
      </c>
      <c r="F9" s="189">
        <v>12.135960396234747</v>
      </c>
      <c r="G9" s="775">
        <v>16687.648929999999</v>
      </c>
      <c r="H9" s="189">
        <v>26.308410945264278</v>
      </c>
      <c r="I9" s="657">
        <v>4.2949501249608302</v>
      </c>
      <c r="J9" s="1"/>
    </row>
    <row r="10" spans="1:10" s="725" customFormat="1" x14ac:dyDescent="0.2">
      <c r="A10" s="721"/>
      <c r="B10" s="722" t="s">
        <v>379</v>
      </c>
      <c r="C10" s="774">
        <v>1422.5884699999997</v>
      </c>
      <c r="D10" s="680">
        <v>14.300504648933124</v>
      </c>
      <c r="E10" s="776">
        <v>13500.130549999996</v>
      </c>
      <c r="F10" s="680">
        <v>18.862861848311823</v>
      </c>
      <c r="G10" s="776">
        <v>16019.050579999997</v>
      </c>
      <c r="H10" s="680">
        <v>27.852426231126888</v>
      </c>
      <c r="I10" s="724">
        <v>4.1228709675596491</v>
      </c>
      <c r="J10" s="721"/>
    </row>
    <row r="11" spans="1:10" s="725" customFormat="1" x14ac:dyDescent="0.2">
      <c r="A11" s="721"/>
      <c r="B11" s="722" t="s">
        <v>376</v>
      </c>
      <c r="C11" s="774">
        <v>1.3025899999999999</v>
      </c>
      <c r="D11" s="680" t="s">
        <v>151</v>
      </c>
      <c r="E11" s="776">
        <v>1.3025899999999999</v>
      </c>
      <c r="F11" s="812">
        <v>-99.809143922455405</v>
      </c>
      <c r="G11" s="776">
        <v>668.59834999999998</v>
      </c>
      <c r="H11" s="812">
        <v>-2.0366665383635856</v>
      </c>
      <c r="I11" s="724">
        <v>0.1720791574011801</v>
      </c>
      <c r="J11" s="721"/>
    </row>
    <row r="12" spans="1:10" x14ac:dyDescent="0.2">
      <c r="A12" s="1"/>
      <c r="B12" s="666" t="s">
        <v>263</v>
      </c>
      <c r="C12" s="772">
        <v>0</v>
      </c>
      <c r="D12" s="189" t="s">
        <v>151</v>
      </c>
      <c r="E12" s="775">
        <v>1447.7953500000001</v>
      </c>
      <c r="F12" s="367" t="s">
        <v>151</v>
      </c>
      <c r="G12" s="775">
        <v>1447.7953500000001</v>
      </c>
      <c r="H12" s="367" t="s">
        <v>151</v>
      </c>
      <c r="I12" s="657">
        <v>0.37262342020040384</v>
      </c>
      <c r="J12" s="1"/>
    </row>
    <row r="13" spans="1:10" x14ac:dyDescent="0.2">
      <c r="A13" s="1"/>
      <c r="B13" s="202" t="s">
        <v>223</v>
      </c>
      <c r="C13" s="772">
        <v>4001.0574999999999</v>
      </c>
      <c r="D13" s="189">
        <v>34.554222667331018</v>
      </c>
      <c r="E13" s="775">
        <v>38433.314530000003</v>
      </c>
      <c r="F13" s="189">
        <v>7.7684989849232986</v>
      </c>
      <c r="G13" s="775">
        <v>46562.460169999998</v>
      </c>
      <c r="H13" s="189">
        <v>6.2719984537328157</v>
      </c>
      <c r="I13" s="657">
        <v>11.983919662050631</v>
      </c>
      <c r="J13" s="1"/>
    </row>
    <row r="14" spans="1:10" s="725" customFormat="1" x14ac:dyDescent="0.2">
      <c r="A14" s="721"/>
      <c r="B14" s="722" t="s">
        <v>379</v>
      </c>
      <c r="C14" s="774">
        <v>3099.67344</v>
      </c>
      <c r="D14" s="680">
        <v>45.98156067121613</v>
      </c>
      <c r="E14" s="776">
        <v>26296.018309999999</v>
      </c>
      <c r="F14" s="680">
        <v>8.8024125834139522</v>
      </c>
      <c r="G14" s="776">
        <v>32553.332879999998</v>
      </c>
      <c r="H14" s="680">
        <v>13.440434453889209</v>
      </c>
      <c r="I14" s="724">
        <v>8.3783486641726395</v>
      </c>
      <c r="J14" s="721"/>
    </row>
    <row r="15" spans="1:10" s="725" customFormat="1" x14ac:dyDescent="0.2">
      <c r="A15" s="721"/>
      <c r="B15" s="722" t="s">
        <v>376</v>
      </c>
      <c r="C15" s="774">
        <v>901.38406000000009</v>
      </c>
      <c r="D15" s="680">
        <v>6.01612263932358</v>
      </c>
      <c r="E15" s="776">
        <v>12137.29622</v>
      </c>
      <c r="F15" s="680">
        <v>5.5945209674045495</v>
      </c>
      <c r="G15" s="776">
        <v>14009.12729</v>
      </c>
      <c r="H15" s="680">
        <v>-7.334844375262735</v>
      </c>
      <c r="I15" s="724">
        <v>3.6055709978779902</v>
      </c>
      <c r="J15" s="721"/>
    </row>
    <row r="16" spans="1:10" x14ac:dyDescent="0.2">
      <c r="A16" s="1"/>
      <c r="B16" s="202" t="s">
        <v>652</v>
      </c>
      <c r="C16" s="772">
        <v>0</v>
      </c>
      <c r="D16" s="189">
        <v>-100</v>
      </c>
      <c r="E16" s="775">
        <v>157.34804</v>
      </c>
      <c r="F16" s="189">
        <v>-87.020929615905303</v>
      </c>
      <c r="G16" s="775">
        <v>181.99429000000001</v>
      </c>
      <c r="H16" s="189">
        <v>-84.987949647079546</v>
      </c>
      <c r="I16" s="657">
        <v>4.6840414839531122E-2</v>
      </c>
      <c r="J16" s="1"/>
    </row>
    <row r="17" spans="1:10" x14ac:dyDescent="0.2">
      <c r="A17" s="650" t="s">
        <v>542</v>
      </c>
      <c r="B17" s="193"/>
      <c r="C17" s="773">
        <v>5424.9485599999998</v>
      </c>
      <c r="D17" s="198">
        <v>27.660859585404516</v>
      </c>
      <c r="E17" s="773">
        <v>54833.95678</v>
      </c>
      <c r="F17" s="198">
        <v>7.3297665163146437</v>
      </c>
      <c r="G17" s="773">
        <v>66173.964460000003</v>
      </c>
      <c r="H17" s="366">
        <v>8.0940342240763954</v>
      </c>
      <c r="I17" s="198">
        <v>17.031391187508074</v>
      </c>
      <c r="J17" s="1"/>
    </row>
    <row r="18" spans="1:10" x14ac:dyDescent="0.2">
      <c r="A18" s="1"/>
      <c r="B18" s="202" t="s">
        <v>228</v>
      </c>
      <c r="C18" s="772">
        <v>0</v>
      </c>
      <c r="D18" s="203" t="s">
        <v>151</v>
      </c>
      <c r="E18" s="775">
        <v>0</v>
      </c>
      <c r="F18" s="203">
        <v>-100</v>
      </c>
      <c r="G18" s="775">
        <v>0</v>
      </c>
      <c r="H18" s="203">
        <v>-100</v>
      </c>
      <c r="I18" s="658" t="s">
        <v>151</v>
      </c>
      <c r="J18" s="1"/>
    </row>
    <row r="19" spans="1:10" x14ac:dyDescent="0.2">
      <c r="A19" s="1"/>
      <c r="B19" s="202" t="s">
        <v>380</v>
      </c>
      <c r="C19" s="772">
        <v>4087.8998600000004</v>
      </c>
      <c r="D19" s="189">
        <v>27.010007776260174</v>
      </c>
      <c r="E19" s="775">
        <v>29716.724579999998</v>
      </c>
      <c r="F19" s="189">
        <v>-13.374408254084006</v>
      </c>
      <c r="G19" s="775">
        <v>36020.76251</v>
      </c>
      <c r="H19" s="189">
        <v>-9.205199957263936</v>
      </c>
      <c r="I19" s="658">
        <v>9.2707714006007009</v>
      </c>
      <c r="J19" s="1"/>
    </row>
    <row r="20" spans="1:10" x14ac:dyDescent="0.2">
      <c r="A20" s="650" t="s">
        <v>401</v>
      </c>
      <c r="B20" s="193"/>
      <c r="C20" s="773">
        <v>4087.8998600000004</v>
      </c>
      <c r="D20" s="198">
        <v>27.010007776260174</v>
      </c>
      <c r="E20" s="773">
        <v>29716.724579999998</v>
      </c>
      <c r="F20" s="198">
        <v>-17.959833960042278</v>
      </c>
      <c r="G20" s="773">
        <v>36020.76251</v>
      </c>
      <c r="H20" s="366">
        <v>-13.391004377439279</v>
      </c>
      <c r="I20" s="198">
        <v>9.2707714006007009</v>
      </c>
      <c r="J20" s="1"/>
    </row>
    <row r="21" spans="1:10" x14ac:dyDescent="0.2">
      <c r="A21" s="1"/>
      <c r="B21" s="202" t="s">
        <v>230</v>
      </c>
      <c r="C21" s="772">
        <v>20394.790209999996</v>
      </c>
      <c r="D21" s="189">
        <v>38.402942202520698</v>
      </c>
      <c r="E21" s="775">
        <v>180834.75921000002</v>
      </c>
      <c r="F21" s="189">
        <v>14.741249441721768</v>
      </c>
      <c r="G21" s="775">
        <v>216937.52724000002</v>
      </c>
      <c r="H21" s="189">
        <v>13.256043099291947</v>
      </c>
      <c r="I21" s="659">
        <v>55.83386033805612</v>
      </c>
      <c r="J21" s="1"/>
    </row>
    <row r="22" spans="1:10" s="725" customFormat="1" x14ac:dyDescent="0.2">
      <c r="A22" s="721"/>
      <c r="B22" s="722" t="s">
        <v>379</v>
      </c>
      <c r="C22" s="774">
        <v>13827.221310000001</v>
      </c>
      <c r="D22" s="680">
        <v>4.3997753979770087</v>
      </c>
      <c r="E22" s="776">
        <v>129514.64405</v>
      </c>
      <c r="F22" s="680">
        <v>2.0038832813003626</v>
      </c>
      <c r="G22" s="776">
        <v>158587.78150000001</v>
      </c>
      <c r="H22" s="680">
        <v>4.5943702833116529</v>
      </c>
      <c r="I22" s="726">
        <v>40.816211728076297</v>
      </c>
      <c r="J22" s="721"/>
    </row>
    <row r="23" spans="1:10" s="725" customFormat="1" x14ac:dyDescent="0.2">
      <c r="A23" s="721"/>
      <c r="B23" s="722" t="s">
        <v>376</v>
      </c>
      <c r="C23" s="774">
        <v>6567.5689000000011</v>
      </c>
      <c r="D23" s="680">
        <v>340.38822072472664</v>
      </c>
      <c r="E23" s="776">
        <v>51320.115159999987</v>
      </c>
      <c r="F23" s="680">
        <v>67.538055842840649</v>
      </c>
      <c r="G23" s="776">
        <v>58349.745739999984</v>
      </c>
      <c r="H23" s="680">
        <v>46.150676526740078</v>
      </c>
      <c r="I23" s="726">
        <v>15.017648609979812</v>
      </c>
      <c r="J23" s="721"/>
    </row>
    <row r="24" spans="1:10" x14ac:dyDescent="0.2">
      <c r="A24" s="1"/>
      <c r="B24" s="202" t="s">
        <v>233</v>
      </c>
      <c r="C24" s="772">
        <v>0</v>
      </c>
      <c r="D24" s="189" t="s">
        <v>151</v>
      </c>
      <c r="E24" s="775">
        <v>0</v>
      </c>
      <c r="F24" s="189">
        <v>-100</v>
      </c>
      <c r="G24" s="775">
        <v>0</v>
      </c>
      <c r="H24" s="189">
        <v>-100</v>
      </c>
      <c r="I24" s="652" t="s">
        <v>151</v>
      </c>
      <c r="J24" s="1"/>
    </row>
    <row r="25" spans="1:10" x14ac:dyDescent="0.2">
      <c r="A25" s="1"/>
      <c r="B25" s="417" t="s">
        <v>237</v>
      </c>
      <c r="C25" s="772">
        <v>4418.6220399999993</v>
      </c>
      <c r="D25" s="203">
        <v>33.096619368152574</v>
      </c>
      <c r="E25" s="775">
        <v>25009.70048</v>
      </c>
      <c r="F25" s="203">
        <v>-13.780787808379886</v>
      </c>
      <c r="G25" s="775">
        <v>32178.235529999994</v>
      </c>
      <c r="H25" s="189">
        <v>-16.891015062206229</v>
      </c>
      <c r="I25" s="659">
        <v>8.2818087371276263</v>
      </c>
      <c r="J25" s="1"/>
    </row>
    <row r="26" spans="1:10" x14ac:dyDescent="0.2">
      <c r="A26" s="193" t="s">
        <v>543</v>
      </c>
      <c r="B26" s="193"/>
      <c r="C26" s="257">
        <v>24813.412249999998</v>
      </c>
      <c r="D26" s="198">
        <v>37.427278933870952</v>
      </c>
      <c r="E26" s="773">
        <v>205844.45968999999</v>
      </c>
      <c r="F26" s="198">
        <v>10.034182685793743</v>
      </c>
      <c r="G26" s="773">
        <v>249115.76277000003</v>
      </c>
      <c r="H26" s="198">
        <v>7.9694189060720468</v>
      </c>
      <c r="I26" s="198">
        <v>64.115669075183746</v>
      </c>
      <c r="J26" s="1"/>
    </row>
    <row r="27" spans="1:10" x14ac:dyDescent="0.2">
      <c r="A27" s="207" t="s">
        <v>120</v>
      </c>
      <c r="B27" s="207"/>
      <c r="C27" s="260">
        <v>36079.091869999997</v>
      </c>
      <c r="D27" s="209">
        <v>30.845125089323762</v>
      </c>
      <c r="E27" s="260">
        <v>320946.28937999997</v>
      </c>
      <c r="F27" s="209">
        <v>4.2268863397340306</v>
      </c>
      <c r="G27" s="260">
        <v>388541.15750999999</v>
      </c>
      <c r="H27" s="660">
        <v>3.3354966661761241</v>
      </c>
      <c r="I27" s="660">
        <v>100</v>
      </c>
      <c r="J27" s="1"/>
    </row>
    <row r="28" spans="1:10" x14ac:dyDescent="0.2">
      <c r="A28" s="369" t="s">
        <v>381</v>
      </c>
      <c r="B28" s="369"/>
      <c r="C28" s="261">
        <v>18349.483220000002</v>
      </c>
      <c r="D28" s="221">
        <v>10.248420714337607</v>
      </c>
      <c r="E28" s="261">
        <v>169468.14094999997</v>
      </c>
      <c r="F28" s="221">
        <v>3.517936479074951</v>
      </c>
      <c r="G28" s="261">
        <v>207342.15924999997</v>
      </c>
      <c r="H28" s="221">
        <v>6.8444787772832552</v>
      </c>
      <c r="I28" s="221">
        <v>53.36427177464811</v>
      </c>
      <c r="J28" s="1"/>
    </row>
    <row r="29" spans="1:10" x14ac:dyDescent="0.2">
      <c r="A29" s="369" t="s">
        <v>382</v>
      </c>
      <c r="B29" s="369"/>
      <c r="C29" s="261">
        <v>17729.608650000002</v>
      </c>
      <c r="D29" s="221">
        <v>62.208577486875981</v>
      </c>
      <c r="E29" s="261">
        <v>151478.14843000003</v>
      </c>
      <c r="F29" s="221">
        <v>5.0316309972042932</v>
      </c>
      <c r="G29" s="261">
        <v>181198.99826000002</v>
      </c>
      <c r="H29" s="221">
        <v>-0.4072349351338535</v>
      </c>
      <c r="I29" s="221">
        <v>46.63572822535189</v>
      </c>
      <c r="J29" s="1"/>
    </row>
    <row r="30" spans="1:10" x14ac:dyDescent="0.2">
      <c r="A30" s="370" t="s">
        <v>546</v>
      </c>
      <c r="B30" s="370"/>
      <c r="C30" s="661">
        <v>5424.9485599999998</v>
      </c>
      <c r="D30" s="662">
        <v>27.660859585404516</v>
      </c>
      <c r="E30" s="663">
        <v>54833.95678</v>
      </c>
      <c r="F30" s="664">
        <v>7.3297665163146437</v>
      </c>
      <c r="G30" s="663">
        <v>66173.964460000003</v>
      </c>
      <c r="H30" s="664">
        <v>8.0940342240763954</v>
      </c>
      <c r="I30" s="664">
        <v>17.031391187508074</v>
      </c>
      <c r="J30" s="1"/>
    </row>
    <row r="31" spans="1:10" x14ac:dyDescent="0.2">
      <c r="A31" s="216" t="s">
        <v>547</v>
      </c>
      <c r="B31" s="216"/>
      <c r="C31" s="661">
        <v>30654.143309999999</v>
      </c>
      <c r="D31" s="662">
        <v>31.425270456081044</v>
      </c>
      <c r="E31" s="663">
        <v>266112.33259999997</v>
      </c>
      <c r="F31" s="664">
        <v>3.6096809071505538</v>
      </c>
      <c r="G31" s="663">
        <v>322367.19305</v>
      </c>
      <c r="H31" s="664">
        <v>2.4100515313860247</v>
      </c>
      <c r="I31" s="664">
        <v>82.968608812491922</v>
      </c>
      <c r="J31" s="1"/>
    </row>
    <row r="32" spans="1:10" x14ac:dyDescent="0.2">
      <c r="A32" s="819" t="s">
        <v>548</v>
      </c>
      <c r="B32" s="820"/>
      <c r="C32" s="821">
        <v>1423.8910599999999</v>
      </c>
      <c r="D32" s="822">
        <v>14.405163654323955</v>
      </c>
      <c r="E32" s="821">
        <v>16243.294209999998</v>
      </c>
      <c r="F32" s="822">
        <v>14.276188862859124</v>
      </c>
      <c r="G32" s="821">
        <v>19429.509999999998</v>
      </c>
      <c r="H32" s="822">
        <v>19.993428393857638</v>
      </c>
      <c r="I32" s="822">
        <v>5.0006311106179107</v>
      </c>
      <c r="J32" s="1"/>
    </row>
    <row r="33" spans="1:10" x14ac:dyDescent="0.2">
      <c r="A33" s="377"/>
      <c r="B33" s="377"/>
      <c r="C33" s="719"/>
      <c r="D33" s="1"/>
      <c r="E33" s="1"/>
      <c r="F33" s="1"/>
      <c r="G33" s="1"/>
      <c r="H33" s="1"/>
      <c r="I33" s="253" t="s">
        <v>246</v>
      </c>
      <c r="J33" s="1"/>
    </row>
    <row r="34" spans="1:10" x14ac:dyDescent="0.2">
      <c r="A34" s="727" t="s">
        <v>576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8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28" t="s">
        <v>577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7"/>
    </row>
    <row r="65" spans="3:3" x14ac:dyDescent="0.2">
      <c r="C65" t="s">
        <v>602</v>
      </c>
    </row>
    <row r="69" spans="3:3" x14ac:dyDescent="0.2">
      <c r="C69" t="s">
        <v>603</v>
      </c>
    </row>
  </sheetData>
  <mergeCells count="5">
    <mergeCell ref="A3:A4"/>
    <mergeCell ref="B3:B4"/>
    <mergeCell ref="C3:D3"/>
    <mergeCell ref="E3:F3"/>
    <mergeCell ref="G3:I3"/>
  </mergeCells>
  <conditionalFormatting sqref="I16">
    <cfRule type="cellIs" dxfId="38" priority="1" operator="between">
      <formula>0.0001</formula>
      <formula>0.49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I25" sqref="I25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2" t="s">
        <v>18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571</v>
      </c>
    </row>
    <row r="3" spans="1:9" x14ac:dyDescent="0.2">
      <c r="A3" s="362"/>
      <c r="B3" s="864">
        <f>INDICE!A3</f>
        <v>41913</v>
      </c>
      <c r="C3" s="864">
        <v>41671</v>
      </c>
      <c r="D3" s="882" t="s">
        <v>121</v>
      </c>
      <c r="E3" s="882"/>
      <c r="F3" s="882" t="s">
        <v>122</v>
      </c>
      <c r="G3" s="882"/>
      <c r="H3" s="882"/>
    </row>
    <row r="4" spans="1:9" x14ac:dyDescent="0.2">
      <c r="A4" s="363"/>
      <c r="B4" s="266" t="s">
        <v>55</v>
      </c>
      <c r="C4" s="267" t="s">
        <v>513</v>
      </c>
      <c r="D4" s="266" t="s">
        <v>55</v>
      </c>
      <c r="E4" s="267" t="s">
        <v>513</v>
      </c>
      <c r="F4" s="266" t="s">
        <v>55</v>
      </c>
      <c r="G4" s="268" t="s">
        <v>513</v>
      </c>
      <c r="H4" s="267" t="s">
        <v>575</v>
      </c>
      <c r="I4" s="62"/>
    </row>
    <row r="5" spans="1:9" ht="14.1" customHeight="1" x14ac:dyDescent="0.2">
      <c r="A5" s="668" t="s">
        <v>384</v>
      </c>
      <c r="B5" s="371">
        <v>18349.483219999998</v>
      </c>
      <c r="C5" s="372">
        <v>10.248420714337584</v>
      </c>
      <c r="D5" s="371">
        <v>169468.14095000006</v>
      </c>
      <c r="E5" s="372">
        <v>3.5179364790750061</v>
      </c>
      <c r="F5" s="371">
        <v>207342.15925</v>
      </c>
      <c r="G5" s="372">
        <v>6.8444787772832711</v>
      </c>
      <c r="H5" s="372">
        <v>53.364271774648117</v>
      </c>
    </row>
    <row r="6" spans="1:9" x14ac:dyDescent="0.2">
      <c r="A6" s="648" t="s">
        <v>385</v>
      </c>
      <c r="B6" s="729">
        <v>6783.8634299999994</v>
      </c>
      <c r="C6" s="730">
        <v>-1.0556260191884075</v>
      </c>
      <c r="D6" s="729">
        <v>60268.275500000003</v>
      </c>
      <c r="E6" s="730">
        <v>6.6250708293707845</v>
      </c>
      <c r="F6" s="729">
        <v>73918.728879999995</v>
      </c>
      <c r="G6" s="730">
        <v>13.68492599730734</v>
      </c>
      <c r="H6" s="730">
        <v>19.024684374163765</v>
      </c>
    </row>
    <row r="7" spans="1:9" x14ac:dyDescent="0.2">
      <c r="A7" s="648" t="s">
        <v>386</v>
      </c>
      <c r="B7" s="731">
        <v>7043.3578799999996</v>
      </c>
      <c r="C7" s="730">
        <v>10.254824617820788</v>
      </c>
      <c r="D7" s="729">
        <v>69246.368549999999</v>
      </c>
      <c r="E7" s="730">
        <v>-0.74660879927674595</v>
      </c>
      <c r="F7" s="729">
        <v>84669.052619999988</v>
      </c>
      <c r="G7" s="730">
        <v>-0.49684069862224273</v>
      </c>
      <c r="H7" s="730">
        <v>21.791527353912524</v>
      </c>
    </row>
    <row r="8" spans="1:9" x14ac:dyDescent="0.2">
      <c r="A8" s="648" t="s">
        <v>660</v>
      </c>
      <c r="B8" s="731">
        <v>0</v>
      </c>
      <c r="C8" s="732">
        <v>-100</v>
      </c>
      <c r="D8" s="729">
        <v>157.34804</v>
      </c>
      <c r="E8" s="732">
        <v>-91.68272200587397</v>
      </c>
      <c r="F8" s="729">
        <v>181.99429000000001</v>
      </c>
      <c r="G8" s="732">
        <v>-93.31277372971104</v>
      </c>
      <c r="H8" s="732">
        <v>4.6840414839531122E-2</v>
      </c>
    </row>
    <row r="9" spans="1:9" x14ac:dyDescent="0.2">
      <c r="A9" s="648" t="s">
        <v>661</v>
      </c>
      <c r="B9" s="729">
        <v>4522.2619100000002</v>
      </c>
      <c r="C9" s="730">
        <v>34.273985508412316</v>
      </c>
      <c r="D9" s="729">
        <v>39796.148860000001</v>
      </c>
      <c r="E9" s="730">
        <v>12.018728905206855</v>
      </c>
      <c r="F9" s="729">
        <v>48572.383460000012</v>
      </c>
      <c r="G9" s="730">
        <v>17.820527666851447</v>
      </c>
      <c r="H9" s="730">
        <v>12.501219631732294</v>
      </c>
    </row>
    <row r="10" spans="1:9" x14ac:dyDescent="0.2">
      <c r="A10" s="668" t="s">
        <v>387</v>
      </c>
      <c r="B10" s="670">
        <v>17728.306059999999</v>
      </c>
      <c r="C10" s="372">
        <v>62.196660062463508</v>
      </c>
      <c r="D10" s="670">
        <v>151476.84583999999</v>
      </c>
      <c r="E10" s="372">
        <v>5.0307278098228654</v>
      </c>
      <c r="F10" s="670">
        <v>181197.69567000002</v>
      </c>
      <c r="G10" s="372">
        <v>-0.40795088026098969</v>
      </c>
      <c r="H10" s="372">
        <v>46.635392973866992</v>
      </c>
    </row>
    <row r="11" spans="1:9" x14ac:dyDescent="0.2">
      <c r="A11" s="648" t="s">
        <v>388</v>
      </c>
      <c r="B11" s="729">
        <v>4447.7584999999999</v>
      </c>
      <c r="C11" s="730">
        <v>149.82536691175312</v>
      </c>
      <c r="D11" s="729">
        <v>32447.612260000002</v>
      </c>
      <c r="E11" s="730">
        <v>5.1647804771552659</v>
      </c>
      <c r="F11" s="729">
        <v>38973.871729999999</v>
      </c>
      <c r="G11" s="730">
        <v>-5.6954266539340246</v>
      </c>
      <c r="H11" s="730">
        <v>10.030821954556234</v>
      </c>
    </row>
    <row r="12" spans="1:9" x14ac:dyDescent="0.2">
      <c r="A12" s="648" t="s">
        <v>389</v>
      </c>
      <c r="B12" s="729">
        <v>922.01743999999997</v>
      </c>
      <c r="C12" s="730">
        <v>-45.896107233999608</v>
      </c>
      <c r="D12" s="729">
        <v>14828.777459999999</v>
      </c>
      <c r="E12" s="730">
        <v>-41.580170909508936</v>
      </c>
      <c r="F12" s="729">
        <v>19710.917410000002</v>
      </c>
      <c r="G12" s="730">
        <v>-38.968756715456209</v>
      </c>
      <c r="H12" s="730">
        <v>5.0730577775387147</v>
      </c>
    </row>
    <row r="13" spans="1:9" x14ac:dyDescent="0.2">
      <c r="A13" s="648" t="s">
        <v>390</v>
      </c>
      <c r="B13" s="729">
        <v>2720.23963</v>
      </c>
      <c r="C13" s="730">
        <v>49.217712497707552</v>
      </c>
      <c r="D13" s="729">
        <v>23263.0484</v>
      </c>
      <c r="E13" s="730">
        <v>36.786674975095799</v>
      </c>
      <c r="F13" s="729">
        <v>26890.940889999998</v>
      </c>
      <c r="G13" s="730">
        <v>19.49911611631898</v>
      </c>
      <c r="H13" s="730">
        <v>6.9210018990865594</v>
      </c>
    </row>
    <row r="14" spans="1:9" x14ac:dyDescent="0.2">
      <c r="A14" s="648" t="s">
        <v>391</v>
      </c>
      <c r="B14" s="729">
        <v>3965.8989499999998</v>
      </c>
      <c r="C14" s="730">
        <v>57.922656105356431</v>
      </c>
      <c r="D14" s="729">
        <v>33218.307650000002</v>
      </c>
      <c r="E14" s="730">
        <v>6.5692625292243427</v>
      </c>
      <c r="F14" s="729">
        <v>39483.193790000005</v>
      </c>
      <c r="G14" s="730">
        <v>4.3270966735639229</v>
      </c>
      <c r="H14" s="730">
        <v>10.161907696737075</v>
      </c>
    </row>
    <row r="15" spans="1:9" x14ac:dyDescent="0.2">
      <c r="A15" s="648" t="s">
        <v>392</v>
      </c>
      <c r="B15" s="729">
        <v>1658.3493500000002</v>
      </c>
      <c r="C15" s="730">
        <v>50.460957718326725</v>
      </c>
      <c r="D15" s="729">
        <v>17718.618589999998</v>
      </c>
      <c r="E15" s="730">
        <v>13.624024228680142</v>
      </c>
      <c r="F15" s="729">
        <v>20520.271250000005</v>
      </c>
      <c r="G15" s="730">
        <v>10.970290694266183</v>
      </c>
      <c r="H15" s="730">
        <v>5.2813635964606576</v>
      </c>
    </row>
    <row r="16" spans="1:9" x14ac:dyDescent="0.2">
      <c r="A16" s="648" t="s">
        <v>393</v>
      </c>
      <c r="B16" s="729">
        <v>4014.0421900000001</v>
      </c>
      <c r="C16" s="730">
        <v>99.788028324468343</v>
      </c>
      <c r="D16" s="729">
        <v>30000.481480000002</v>
      </c>
      <c r="E16" s="730">
        <v>23.903641889040337</v>
      </c>
      <c r="F16" s="729">
        <v>35618.500599999999</v>
      </c>
      <c r="G16" s="730">
        <v>20.840956078320751</v>
      </c>
      <c r="H16" s="730">
        <v>9.1672400494877504</v>
      </c>
    </row>
    <row r="17" spans="1:8" x14ac:dyDescent="0.2">
      <c r="A17" s="668" t="s">
        <v>394</v>
      </c>
      <c r="B17" s="670">
        <v>1.3025899999999999</v>
      </c>
      <c r="C17" s="670" t="s">
        <v>151</v>
      </c>
      <c r="D17" s="670">
        <v>1.3025899999999999</v>
      </c>
      <c r="E17" s="670" t="s">
        <v>151</v>
      </c>
      <c r="F17" s="670">
        <v>1.3025899999999999</v>
      </c>
      <c r="G17" s="670" t="s">
        <v>151</v>
      </c>
      <c r="H17" s="671">
        <v>3.3525148490001983E-4</v>
      </c>
    </row>
    <row r="18" spans="1:8" x14ac:dyDescent="0.2">
      <c r="A18" s="669" t="s">
        <v>120</v>
      </c>
      <c r="B18" s="69">
        <v>36079.091870000004</v>
      </c>
      <c r="C18" s="70">
        <v>30.845125089323783</v>
      </c>
      <c r="D18" s="69">
        <v>320946.28937999997</v>
      </c>
      <c r="E18" s="70">
        <v>4.2268863397340306</v>
      </c>
      <c r="F18" s="69">
        <v>388541.15750999999</v>
      </c>
      <c r="G18" s="70">
        <v>3.3354966661761241</v>
      </c>
      <c r="H18" s="70">
        <v>100</v>
      </c>
    </row>
    <row r="19" spans="1:8" x14ac:dyDescent="0.2">
      <c r="A19" s="720"/>
      <c r="B19" s="1"/>
      <c r="C19" s="1"/>
      <c r="D19" s="1"/>
      <c r="E19" s="1"/>
      <c r="F19" s="1"/>
      <c r="G19" s="1"/>
      <c r="H19" s="253" t="s">
        <v>246</v>
      </c>
    </row>
    <row r="20" spans="1:8" x14ac:dyDescent="0.2">
      <c r="A20" s="727" t="s">
        <v>383</v>
      </c>
      <c r="B20" s="1"/>
      <c r="C20" s="1"/>
      <c r="D20" s="1"/>
      <c r="E20" s="1"/>
      <c r="F20" s="1"/>
      <c r="G20" s="1"/>
      <c r="H20" s="1"/>
    </row>
    <row r="21" spans="1:8" x14ac:dyDescent="0.2">
      <c r="A21" s="728" t="s">
        <v>247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conditionalFormatting sqref="H8">
    <cfRule type="cellIs" dxfId="37" priority="2" operator="between">
      <formula>0.0001</formula>
      <formula>0.49</formula>
    </cfRule>
  </conditionalFormatting>
  <conditionalFormatting sqref="H17">
    <cfRule type="cellIs" dxfId="36" priority="1" operator="between">
      <formula>0.0001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A5" sqref="A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5" t="s">
        <v>616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573</v>
      </c>
      <c r="H2" s="1"/>
    </row>
    <row r="3" spans="1:8" x14ac:dyDescent="0.2">
      <c r="A3" s="63"/>
      <c r="B3" s="864">
        <f>INDICE!A3</f>
        <v>41913</v>
      </c>
      <c r="C3" s="882">
        <v>41671</v>
      </c>
      <c r="D3" s="882" t="s">
        <v>121</v>
      </c>
      <c r="E3" s="882"/>
      <c r="F3" s="882" t="s">
        <v>122</v>
      </c>
      <c r="G3" s="882"/>
      <c r="H3" s="1"/>
    </row>
    <row r="4" spans="1:8" x14ac:dyDescent="0.2">
      <c r="A4" s="75"/>
      <c r="B4" s="266" t="s">
        <v>403</v>
      </c>
      <c r="C4" s="267" t="s">
        <v>513</v>
      </c>
      <c r="D4" s="266" t="s">
        <v>403</v>
      </c>
      <c r="E4" s="267" t="s">
        <v>513</v>
      </c>
      <c r="F4" s="266" t="s">
        <v>403</v>
      </c>
      <c r="G4" s="268" t="s">
        <v>513</v>
      </c>
      <c r="H4" s="1"/>
    </row>
    <row r="5" spans="1:8" x14ac:dyDescent="0.2">
      <c r="A5" s="733" t="s">
        <v>572</v>
      </c>
      <c r="B5" s="734">
        <v>24.848576016384289</v>
      </c>
      <c r="C5" s="694">
        <v>0.37034429148762543</v>
      </c>
      <c r="D5" s="735">
        <v>25.053471576981735</v>
      </c>
      <c r="E5" s="694">
        <v>-3.8572710932921832</v>
      </c>
      <c r="F5" s="735">
        <v>25.175925524785352</v>
      </c>
      <c r="G5" s="694">
        <v>-3.2892380735077236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404</v>
      </c>
      <c r="H6" s="1"/>
    </row>
    <row r="7" spans="1:8" x14ac:dyDescent="0.2">
      <c r="A7" s="280" t="s">
        <v>585</v>
      </c>
      <c r="B7" s="94"/>
      <c r="C7" s="294"/>
      <c r="D7" s="294"/>
      <c r="E7" s="294"/>
      <c r="F7" s="94"/>
      <c r="G7" s="94"/>
      <c r="H7" s="1"/>
    </row>
    <row r="8" spans="1:8" x14ac:dyDescent="0.2">
      <c r="A8" s="727" t="s">
        <v>405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19" workbookViewId="0">
      <selection activeCell="A45" sqref="A4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2"/>
  </cols>
  <sheetData>
    <row r="1" spans="1:14" x14ac:dyDescent="0.2">
      <c r="A1" s="892" t="s">
        <v>395</v>
      </c>
      <c r="B1" s="892"/>
      <c r="C1" s="892"/>
      <c r="D1" s="892"/>
      <c r="E1" s="892"/>
      <c r="F1" s="892"/>
      <c r="G1" s="892"/>
      <c r="H1" s="1"/>
      <c r="I1" s="1"/>
    </row>
    <row r="2" spans="1:14" x14ac:dyDescent="0.2">
      <c r="A2" s="893"/>
      <c r="B2" s="893"/>
      <c r="C2" s="893"/>
      <c r="D2" s="893"/>
      <c r="E2" s="893"/>
      <c r="F2" s="893"/>
      <c r="G2" s="893"/>
      <c r="H2" s="11"/>
      <c r="I2" s="62" t="s">
        <v>571</v>
      </c>
    </row>
    <row r="3" spans="1:14" x14ac:dyDescent="0.2">
      <c r="A3" s="878" t="s">
        <v>551</v>
      </c>
      <c r="B3" s="878" t="s">
        <v>552</v>
      </c>
      <c r="C3" s="861">
        <f>INDICE!A3</f>
        <v>41913</v>
      </c>
      <c r="D3" s="862">
        <v>41671</v>
      </c>
      <c r="E3" s="862" t="s">
        <v>121</v>
      </c>
      <c r="F3" s="862"/>
      <c r="G3" s="862" t="s">
        <v>122</v>
      </c>
      <c r="H3" s="862"/>
      <c r="I3" s="862"/>
    </row>
    <row r="4" spans="1:14" x14ac:dyDescent="0.2">
      <c r="A4" s="879"/>
      <c r="B4" s="879"/>
      <c r="C4" s="97" t="s">
        <v>55</v>
      </c>
      <c r="D4" s="97" t="s">
        <v>513</v>
      </c>
      <c r="E4" s="97" t="s">
        <v>55</v>
      </c>
      <c r="F4" s="97" t="s">
        <v>513</v>
      </c>
      <c r="G4" s="97" t="s">
        <v>55</v>
      </c>
      <c r="H4" s="459" t="s">
        <v>513</v>
      </c>
      <c r="I4" s="459" t="s">
        <v>111</v>
      </c>
    </row>
    <row r="5" spans="1:14" x14ac:dyDescent="0.2">
      <c r="A5" s="644"/>
      <c r="B5" s="676" t="s">
        <v>257</v>
      </c>
      <c r="C5" s="205">
        <v>0</v>
      </c>
      <c r="D5" s="189" t="s">
        <v>151</v>
      </c>
      <c r="E5" s="373">
        <v>950.28910999999994</v>
      </c>
      <c r="F5" s="189" t="s">
        <v>151</v>
      </c>
      <c r="G5" s="651">
        <v>950.28910999999994</v>
      </c>
      <c r="H5" s="189" t="s">
        <v>151</v>
      </c>
      <c r="I5" s="672">
        <v>1.4799257604293605</v>
      </c>
    </row>
    <row r="6" spans="1:14" x14ac:dyDescent="0.2">
      <c r="A6" s="644"/>
      <c r="B6" s="676" t="s">
        <v>214</v>
      </c>
      <c r="C6" s="205">
        <v>0</v>
      </c>
      <c r="D6" s="189" t="s">
        <v>151</v>
      </c>
      <c r="E6" s="373">
        <v>958.52187000000004</v>
      </c>
      <c r="F6" s="189">
        <v>-74.523899151037412</v>
      </c>
      <c r="G6" s="651">
        <v>958.52187000000004</v>
      </c>
      <c r="H6" s="189">
        <v>-74.523899151037412</v>
      </c>
      <c r="I6" s="672">
        <v>1.4927469887010729</v>
      </c>
    </row>
    <row r="7" spans="1:14" x14ac:dyDescent="0.2">
      <c r="A7" s="650" t="s">
        <v>354</v>
      </c>
      <c r="B7" s="677"/>
      <c r="C7" s="376">
        <v>0</v>
      </c>
      <c r="D7" s="198" t="s">
        <v>151</v>
      </c>
      <c r="E7" s="194">
        <v>1908.81098</v>
      </c>
      <c r="F7" s="374">
        <v>-49.266612948448312</v>
      </c>
      <c r="G7" s="257">
        <v>1908.81098</v>
      </c>
      <c r="H7" s="374">
        <v>-49.266612948448312</v>
      </c>
      <c r="I7" s="375">
        <v>2.972672749130433</v>
      </c>
    </row>
    <row r="8" spans="1:14" x14ac:dyDescent="0.2">
      <c r="A8" s="644"/>
      <c r="B8" s="676" t="s">
        <v>258</v>
      </c>
      <c r="C8" s="205">
        <v>995.46420000000001</v>
      </c>
      <c r="D8" s="189" t="s">
        <v>151</v>
      </c>
      <c r="E8" s="373">
        <v>8386.1189699999995</v>
      </c>
      <c r="F8" s="189">
        <v>358.16176340191282</v>
      </c>
      <c r="G8" s="651">
        <v>8386.1189699999995</v>
      </c>
      <c r="H8" s="189">
        <v>358.16176340191282</v>
      </c>
      <c r="I8" s="673">
        <v>13.060060736388248</v>
      </c>
    </row>
    <row r="9" spans="1:14" x14ac:dyDescent="0.2">
      <c r="A9" s="644"/>
      <c r="B9" s="676" t="s">
        <v>215</v>
      </c>
      <c r="C9" s="205">
        <v>0</v>
      </c>
      <c r="D9" s="189">
        <v>-100</v>
      </c>
      <c r="E9" s="373">
        <v>7809.1492299999991</v>
      </c>
      <c r="F9" s="189">
        <v>-39.634983422984774</v>
      </c>
      <c r="G9" s="651">
        <v>8504.9354199999998</v>
      </c>
      <c r="H9" s="189">
        <v>-38.721851023683918</v>
      </c>
      <c r="I9" s="674">
        <v>13.245098661444308</v>
      </c>
    </row>
    <row r="10" spans="1:14" x14ac:dyDescent="0.2">
      <c r="A10" s="644"/>
      <c r="B10" s="676" t="s">
        <v>651</v>
      </c>
      <c r="C10" s="828">
        <v>0</v>
      </c>
      <c r="D10" s="829" t="s">
        <v>151</v>
      </c>
      <c r="E10" s="830">
        <v>929.93902000000003</v>
      </c>
      <c r="F10" s="829" t="s">
        <v>151</v>
      </c>
      <c r="G10" s="831">
        <v>929.93902000000003</v>
      </c>
      <c r="H10" s="829" t="s">
        <v>151</v>
      </c>
      <c r="I10" s="832">
        <v>1.4482336973496774</v>
      </c>
    </row>
    <row r="11" spans="1:14" x14ac:dyDescent="0.2">
      <c r="A11" s="644"/>
      <c r="B11" s="676" t="s">
        <v>574</v>
      </c>
      <c r="C11" s="205">
        <v>0</v>
      </c>
      <c r="D11" s="189" t="s">
        <v>151</v>
      </c>
      <c r="E11" s="373">
        <v>0</v>
      </c>
      <c r="F11" s="189" t="s">
        <v>151</v>
      </c>
      <c r="G11" s="373">
        <v>0</v>
      </c>
      <c r="H11" s="189">
        <v>-100</v>
      </c>
      <c r="I11" s="673">
        <v>0</v>
      </c>
      <c r="J11" s="407"/>
    </row>
    <row r="12" spans="1:14" x14ac:dyDescent="0.2">
      <c r="A12" s="650" t="s">
        <v>558</v>
      </c>
      <c r="B12" s="677"/>
      <c r="C12" s="376">
        <v>995.46420000000001</v>
      </c>
      <c r="D12" s="198">
        <v>-42.055619478729326</v>
      </c>
      <c r="E12" s="194">
        <v>17125.20722</v>
      </c>
      <c r="F12" s="374">
        <v>15.969976720289116</v>
      </c>
      <c r="G12" s="257">
        <v>17820.993409999999</v>
      </c>
      <c r="H12" s="374">
        <v>13.260136645999889</v>
      </c>
      <c r="I12" s="375">
        <v>27.753393095182233</v>
      </c>
      <c r="J12" s="407"/>
    </row>
    <row r="13" spans="1:14" x14ac:dyDescent="0.2">
      <c r="A13" s="645"/>
      <c r="B13" s="676" t="s">
        <v>324</v>
      </c>
      <c r="C13" s="205">
        <v>0</v>
      </c>
      <c r="D13" s="189" t="s">
        <v>151</v>
      </c>
      <c r="E13" s="814">
        <v>0.60098000000000007</v>
      </c>
      <c r="F13" s="815">
        <v>-0.37959785833871462</v>
      </c>
      <c r="G13" s="814">
        <v>0.60098000000000007</v>
      </c>
      <c r="H13" s="189">
        <v>-34.096566547137321</v>
      </c>
      <c r="I13" s="673">
        <v>9.3593178554138875E-4</v>
      </c>
      <c r="J13" s="407"/>
      <c r="K13" s="836"/>
      <c r="L13" s="836"/>
      <c r="M13" s="836"/>
      <c r="N13" s="836"/>
    </row>
    <row r="14" spans="1:14" x14ac:dyDescent="0.2">
      <c r="A14" s="645"/>
      <c r="B14" s="676" t="s">
        <v>261</v>
      </c>
      <c r="C14" s="205">
        <v>11.702310000000001</v>
      </c>
      <c r="D14" s="189">
        <v>-96.545086271209087</v>
      </c>
      <c r="E14" s="813">
        <v>471.58636000000001</v>
      </c>
      <c r="F14" s="189">
        <v>-90.374398752472928</v>
      </c>
      <c r="G14" s="813">
        <v>561.4917200000001</v>
      </c>
      <c r="H14" s="189">
        <v>-88.709021450953571</v>
      </c>
      <c r="I14" s="673">
        <v>0.87443500293904208</v>
      </c>
      <c r="J14" s="407"/>
      <c r="K14" s="836"/>
      <c r="L14" s="836"/>
      <c r="M14" s="836"/>
      <c r="N14" s="836"/>
    </row>
    <row r="15" spans="1:14" x14ac:dyDescent="0.2">
      <c r="A15" s="644"/>
      <c r="B15" s="683" t="s">
        <v>379</v>
      </c>
      <c r="C15" s="840">
        <v>1.5841099999999999</v>
      </c>
      <c r="D15" s="680">
        <v>-99.529442776551107</v>
      </c>
      <c r="E15" s="681">
        <v>404.02377999999999</v>
      </c>
      <c r="F15" s="680">
        <v>-91.729570346110464</v>
      </c>
      <c r="G15" s="723">
        <v>485.77665999999999</v>
      </c>
      <c r="H15" s="680">
        <v>-90.203729188332133</v>
      </c>
      <c r="I15" s="682">
        <v>0.75652071078593641</v>
      </c>
      <c r="J15" s="407"/>
      <c r="K15" s="836"/>
      <c r="L15" s="836"/>
      <c r="M15" s="836"/>
      <c r="N15" s="836"/>
    </row>
    <row r="16" spans="1:14" x14ac:dyDescent="0.2">
      <c r="A16" s="644"/>
      <c r="B16" s="683" t="s">
        <v>376</v>
      </c>
      <c r="C16" s="679">
        <v>10.1182</v>
      </c>
      <c r="D16" s="680">
        <v>388.94129244567301</v>
      </c>
      <c r="E16" s="681">
        <v>67.562579999999997</v>
      </c>
      <c r="F16" s="680">
        <v>378.08932909419116</v>
      </c>
      <c r="G16" s="723">
        <v>75.715059999999994</v>
      </c>
      <c r="H16" s="680">
        <v>435.77827012713885</v>
      </c>
      <c r="I16" s="839">
        <v>0.11791429215310555</v>
      </c>
      <c r="J16" s="407"/>
      <c r="K16" s="837"/>
      <c r="L16" s="838"/>
      <c r="M16" s="837"/>
      <c r="N16" s="836"/>
    </row>
    <row r="17" spans="1:14" x14ac:dyDescent="0.2">
      <c r="A17" s="644"/>
      <c r="B17" s="676" t="s">
        <v>221</v>
      </c>
      <c r="C17" s="205">
        <v>7.3678999999999997</v>
      </c>
      <c r="D17" s="189">
        <v>-99.129177956353615</v>
      </c>
      <c r="E17" s="373">
        <v>62.447319999999998</v>
      </c>
      <c r="F17" s="189">
        <v>-97.52142191628981</v>
      </c>
      <c r="G17" s="373">
        <v>71.817909999999998</v>
      </c>
      <c r="H17" s="189">
        <v>-97.156201560693646</v>
      </c>
      <c r="I17" s="658">
        <v>0.11184509424631559</v>
      </c>
      <c r="J17" s="407"/>
      <c r="K17" s="837"/>
      <c r="L17" s="836"/>
      <c r="M17" s="836"/>
      <c r="N17" s="836"/>
    </row>
    <row r="18" spans="1:14" x14ac:dyDescent="0.2">
      <c r="A18" s="644"/>
      <c r="B18" s="676" t="s">
        <v>223</v>
      </c>
      <c r="C18" s="205">
        <v>0</v>
      </c>
      <c r="D18" s="189" t="s">
        <v>151</v>
      </c>
      <c r="E18" s="373">
        <v>139.79138</v>
      </c>
      <c r="F18" s="189" t="s">
        <v>151</v>
      </c>
      <c r="G18" s="651">
        <v>139.79138</v>
      </c>
      <c r="H18" s="189">
        <v>470.87741264689873</v>
      </c>
      <c r="I18" s="658">
        <v>0.21770307811690034</v>
      </c>
      <c r="J18" s="407"/>
      <c r="K18" s="836"/>
      <c r="L18" s="836"/>
      <c r="M18" s="836"/>
      <c r="N18" s="836"/>
    </row>
    <row r="19" spans="1:14" x14ac:dyDescent="0.2">
      <c r="A19" s="645"/>
      <c r="B19" s="676" t="s">
        <v>264</v>
      </c>
      <c r="C19" s="205">
        <v>655.87986999999998</v>
      </c>
      <c r="D19" s="189">
        <v>51.820202789776637</v>
      </c>
      <c r="E19" s="373">
        <v>5110.8371299999999</v>
      </c>
      <c r="F19" s="189">
        <v>8.5512439262411704</v>
      </c>
      <c r="G19" s="651">
        <v>5979.659239999999</v>
      </c>
      <c r="H19" s="189">
        <v>0.3840963076647112</v>
      </c>
      <c r="I19" s="658">
        <v>9.3123783643752898</v>
      </c>
      <c r="K19" s="836"/>
      <c r="L19" s="836"/>
      <c r="M19" s="836"/>
      <c r="N19" s="836"/>
    </row>
    <row r="20" spans="1:14" x14ac:dyDescent="0.2">
      <c r="A20" s="645"/>
      <c r="B20" s="683" t="s">
        <v>379</v>
      </c>
      <c r="C20" s="679">
        <v>652.10523999999998</v>
      </c>
      <c r="D20" s="680">
        <v>51.988172753482644</v>
      </c>
      <c r="E20" s="841">
        <v>5012.1859899999999</v>
      </c>
      <c r="F20" s="842">
        <v>7.1121030300184351</v>
      </c>
      <c r="G20" s="841">
        <v>5875.3170499999997</v>
      </c>
      <c r="H20" s="680">
        <v>-0.79192594613332956</v>
      </c>
      <c r="I20" s="839">
        <v>9.1498818217382674</v>
      </c>
      <c r="K20" s="836"/>
      <c r="L20" s="836"/>
      <c r="M20" s="836"/>
      <c r="N20" s="836"/>
    </row>
    <row r="21" spans="1:14" x14ac:dyDescent="0.2">
      <c r="A21" s="644"/>
      <c r="B21" s="683" t="s">
        <v>376</v>
      </c>
      <c r="C21" s="679">
        <v>3.7746300000000002</v>
      </c>
      <c r="D21" s="680">
        <v>27.48080001621107</v>
      </c>
      <c r="E21" s="681">
        <v>98.651139999999998</v>
      </c>
      <c r="F21" s="680">
        <v>242.04129550500872</v>
      </c>
      <c r="G21" s="723">
        <v>104.34219</v>
      </c>
      <c r="H21" s="680">
        <v>201.89116348912196</v>
      </c>
      <c r="I21" s="839">
        <v>0.16249654263702423</v>
      </c>
    </row>
    <row r="22" spans="1:14" x14ac:dyDescent="0.2">
      <c r="A22" s="644"/>
      <c r="B22" s="683" t="s">
        <v>396</v>
      </c>
      <c r="C22" s="679">
        <v>0</v>
      </c>
      <c r="D22" s="680" t="s">
        <v>151</v>
      </c>
      <c r="E22" s="681">
        <v>3.5694299999999997</v>
      </c>
      <c r="F22" s="680" t="s">
        <v>151</v>
      </c>
      <c r="G22" s="723">
        <v>4.1704000000000008</v>
      </c>
      <c r="H22" s="680" t="s">
        <v>151</v>
      </c>
      <c r="I22" s="682">
        <v>6.4947417857862287E-3</v>
      </c>
    </row>
    <row r="23" spans="1:14" x14ac:dyDescent="0.2">
      <c r="A23" s="644"/>
      <c r="B23" s="676" t="s">
        <v>648</v>
      </c>
      <c r="C23" s="205">
        <v>947.06424000000004</v>
      </c>
      <c r="D23" s="189" t="s">
        <v>151</v>
      </c>
      <c r="E23" s="373">
        <v>947.06424000000004</v>
      </c>
      <c r="F23" s="189" t="s">
        <v>151</v>
      </c>
      <c r="G23" s="373">
        <v>947.06424000000004</v>
      </c>
      <c r="H23" s="189" t="s">
        <v>151</v>
      </c>
      <c r="I23" s="673">
        <v>1.4749035328390268</v>
      </c>
    </row>
    <row r="24" spans="1:14" x14ac:dyDescent="0.2">
      <c r="A24" s="650" t="s">
        <v>542</v>
      </c>
      <c r="B24" s="677"/>
      <c r="C24" s="376">
        <v>1622.0143199999998</v>
      </c>
      <c r="D24" s="198">
        <v>0.32179446817519397</v>
      </c>
      <c r="E24" s="376">
        <v>6735.8968399999994</v>
      </c>
      <c r="F24" s="198">
        <v>-44.458134096925619</v>
      </c>
      <c r="G24" s="257">
        <v>7704.5958700000001</v>
      </c>
      <c r="H24" s="198">
        <v>-42.846465516704782</v>
      </c>
      <c r="I24" s="375">
        <v>11.998695746087904</v>
      </c>
    </row>
    <row r="25" spans="1:14" x14ac:dyDescent="0.2">
      <c r="A25" s="834"/>
      <c r="B25" s="835" t="s">
        <v>270</v>
      </c>
      <c r="C25" s="205">
        <v>0</v>
      </c>
      <c r="D25" s="189" t="s">
        <v>151</v>
      </c>
      <c r="E25" s="373">
        <v>0</v>
      </c>
      <c r="F25" s="189">
        <v>-100</v>
      </c>
      <c r="G25" s="191">
        <v>0</v>
      </c>
      <c r="H25" s="189">
        <v>-100</v>
      </c>
      <c r="I25" s="672">
        <v>0</v>
      </c>
    </row>
    <row r="26" spans="1:14" x14ac:dyDescent="0.2">
      <c r="A26" s="644"/>
      <c r="B26" s="676" t="s">
        <v>397</v>
      </c>
      <c r="C26" s="205">
        <v>0</v>
      </c>
      <c r="D26" s="189" t="s">
        <v>151</v>
      </c>
      <c r="E26" s="373">
        <v>3059.1875</v>
      </c>
      <c r="F26" s="189">
        <v>274.77145885617472</v>
      </c>
      <c r="G26" s="191">
        <v>3059.1875</v>
      </c>
      <c r="H26" s="189">
        <v>274.77145885617472</v>
      </c>
      <c r="I26" s="672">
        <v>4.7642031667957285</v>
      </c>
    </row>
    <row r="27" spans="1:14" x14ac:dyDescent="0.2">
      <c r="A27" s="644"/>
      <c r="B27" s="676" t="s">
        <v>658</v>
      </c>
      <c r="C27" s="205">
        <v>0</v>
      </c>
      <c r="D27" s="189" t="s">
        <v>151</v>
      </c>
      <c r="E27" s="373">
        <v>889.14329000000009</v>
      </c>
      <c r="F27" s="189" t="s">
        <v>151</v>
      </c>
      <c r="G27" s="191">
        <v>889.14329000000009</v>
      </c>
      <c r="H27" s="189" t="s">
        <v>151</v>
      </c>
      <c r="I27" s="672">
        <v>1.3847007671001446</v>
      </c>
    </row>
    <row r="28" spans="1:14" x14ac:dyDescent="0.2">
      <c r="A28" s="650" t="s">
        <v>401</v>
      </c>
      <c r="B28" s="677"/>
      <c r="C28" s="194">
        <v>0</v>
      </c>
      <c r="D28" s="198" t="s">
        <v>151</v>
      </c>
      <c r="E28" s="194">
        <v>3948.33079</v>
      </c>
      <c r="F28" s="198">
        <v>52.785015819392655</v>
      </c>
      <c r="G28" s="194">
        <v>3948.33079</v>
      </c>
      <c r="H28" s="198">
        <v>52.785015819392655</v>
      </c>
      <c r="I28" s="375">
        <v>6.1489039338958724</v>
      </c>
    </row>
    <row r="29" spans="1:14" x14ac:dyDescent="0.2">
      <c r="A29" s="644"/>
      <c r="B29" s="678" t="s">
        <v>398</v>
      </c>
      <c r="C29" s="205">
        <v>2130.7327800000003</v>
      </c>
      <c r="D29" s="200" t="s">
        <v>151</v>
      </c>
      <c r="E29" s="373">
        <v>9522.7228799999993</v>
      </c>
      <c r="F29" s="200" t="s">
        <v>151</v>
      </c>
      <c r="G29" s="651">
        <v>12368.333550000001</v>
      </c>
      <c r="H29" s="200">
        <v>1247.681462545376</v>
      </c>
      <c r="I29" s="672">
        <v>19.261733341580356</v>
      </c>
    </row>
    <row r="30" spans="1:14" x14ac:dyDescent="0.2">
      <c r="A30" s="644"/>
      <c r="B30" s="678" t="s">
        <v>649</v>
      </c>
      <c r="C30" s="205">
        <v>1305.12752</v>
      </c>
      <c r="D30" s="200" t="s">
        <v>151</v>
      </c>
      <c r="E30" s="373">
        <v>3169.3830400000002</v>
      </c>
      <c r="F30" s="200" t="s">
        <v>151</v>
      </c>
      <c r="G30" s="191">
        <v>3169.3830400000002</v>
      </c>
      <c r="H30" s="200" t="s">
        <v>151</v>
      </c>
      <c r="I30" s="672">
        <v>4.9358153810306407</v>
      </c>
    </row>
    <row r="31" spans="1:14" x14ac:dyDescent="0.2">
      <c r="A31" s="644"/>
      <c r="B31" s="678" t="s">
        <v>272</v>
      </c>
      <c r="C31" s="205">
        <v>0</v>
      </c>
      <c r="D31" s="200" t="s">
        <v>151</v>
      </c>
      <c r="E31" s="373">
        <v>2048.4863300000002</v>
      </c>
      <c r="F31" s="200" t="s">
        <v>151</v>
      </c>
      <c r="G31" s="651">
        <v>2048.4863300000002</v>
      </c>
      <c r="H31" s="200" t="s">
        <v>151</v>
      </c>
      <c r="I31" s="672">
        <v>3.1901951287797039</v>
      </c>
    </row>
    <row r="32" spans="1:14" x14ac:dyDescent="0.2">
      <c r="A32" s="644"/>
      <c r="B32" s="678" t="s">
        <v>399</v>
      </c>
      <c r="C32" s="205">
        <v>2659.25065</v>
      </c>
      <c r="D32" s="200">
        <v>96.9421966258857</v>
      </c>
      <c r="E32" s="373">
        <v>10920.721079999999</v>
      </c>
      <c r="F32" s="200">
        <v>362.93111799868325</v>
      </c>
      <c r="G32" s="191">
        <v>11300.057309999998</v>
      </c>
      <c r="H32" s="200">
        <v>379.01124162466868</v>
      </c>
      <c r="I32" s="672">
        <v>17.598061191501081</v>
      </c>
    </row>
    <row r="33" spans="1:10" x14ac:dyDescent="0.2">
      <c r="A33" s="644"/>
      <c r="B33" s="678" t="s">
        <v>400</v>
      </c>
      <c r="C33" s="205">
        <v>0</v>
      </c>
      <c r="D33" s="200" t="s">
        <v>151</v>
      </c>
      <c r="E33" s="373">
        <v>1023.78728</v>
      </c>
      <c r="F33" s="200" t="s">
        <v>151</v>
      </c>
      <c r="G33" s="651">
        <v>1023.78728</v>
      </c>
      <c r="H33" s="200" t="s">
        <v>151</v>
      </c>
      <c r="I33" s="672">
        <v>1.5943875952360502</v>
      </c>
    </row>
    <row r="34" spans="1:10" x14ac:dyDescent="0.2">
      <c r="A34" s="644"/>
      <c r="B34" s="676" t="s">
        <v>274</v>
      </c>
      <c r="C34" s="205">
        <v>0</v>
      </c>
      <c r="D34" s="189">
        <v>-100</v>
      </c>
      <c r="E34" s="373">
        <v>0</v>
      </c>
      <c r="F34" s="189">
        <v>-100</v>
      </c>
      <c r="G34" s="651">
        <v>0</v>
      </c>
      <c r="H34" s="189">
        <v>-100</v>
      </c>
      <c r="I34" s="672">
        <v>0</v>
      </c>
    </row>
    <row r="35" spans="1:10" x14ac:dyDescent="0.2">
      <c r="A35" s="644"/>
      <c r="B35" s="676" t="s">
        <v>650</v>
      </c>
      <c r="C35" s="205">
        <v>0</v>
      </c>
      <c r="D35" s="189" t="s">
        <v>151</v>
      </c>
      <c r="E35" s="373">
        <v>1911.9794299999999</v>
      </c>
      <c r="F35" s="189">
        <v>122.24423081129989</v>
      </c>
      <c r="G35" s="651">
        <v>2828.7911899999999</v>
      </c>
      <c r="H35" s="189">
        <v>228.81238798020522</v>
      </c>
      <c r="I35" s="672">
        <v>4.4053971669280996</v>
      </c>
    </row>
    <row r="36" spans="1:10" x14ac:dyDescent="0.2">
      <c r="A36" s="650" t="s">
        <v>559</v>
      </c>
      <c r="B36" s="198"/>
      <c r="C36" s="194">
        <v>6095.1109500000002</v>
      </c>
      <c r="D36" s="198">
        <v>343.97103409424238</v>
      </c>
      <c r="E36" s="194">
        <v>28597.080040000001</v>
      </c>
      <c r="F36" s="198">
        <v>782.09878057317985</v>
      </c>
      <c r="G36" s="257">
        <v>32738.838700000004</v>
      </c>
      <c r="H36" s="198">
        <v>687.05086022048977</v>
      </c>
      <c r="I36" s="375">
        <v>50.985589805055945</v>
      </c>
    </row>
    <row r="37" spans="1:10" x14ac:dyDescent="0.2">
      <c r="A37" s="650" t="s">
        <v>633</v>
      </c>
      <c r="B37" s="198"/>
      <c r="C37" s="194">
        <v>0</v>
      </c>
      <c r="D37" s="198" t="s">
        <v>151</v>
      </c>
      <c r="E37" s="194">
        <v>90.374889999999994</v>
      </c>
      <c r="F37" s="198" t="s">
        <v>151</v>
      </c>
      <c r="G37" s="257">
        <v>90.374889999999994</v>
      </c>
      <c r="H37" s="198" t="s">
        <v>151</v>
      </c>
      <c r="I37" s="833">
        <v>0.14074467064761986</v>
      </c>
    </row>
    <row r="38" spans="1:10" x14ac:dyDescent="0.2">
      <c r="A38" s="653" t="s">
        <v>120</v>
      </c>
      <c r="B38" s="378"/>
      <c r="C38" s="378">
        <v>8712.5894700000008</v>
      </c>
      <c r="D38" s="368">
        <v>85.073446532543613</v>
      </c>
      <c r="E38" s="208">
        <v>58405.700760000007</v>
      </c>
      <c r="F38" s="368">
        <v>60.089541730498311</v>
      </c>
      <c r="G38" s="260">
        <v>64211.944640000002</v>
      </c>
      <c r="H38" s="211">
        <v>61.65558095252328</v>
      </c>
      <c r="I38" s="379">
        <v>100</v>
      </c>
    </row>
    <row r="39" spans="1:10" x14ac:dyDescent="0.2">
      <c r="A39" s="380"/>
      <c r="B39" s="380" t="s">
        <v>379</v>
      </c>
      <c r="C39" s="684">
        <v>653.68934999999999</v>
      </c>
      <c r="D39" s="221">
        <v>-14.628033296001258</v>
      </c>
      <c r="E39" s="261">
        <v>5416.2097699999995</v>
      </c>
      <c r="F39" s="221">
        <v>-43.372002926813835</v>
      </c>
      <c r="G39" s="261">
        <v>6361.0937099999992</v>
      </c>
      <c r="H39" s="221">
        <v>-41.539482864909665</v>
      </c>
      <c r="I39" s="685">
        <v>9.9064025325242024</v>
      </c>
    </row>
    <row r="40" spans="1:10" x14ac:dyDescent="0.2">
      <c r="A40" s="380"/>
      <c r="B40" s="380" t="s">
        <v>376</v>
      </c>
      <c r="C40" s="684">
        <v>8058.9001200000012</v>
      </c>
      <c r="D40" s="221">
        <v>104.43977771065353</v>
      </c>
      <c r="E40" s="261">
        <v>52989.490989999991</v>
      </c>
      <c r="F40" s="221">
        <v>96.850831393318899</v>
      </c>
      <c r="G40" s="261">
        <v>57850.850930000008</v>
      </c>
      <c r="H40" s="221">
        <v>100.58932064046178</v>
      </c>
      <c r="I40" s="685">
        <v>90.093597467475803</v>
      </c>
    </row>
    <row r="41" spans="1:10" x14ac:dyDescent="0.2">
      <c r="A41" s="217"/>
      <c r="B41" s="217" t="s">
        <v>546</v>
      </c>
      <c r="C41" s="661">
        <v>6411.9977500000014</v>
      </c>
      <c r="D41" s="662">
        <v>116.10456435345264</v>
      </c>
      <c r="E41" s="661">
        <v>29088.151779999993</v>
      </c>
      <c r="F41" s="661">
        <v>45.316985157891736</v>
      </c>
      <c r="G41" s="661">
        <v>33281.797709999992</v>
      </c>
      <c r="H41" s="664">
        <v>49.328059624550285</v>
      </c>
      <c r="I41" s="664">
        <v>51.831163028299763</v>
      </c>
    </row>
    <row r="42" spans="1:10" x14ac:dyDescent="0.2">
      <c r="A42" s="654"/>
      <c r="B42" s="654" t="s">
        <v>547</v>
      </c>
      <c r="C42" s="654">
        <v>2300.5917199999999</v>
      </c>
      <c r="D42" s="655">
        <v>32.17554888096447</v>
      </c>
      <c r="E42" s="654">
        <v>29317.54898000001</v>
      </c>
      <c r="F42" s="654">
        <v>78.047806881317797</v>
      </c>
      <c r="G42" s="665">
        <v>30930.146930000006</v>
      </c>
      <c r="H42" s="656">
        <v>77.415369026344536</v>
      </c>
      <c r="I42" s="656">
        <v>48.16883697170023</v>
      </c>
    </row>
    <row r="43" spans="1:10" x14ac:dyDescent="0.2">
      <c r="A43" s="823"/>
      <c r="B43" s="823" t="s">
        <v>548</v>
      </c>
      <c r="C43" s="824">
        <v>443.52632999999997</v>
      </c>
      <c r="D43" s="822">
        <v>-46.090311951556949</v>
      </c>
      <c r="E43" s="821">
        <v>4154.7031299999999</v>
      </c>
      <c r="F43" s="822">
        <v>-40.251275733243261</v>
      </c>
      <c r="G43" s="821">
        <v>10296.777399999999</v>
      </c>
      <c r="H43" s="822">
        <v>-7.5129739032195024</v>
      </c>
      <c r="I43" s="825">
        <v>17.180059194737321</v>
      </c>
    </row>
    <row r="44" spans="1:10" x14ac:dyDescent="0.2">
      <c r="A44" s="718"/>
      <c r="B44" s="1"/>
      <c r="C44" s="736"/>
      <c r="D44" s="736"/>
      <c r="E44" s="736"/>
      <c r="F44" s="736"/>
      <c r="G44" s="740"/>
      <c r="H44" s="736"/>
      <c r="I44" s="253" t="s">
        <v>246</v>
      </c>
    </row>
    <row r="45" spans="1:10" x14ac:dyDescent="0.2">
      <c r="A45" s="738" t="s">
        <v>383</v>
      </c>
      <c r="B45" s="1"/>
      <c r="C45" s="736"/>
      <c r="D45" s="736"/>
      <c r="E45" s="737"/>
      <c r="F45" s="736"/>
      <c r="G45" s="740"/>
      <c r="H45" s="736"/>
      <c r="I45" s="736"/>
      <c r="J45" s="675"/>
    </row>
    <row r="46" spans="1:10" x14ac:dyDescent="0.2">
      <c r="A46" s="738" t="s">
        <v>631</v>
      </c>
      <c r="B46" s="782"/>
      <c r="C46" s="613"/>
      <c r="D46" s="783"/>
      <c r="E46" s="783"/>
      <c r="F46" s="784"/>
      <c r="G46" s="740"/>
      <c r="H46" s="783"/>
      <c r="I46" s="783"/>
    </row>
    <row r="47" spans="1:10" x14ac:dyDescent="0.2">
      <c r="A47" s="739" t="s">
        <v>247</v>
      </c>
      <c r="B47" s="1"/>
      <c r="C47" s="1"/>
      <c r="D47" s="1"/>
      <c r="E47" s="1"/>
      <c r="F47" s="1"/>
      <c r="G47" s="741"/>
      <c r="H47" s="1"/>
      <c r="I47" s="1"/>
    </row>
    <row r="48" spans="1:10" x14ac:dyDescent="0.2">
      <c r="A48" s="728" t="s">
        <v>578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6:C34 C5:C9 C17:C18">
    <cfRule type="cellIs" dxfId="35" priority="55" operator="between">
      <formula>0.00000001</formula>
      <formula>1</formula>
    </cfRule>
  </conditionalFormatting>
  <conditionalFormatting sqref="I26:I34 I5:I9">
    <cfRule type="cellIs" dxfId="34" priority="54" operator="between">
      <formula>0.000001</formula>
      <formula>1</formula>
    </cfRule>
  </conditionalFormatting>
  <conditionalFormatting sqref="C36">
    <cfRule type="cellIs" dxfId="33" priority="48" operator="between">
      <formula>0.00000001</formula>
      <formula>1</formula>
    </cfRule>
  </conditionalFormatting>
  <conditionalFormatting sqref="I36">
    <cfRule type="cellIs" dxfId="32" priority="46" operator="between">
      <formula>0.000001</formula>
      <formula>1</formula>
    </cfRule>
  </conditionalFormatting>
  <conditionalFormatting sqref="C37">
    <cfRule type="cellIs" dxfId="31" priority="45" operator="between">
      <formula>0.00000001</formula>
      <formula>1</formula>
    </cfRule>
  </conditionalFormatting>
  <conditionalFormatting sqref="C35">
    <cfRule type="cellIs" dxfId="30" priority="41" operator="between">
      <formula>0.00000001</formula>
      <formula>1</formula>
    </cfRule>
  </conditionalFormatting>
  <conditionalFormatting sqref="I35">
    <cfRule type="cellIs" dxfId="29" priority="40" operator="between">
      <formula>0.000001</formula>
      <formula>1</formula>
    </cfRule>
  </conditionalFormatting>
  <conditionalFormatting sqref="C23">
    <cfRule type="cellIs" dxfId="28" priority="39" operator="between">
      <formula>0.00000001</formula>
      <formula>1</formula>
    </cfRule>
  </conditionalFormatting>
  <conditionalFormatting sqref="I23">
    <cfRule type="cellIs" dxfId="27" priority="38" operator="between">
      <formula>0.000001</formula>
      <formula>1</formula>
    </cfRule>
  </conditionalFormatting>
  <conditionalFormatting sqref="C10:C11">
    <cfRule type="cellIs" dxfId="26" priority="37" operator="between">
      <formula>0.00000001</formula>
      <formula>1</formula>
    </cfRule>
  </conditionalFormatting>
  <conditionalFormatting sqref="I10:I11">
    <cfRule type="cellIs" dxfId="25" priority="36" operator="between">
      <formula>0.000001</formula>
      <formula>1</formula>
    </cfRule>
  </conditionalFormatting>
  <conditionalFormatting sqref="C12">
    <cfRule type="cellIs" dxfId="24" priority="35" operator="between">
      <formula>0.00000001</formula>
      <formula>1</formula>
    </cfRule>
  </conditionalFormatting>
  <conditionalFormatting sqref="I12">
    <cfRule type="cellIs" dxfId="23" priority="34" operator="between">
      <formula>0.000001</formula>
      <formula>1</formula>
    </cfRule>
  </conditionalFormatting>
  <conditionalFormatting sqref="C13">
    <cfRule type="cellIs" dxfId="22" priority="33" operator="between">
      <formula>0.00000001</formula>
      <formula>1</formula>
    </cfRule>
  </conditionalFormatting>
  <conditionalFormatting sqref="I13">
    <cfRule type="cellIs" dxfId="21" priority="32" operator="between">
      <formula>0.000001</formula>
      <formula>1</formula>
    </cfRule>
  </conditionalFormatting>
  <conditionalFormatting sqref="I15">
    <cfRule type="cellIs" dxfId="20" priority="30" operator="between">
      <formula>0.000001</formula>
      <formula>1</formula>
    </cfRule>
  </conditionalFormatting>
  <conditionalFormatting sqref="C14">
    <cfRule type="cellIs" dxfId="19" priority="29" operator="between">
      <formula>0.00000001</formula>
      <formula>1</formula>
    </cfRule>
  </conditionalFormatting>
  <conditionalFormatting sqref="I14">
    <cfRule type="cellIs" dxfId="18" priority="28" operator="between">
      <formula>0.000001</formula>
      <formula>1</formula>
    </cfRule>
  </conditionalFormatting>
  <conditionalFormatting sqref="E14">
    <cfRule type="cellIs" dxfId="17" priority="27" operator="between">
      <formula>0.000001</formula>
      <formula>1</formula>
    </cfRule>
  </conditionalFormatting>
  <conditionalFormatting sqref="G14">
    <cfRule type="cellIs" dxfId="16" priority="26" operator="between">
      <formula>0.000001</formula>
      <formula>1</formula>
    </cfRule>
  </conditionalFormatting>
  <conditionalFormatting sqref="C16">
    <cfRule type="cellIs" dxfId="15" priority="25" operator="between">
      <formula>0.00000001</formula>
      <formula>1</formula>
    </cfRule>
  </conditionalFormatting>
  <conditionalFormatting sqref="C21">
    <cfRule type="cellIs" dxfId="14" priority="23" operator="between">
      <formula>0.00000001</formula>
      <formula>1</formula>
    </cfRule>
  </conditionalFormatting>
  <conditionalFormatting sqref="C20">
    <cfRule type="cellIs" dxfId="13" priority="21" operator="between">
      <formula>0.00000001</formula>
      <formula>1</formula>
    </cfRule>
  </conditionalFormatting>
  <conditionalFormatting sqref="E20">
    <cfRule type="cellIs" dxfId="12" priority="19" operator="between">
      <formula>0.000001</formula>
      <formula>1</formula>
    </cfRule>
  </conditionalFormatting>
  <conditionalFormatting sqref="G20">
    <cfRule type="cellIs" dxfId="11" priority="18" operator="between">
      <formula>0.000001</formula>
      <formula>1</formula>
    </cfRule>
  </conditionalFormatting>
  <conditionalFormatting sqref="C22">
    <cfRule type="cellIs" dxfId="10" priority="17" operator="between">
      <formula>0.00000001</formula>
      <formula>1</formula>
    </cfRule>
  </conditionalFormatting>
  <conditionalFormatting sqref="I22">
    <cfRule type="cellIs" dxfId="9" priority="16" operator="between">
      <formula>0.000001</formula>
      <formula>1</formula>
    </cfRule>
  </conditionalFormatting>
  <conditionalFormatting sqref="C19">
    <cfRule type="cellIs" dxfId="8" priority="15" operator="between">
      <formula>0.00000001</formula>
      <formula>1</formula>
    </cfRule>
  </conditionalFormatting>
  <conditionalFormatting sqref="E13">
    <cfRule type="cellIs" dxfId="7" priority="13" operator="between">
      <formula>0.000001</formula>
      <formula>1</formula>
    </cfRule>
  </conditionalFormatting>
  <conditionalFormatting sqref="G13">
    <cfRule type="cellIs" dxfId="6" priority="12" operator="between">
      <formula>0.000001</formula>
      <formula>1</formula>
    </cfRule>
  </conditionalFormatting>
  <conditionalFormatting sqref="C24">
    <cfRule type="cellIs" dxfId="5" priority="11" operator="between">
      <formula>0.00000001</formula>
      <formula>1</formula>
    </cfRule>
  </conditionalFormatting>
  <conditionalFormatting sqref="I24">
    <cfRule type="cellIs" dxfId="4" priority="10" operator="between">
      <formula>0.000001</formula>
      <formula>1</formula>
    </cfRule>
  </conditionalFormatting>
  <conditionalFormatting sqref="C25">
    <cfRule type="cellIs" dxfId="3" priority="9" operator="between">
      <formula>0.00000001</formula>
      <formula>1</formula>
    </cfRule>
  </conditionalFormatting>
  <conditionalFormatting sqref="I25">
    <cfRule type="cellIs" dxfId="2" priority="8" operator="between">
      <formula>0.000001</formula>
      <formula>1</formula>
    </cfRule>
  </conditionalFormatting>
  <conditionalFormatting sqref="K16:K17">
    <cfRule type="cellIs" dxfId="1" priority="3" operator="between">
      <formula>0.000001</formula>
      <formula>1</formula>
    </cfRule>
  </conditionalFormatting>
  <conditionalFormatting sqref="M16">
    <cfRule type="cellIs" dxfId="0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FA19"/>
  <sheetViews>
    <sheetView workbookViewId="0">
      <selection activeCell="A36" sqref="A36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92" t="s">
        <v>402</v>
      </c>
      <c r="B1" s="892"/>
      <c r="C1" s="892"/>
      <c r="D1" s="892"/>
      <c r="E1" s="892"/>
      <c r="F1" s="892"/>
      <c r="G1" s="1"/>
      <c r="H1" s="1"/>
      <c r="I1" s="1"/>
    </row>
    <row r="2" spans="1:10" x14ac:dyDescent="0.2">
      <c r="A2" s="893"/>
      <c r="B2" s="893"/>
      <c r="C2" s="893"/>
      <c r="D2" s="893"/>
      <c r="E2" s="893"/>
      <c r="F2" s="893"/>
      <c r="G2" s="11"/>
      <c r="H2" s="62" t="s">
        <v>571</v>
      </c>
      <c r="I2" s="1"/>
    </row>
    <row r="3" spans="1:10" x14ac:dyDescent="0.2">
      <c r="A3" s="362"/>
      <c r="B3" s="861">
        <f>INDICE!A3</f>
        <v>41913</v>
      </c>
      <c r="C3" s="862">
        <v>41671</v>
      </c>
      <c r="D3" s="862" t="s">
        <v>121</v>
      </c>
      <c r="E3" s="862"/>
      <c r="F3" s="862" t="s">
        <v>122</v>
      </c>
      <c r="G3" s="862"/>
      <c r="H3" s="862"/>
      <c r="I3" s="1"/>
    </row>
    <row r="4" spans="1:10" x14ac:dyDescent="0.2">
      <c r="A4" s="363"/>
      <c r="B4" s="97" t="s">
        <v>55</v>
      </c>
      <c r="C4" s="97" t="s">
        <v>513</v>
      </c>
      <c r="D4" s="97" t="s">
        <v>55</v>
      </c>
      <c r="E4" s="97" t="s">
        <v>513</v>
      </c>
      <c r="F4" s="97" t="s">
        <v>55</v>
      </c>
      <c r="G4" s="459" t="s">
        <v>513</v>
      </c>
      <c r="H4" s="459" t="s">
        <v>111</v>
      </c>
      <c r="I4" s="62"/>
    </row>
    <row r="5" spans="1:10" ht="14.1" customHeight="1" x14ac:dyDescent="0.2">
      <c r="A5" s="686" t="s">
        <v>384</v>
      </c>
      <c r="B5" s="371">
        <v>653.68934999999999</v>
      </c>
      <c r="C5" s="372">
        <v>-14.628033296001272</v>
      </c>
      <c r="D5" s="371">
        <v>5416.2097699999995</v>
      </c>
      <c r="E5" s="372">
        <v>-43.372002926813835</v>
      </c>
      <c r="F5" s="371">
        <v>6361.0937099999992</v>
      </c>
      <c r="G5" s="372">
        <v>-41.539482864909665</v>
      </c>
      <c r="H5" s="372">
        <v>9.9064025325242024</v>
      </c>
      <c r="I5" s="1"/>
    </row>
    <row r="6" spans="1:10" x14ac:dyDescent="0.2">
      <c r="A6" s="687" t="s">
        <v>660</v>
      </c>
      <c r="B6" s="729">
        <v>652.10523999999998</v>
      </c>
      <c r="C6" s="744">
        <v>51.988172753482644</v>
      </c>
      <c r="D6" s="729">
        <v>5012.1859899999999</v>
      </c>
      <c r="E6" s="744">
        <v>7.1121030300184351</v>
      </c>
      <c r="F6" s="729">
        <v>5875.3170499999997</v>
      </c>
      <c r="G6" s="744">
        <v>-0.79192594613332956</v>
      </c>
      <c r="H6" s="744">
        <v>-99.529442776551107</v>
      </c>
      <c r="I6" s="1"/>
    </row>
    <row r="7" spans="1:10" x14ac:dyDescent="0.2">
      <c r="A7" s="687" t="s">
        <v>661</v>
      </c>
      <c r="B7" s="731">
        <v>1.5841099999999999</v>
      </c>
      <c r="C7" s="744">
        <v>-99.529442776551107</v>
      </c>
      <c r="D7" s="731">
        <v>404.02377999999999</v>
      </c>
      <c r="E7" s="744">
        <v>-91.729570346110464</v>
      </c>
      <c r="F7" s="731">
        <v>485.77665999999999</v>
      </c>
      <c r="G7" s="744">
        <v>-90.203729188332133</v>
      </c>
      <c r="H7" s="744">
        <v>0.75652071078593641</v>
      </c>
      <c r="I7" s="743"/>
      <c r="J7" s="263"/>
    </row>
    <row r="8" spans="1:10" x14ac:dyDescent="0.2">
      <c r="A8" s="686" t="s">
        <v>662</v>
      </c>
      <c r="B8" s="670">
        <v>8058.9001200000012</v>
      </c>
      <c r="C8" s="691">
        <v>104.43977771065353</v>
      </c>
      <c r="D8" s="670">
        <v>52989.490989999991</v>
      </c>
      <c r="E8" s="691">
        <v>96.850831393318899</v>
      </c>
      <c r="F8" s="670">
        <v>57850.850930000008</v>
      </c>
      <c r="G8" s="691">
        <v>100.58932064046178</v>
      </c>
      <c r="H8" s="691">
        <v>90.093597467475803</v>
      </c>
      <c r="I8" s="743"/>
      <c r="J8" s="263"/>
    </row>
    <row r="9" spans="1:10" x14ac:dyDescent="0.2">
      <c r="A9" s="687" t="s">
        <v>388</v>
      </c>
      <c r="B9" s="729">
        <v>1089.8233199999997</v>
      </c>
      <c r="C9" s="744">
        <v>20213.499670085104</v>
      </c>
      <c r="D9" s="729">
        <v>2448.7848100000001</v>
      </c>
      <c r="E9" s="744">
        <v>5003.4095188514502</v>
      </c>
      <c r="F9" s="729">
        <v>2466.9088500000003</v>
      </c>
      <c r="G9" s="744">
        <v>4474.4651043682288</v>
      </c>
      <c r="H9" s="744">
        <v>3.841822364718217</v>
      </c>
      <c r="I9" s="743"/>
      <c r="J9" s="263"/>
    </row>
    <row r="10" spans="1:10" x14ac:dyDescent="0.2">
      <c r="A10" s="687" t="s">
        <v>389</v>
      </c>
      <c r="B10" s="731">
        <v>0</v>
      </c>
      <c r="C10" s="745">
        <v>0</v>
      </c>
      <c r="D10" s="731">
        <v>0</v>
      </c>
      <c r="E10" s="745">
        <v>0</v>
      </c>
      <c r="F10" s="731" t="s">
        <v>151</v>
      </c>
      <c r="G10" s="745">
        <v>0</v>
      </c>
      <c r="H10" s="745">
        <v>0</v>
      </c>
      <c r="I10" s="743"/>
      <c r="J10" s="263"/>
    </row>
    <row r="11" spans="1:10" x14ac:dyDescent="0.2">
      <c r="A11" s="687" t="s">
        <v>390</v>
      </c>
      <c r="B11" s="729">
        <v>1629.0713900000001</v>
      </c>
      <c r="C11" s="744">
        <v>93.295054521292386</v>
      </c>
      <c r="D11" s="729">
        <v>13348.70659</v>
      </c>
      <c r="E11" s="744">
        <v>252.78638723837793</v>
      </c>
      <c r="F11" s="729">
        <v>14276.287589999998</v>
      </c>
      <c r="G11" s="744">
        <v>152.93621054063985</v>
      </c>
      <c r="H11" s="744">
        <v>22.23307154150066</v>
      </c>
      <c r="I11" s="1"/>
    </row>
    <row r="12" spans="1:10" x14ac:dyDescent="0.2">
      <c r="A12" s="687" t="s">
        <v>391</v>
      </c>
      <c r="B12" s="729">
        <v>2175.9488700000002</v>
      </c>
      <c r="C12" s="744">
        <v>117.42273602606927</v>
      </c>
      <c r="D12" s="729">
        <v>13877.035510000002</v>
      </c>
      <c r="E12" s="744">
        <v>50.900962673908914</v>
      </c>
      <c r="F12" s="729">
        <v>16079.350520000004</v>
      </c>
      <c r="G12" s="744">
        <v>74.376090089111742</v>
      </c>
      <c r="H12" s="744">
        <v>25.041058342256743</v>
      </c>
      <c r="I12" s="743"/>
      <c r="J12" s="263"/>
    </row>
    <row r="13" spans="1:10" x14ac:dyDescent="0.2">
      <c r="A13" s="687" t="s">
        <v>392</v>
      </c>
      <c r="B13" s="729">
        <v>3.1444999999999999</v>
      </c>
      <c r="C13" s="744">
        <v>-99.107788308653213</v>
      </c>
      <c r="D13" s="729">
        <v>6885.4058499999992</v>
      </c>
      <c r="E13" s="744">
        <v>119.71986191352046</v>
      </c>
      <c r="F13" s="729">
        <v>7043.7181499999997</v>
      </c>
      <c r="G13" s="744">
        <v>122.60429675908892</v>
      </c>
      <c r="H13" s="744">
        <v>10.969482686578234</v>
      </c>
      <c r="I13" s="743"/>
      <c r="J13" s="263"/>
    </row>
    <row r="14" spans="1:10" x14ac:dyDescent="0.2">
      <c r="A14" s="687" t="s">
        <v>393</v>
      </c>
      <c r="B14" s="729">
        <v>3160.9120400000002</v>
      </c>
      <c r="C14" s="744">
        <v>81.603402385299816</v>
      </c>
      <c r="D14" s="729">
        <v>16429.558229999999</v>
      </c>
      <c r="E14" s="744">
        <v>52.733876215750421</v>
      </c>
      <c r="F14" s="729">
        <v>17984.58582</v>
      </c>
      <c r="G14" s="744">
        <v>67.189857814175696</v>
      </c>
      <c r="H14" s="744">
        <v>28.008162532421942</v>
      </c>
      <c r="I14" s="1"/>
    </row>
    <row r="15" spans="1:10" x14ac:dyDescent="0.2">
      <c r="A15" s="688" t="s">
        <v>120</v>
      </c>
      <c r="B15" s="689">
        <v>8712.589469999999</v>
      </c>
      <c r="C15" s="690">
        <v>85.073446532543585</v>
      </c>
      <c r="D15" s="689">
        <v>58405.700760000007</v>
      </c>
      <c r="E15" s="690">
        <v>60.089541730498311</v>
      </c>
      <c r="F15" s="689">
        <v>64211.944640000002</v>
      </c>
      <c r="G15" s="690">
        <v>61.65558095252328</v>
      </c>
      <c r="H15" s="690">
        <v>100</v>
      </c>
      <c r="I15" s="743"/>
      <c r="J15" s="263"/>
    </row>
    <row r="16" spans="1:10" x14ac:dyDescent="0.2">
      <c r="A16" s="720"/>
      <c r="B16" s="1"/>
      <c r="C16" s="11"/>
      <c r="D16" s="11"/>
      <c r="E16" s="11"/>
      <c r="F16" s="11"/>
      <c r="G16" s="11"/>
      <c r="H16" s="253" t="s">
        <v>246</v>
      </c>
      <c r="I16" s="11"/>
    </row>
    <row r="17" spans="1:157" x14ac:dyDescent="0.2">
      <c r="A17" s="727" t="s">
        <v>383</v>
      </c>
      <c r="B17" s="1"/>
      <c r="C17" s="11"/>
      <c r="D17" s="11"/>
      <c r="E17" s="11"/>
      <c r="F17" s="11"/>
      <c r="G17" s="11"/>
      <c r="H17" s="11"/>
      <c r="I17" s="1"/>
      <c r="EE17">
        <v>64211.944640000002</v>
      </c>
      <c r="FA17" t="s">
        <v>246</v>
      </c>
    </row>
    <row r="18" spans="1:157" ht="24.75" customHeight="1" x14ac:dyDescent="0.2">
      <c r="A18" s="900" t="s">
        <v>666</v>
      </c>
      <c r="B18" s="900"/>
      <c r="C18" s="900"/>
      <c r="D18" s="900"/>
      <c r="E18" s="900"/>
      <c r="F18" s="900"/>
      <c r="G18" s="900"/>
      <c r="H18" s="900"/>
      <c r="I18" s="900"/>
    </row>
    <row r="19" spans="1:157" x14ac:dyDescent="0.2">
      <c r="A19" s="727" t="s">
        <v>667</v>
      </c>
    </row>
  </sheetData>
  <mergeCells count="5">
    <mergeCell ref="A1:F2"/>
    <mergeCell ref="B3:C3"/>
    <mergeCell ref="D3:E3"/>
    <mergeCell ref="F3:H3"/>
    <mergeCell ref="A18:I1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B18" sqref="B18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406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571</v>
      </c>
    </row>
    <row r="3" spans="1:8" x14ac:dyDescent="0.2">
      <c r="A3" s="63"/>
      <c r="B3" s="864">
        <f>INDICE!A3</f>
        <v>41913</v>
      </c>
      <c r="C3" s="882">
        <v>41671</v>
      </c>
      <c r="D3" s="882" t="s">
        <v>121</v>
      </c>
      <c r="E3" s="882"/>
      <c r="F3" s="882" t="s">
        <v>122</v>
      </c>
      <c r="G3" s="882"/>
      <c r="H3" s="882"/>
    </row>
    <row r="4" spans="1:8" ht="25.5" x14ac:dyDescent="0.2">
      <c r="A4" s="75"/>
      <c r="B4" s="266" t="s">
        <v>55</v>
      </c>
      <c r="C4" s="267" t="s">
        <v>513</v>
      </c>
      <c r="D4" s="266" t="s">
        <v>55</v>
      </c>
      <c r="E4" s="267" t="s">
        <v>513</v>
      </c>
      <c r="F4" s="266" t="s">
        <v>55</v>
      </c>
      <c r="G4" s="268" t="s">
        <v>513</v>
      </c>
      <c r="H4" s="267" t="s">
        <v>111</v>
      </c>
    </row>
    <row r="5" spans="1:8" x14ac:dyDescent="0.2">
      <c r="A5" s="746" t="s">
        <v>407</v>
      </c>
      <c r="B5" s="270">
        <v>3.0420080536</v>
      </c>
      <c r="C5" s="269">
        <v>-73.614308416628305</v>
      </c>
      <c r="D5" s="270">
        <v>55.716196705599998</v>
      </c>
      <c r="E5" s="269">
        <v>-46.022989242512736</v>
      </c>
      <c r="F5" s="270">
        <v>195.79157774020001</v>
      </c>
      <c r="G5" s="269">
        <v>65.883968483999993</v>
      </c>
      <c r="H5" s="269">
        <v>20.18505584890007</v>
      </c>
    </row>
    <row r="6" spans="1:8" x14ac:dyDescent="0.2">
      <c r="A6" s="746" t="s">
        <v>408</v>
      </c>
      <c r="B6" s="806">
        <v>0</v>
      </c>
      <c r="C6" s="272">
        <v>-100</v>
      </c>
      <c r="D6" s="66">
        <v>9.9644247299999993</v>
      </c>
      <c r="E6" s="67">
        <v>-80.09257829229982</v>
      </c>
      <c r="F6" s="66">
        <v>85.96228031199999</v>
      </c>
      <c r="G6" s="67">
        <v>53.863917921173311</v>
      </c>
      <c r="H6" s="67">
        <v>8.862247544166248</v>
      </c>
    </row>
    <row r="7" spans="1:8" x14ac:dyDescent="0.2">
      <c r="A7" s="746" t="s">
        <v>409</v>
      </c>
      <c r="B7" s="843">
        <v>0</v>
      </c>
      <c r="C7" s="272">
        <v>-100</v>
      </c>
      <c r="D7" s="66">
        <v>8.7662563840000001</v>
      </c>
      <c r="E7" s="67">
        <v>184.51635900608139</v>
      </c>
      <c r="F7" s="66">
        <v>14.009689966</v>
      </c>
      <c r="G7" s="67">
        <v>247.88463238717742</v>
      </c>
      <c r="H7" s="67">
        <v>1.444323487523657</v>
      </c>
    </row>
    <row r="8" spans="1:8" x14ac:dyDescent="0.2">
      <c r="A8" s="746" t="s">
        <v>410</v>
      </c>
      <c r="B8" s="66">
        <v>7.2425643999999991</v>
      </c>
      <c r="C8" s="272">
        <v>-76.730468279764054</v>
      </c>
      <c r="D8" s="66">
        <v>177.02550403999999</v>
      </c>
      <c r="E8" s="67">
        <v>-54.569697285595609</v>
      </c>
      <c r="F8" s="66">
        <v>674.21929080000007</v>
      </c>
      <c r="G8" s="67">
        <v>35.406889520313513</v>
      </c>
      <c r="H8" s="67">
        <v>69.508373119410024</v>
      </c>
    </row>
    <row r="9" spans="1:8" x14ac:dyDescent="0.2">
      <c r="A9" s="248" t="s">
        <v>120</v>
      </c>
      <c r="B9" s="274">
        <v>10.284572453599999</v>
      </c>
      <c r="C9" s="275">
        <v>-79.613369845738177</v>
      </c>
      <c r="D9" s="274">
        <v>251.47238185960001</v>
      </c>
      <c r="E9" s="275">
        <v>-53.944553957820794</v>
      </c>
      <c r="F9" s="274">
        <v>969.98283881820009</v>
      </c>
      <c r="G9" s="275">
        <v>43.52120944943421</v>
      </c>
      <c r="H9" s="275">
        <v>100</v>
      </c>
    </row>
    <row r="10" spans="1:8" x14ac:dyDescent="0.2">
      <c r="A10" s="747" t="s">
        <v>283</v>
      </c>
      <c r="B10" s="277">
        <f>B9/'Consumo de gas natural'!B8*100</f>
        <v>4.3302505749241327E-2</v>
      </c>
      <c r="C10" s="278"/>
      <c r="D10" s="277">
        <f>D9/'Consumo de gas natural'!D8*100</f>
        <v>0.10178435708999632</v>
      </c>
      <c r="E10" s="277"/>
      <c r="F10" s="277">
        <f>F9/'Consumo de gas natural'!F8*100</f>
        <v>0.31095489391816927</v>
      </c>
      <c r="G10" s="279"/>
      <c r="H10" s="279" t="s">
        <v>151</v>
      </c>
    </row>
    <row r="11" spans="1:8" x14ac:dyDescent="0.2">
      <c r="A11" s="280"/>
      <c r="B11" s="67"/>
      <c r="C11" s="67"/>
      <c r="D11" s="67"/>
      <c r="E11" s="67"/>
      <c r="F11" s="67"/>
      <c r="G11" s="273"/>
      <c r="H11" s="253" t="s">
        <v>246</v>
      </c>
    </row>
    <row r="12" spans="1:8" x14ac:dyDescent="0.2">
      <c r="A12" s="280" t="s">
        <v>585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8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9" t="s">
        <v>411</v>
      </c>
      <c r="B1" s="229"/>
      <c r="C1" s="229"/>
      <c r="D1" s="229"/>
      <c r="E1" s="230"/>
    </row>
    <row r="2" spans="1:5" x14ac:dyDescent="0.2">
      <c r="A2" s="232"/>
      <c r="B2" s="232"/>
      <c r="C2" s="232"/>
      <c r="D2" s="232"/>
      <c r="E2" s="62" t="s">
        <v>571</v>
      </c>
    </row>
    <row r="3" spans="1:5" x14ac:dyDescent="0.2">
      <c r="A3" s="381" t="s">
        <v>412</v>
      </c>
      <c r="B3" s="382"/>
      <c r="C3" s="383"/>
      <c r="D3" s="381" t="s">
        <v>413</v>
      </c>
      <c r="E3" s="382"/>
    </row>
    <row r="4" spans="1:5" x14ac:dyDescent="0.2">
      <c r="A4" s="193" t="s">
        <v>414</v>
      </c>
      <c r="B4" s="246">
        <v>38563.376442453606</v>
      </c>
      <c r="C4" s="384"/>
      <c r="D4" s="193" t="s">
        <v>415</v>
      </c>
      <c r="E4" s="246">
        <v>11178</v>
      </c>
    </row>
    <row r="5" spans="1:5" x14ac:dyDescent="0.2">
      <c r="A5" s="746" t="s">
        <v>416</v>
      </c>
      <c r="B5" s="385">
        <v>10.284572453599999</v>
      </c>
      <c r="C5" s="384"/>
      <c r="D5" s="746" t="s">
        <v>417</v>
      </c>
      <c r="E5" s="386">
        <v>8713</v>
      </c>
    </row>
    <row r="6" spans="1:5" x14ac:dyDescent="0.2">
      <c r="A6" s="746" t="s">
        <v>418</v>
      </c>
      <c r="B6" s="385">
        <v>17729.608650000002</v>
      </c>
      <c r="C6" s="384"/>
      <c r="D6" s="746" t="s">
        <v>419</v>
      </c>
      <c r="E6" s="386">
        <v>2465</v>
      </c>
    </row>
    <row r="7" spans="1:5" x14ac:dyDescent="0.2">
      <c r="A7" s="746" t="s">
        <v>420</v>
      </c>
      <c r="B7" s="385">
        <v>18349.483220000002</v>
      </c>
      <c r="C7" s="384"/>
      <c r="D7" s="193" t="s">
        <v>421</v>
      </c>
      <c r="E7" s="246">
        <v>23750.525000000001</v>
      </c>
    </row>
    <row r="8" spans="1:5" x14ac:dyDescent="0.2">
      <c r="A8" s="748" t="s">
        <v>422</v>
      </c>
      <c r="B8" s="749">
        <v>2474</v>
      </c>
      <c r="C8" s="384"/>
      <c r="D8" s="746" t="s">
        <v>423</v>
      </c>
      <c r="E8" s="386">
        <v>17598.43</v>
      </c>
    </row>
    <row r="9" spans="1:5" x14ac:dyDescent="0.2">
      <c r="A9" s="746"/>
      <c r="B9" s="385"/>
      <c r="C9" s="384"/>
      <c r="D9" s="746" t="s">
        <v>424</v>
      </c>
      <c r="E9" s="386">
        <v>5151.5990000000002</v>
      </c>
    </row>
    <row r="10" spans="1:5" x14ac:dyDescent="0.2">
      <c r="A10" s="193" t="s">
        <v>292</v>
      </c>
      <c r="B10" s="246">
        <v>-3198</v>
      </c>
      <c r="C10" s="384"/>
      <c r="D10" s="746" t="s">
        <v>425</v>
      </c>
      <c r="E10" s="386">
        <v>1000.496</v>
      </c>
    </row>
    <row r="11" spans="1:5" x14ac:dyDescent="0.2">
      <c r="A11" s="746"/>
      <c r="B11" s="385"/>
      <c r="C11" s="384"/>
      <c r="D11" s="193" t="s">
        <v>426</v>
      </c>
      <c r="E11" s="246">
        <v>436.85144245360425</v>
      </c>
    </row>
    <row r="12" spans="1:5" x14ac:dyDescent="0.2">
      <c r="A12" s="248" t="s">
        <v>120</v>
      </c>
      <c r="B12" s="249">
        <v>35365.376442453606</v>
      </c>
      <c r="C12" s="384"/>
      <c r="D12" s="248" t="s">
        <v>120</v>
      </c>
      <c r="E12" s="249">
        <v>35365.376442453606</v>
      </c>
    </row>
    <row r="13" spans="1:5" x14ac:dyDescent="0.2">
      <c r="A13" s="1"/>
      <c r="B13" s="1"/>
      <c r="C13" s="1"/>
      <c r="D13" s="1"/>
      <c r="E13" s="253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K24" sqref="K24"/>
    </sheetView>
  </sheetViews>
  <sheetFormatPr baseColWidth="10" defaultRowHeight="14.25" x14ac:dyDescent="0.2"/>
  <sheetData>
    <row r="1" spans="1:6" x14ac:dyDescent="0.2">
      <c r="A1" s="850" t="s">
        <v>606</v>
      </c>
      <c r="B1" s="850"/>
      <c r="C1" s="850"/>
      <c r="D1" s="850"/>
      <c r="E1" s="850"/>
      <c r="F1" s="283"/>
    </row>
    <row r="2" spans="1:6" x14ac:dyDescent="0.2">
      <c r="A2" s="851"/>
      <c r="B2" s="851"/>
      <c r="C2" s="851"/>
      <c r="D2" s="851"/>
      <c r="E2" s="851"/>
      <c r="F2" s="62" t="s">
        <v>427</v>
      </c>
    </row>
    <row r="3" spans="1:6" x14ac:dyDescent="0.2">
      <c r="A3" s="284"/>
      <c r="B3" s="284"/>
      <c r="C3" s="285" t="s">
        <v>604</v>
      </c>
      <c r="D3" s="285" t="s">
        <v>569</v>
      </c>
      <c r="E3" s="285" t="s">
        <v>605</v>
      </c>
      <c r="F3" s="285" t="s">
        <v>569</v>
      </c>
    </row>
    <row r="4" spans="1:6" x14ac:dyDescent="0.2">
      <c r="A4" s="901">
        <v>2008</v>
      </c>
      <c r="B4" s="287" t="s">
        <v>607</v>
      </c>
      <c r="C4" s="387">
        <v>7.2115999999999998</v>
      </c>
      <c r="D4" s="750">
        <v>4.9000000000000004</v>
      </c>
      <c r="E4" s="387">
        <v>5.8011999999999997</v>
      </c>
      <c r="F4" s="750">
        <v>4.8</v>
      </c>
    </row>
    <row r="5" spans="1:6" x14ac:dyDescent="0.2">
      <c r="A5" s="901"/>
      <c r="B5" s="287" t="s">
        <v>428</v>
      </c>
      <c r="C5" s="387">
        <v>7.3167999999999997</v>
      </c>
      <c r="D5" s="750">
        <v>1.4587608852404454</v>
      </c>
      <c r="E5" s="387">
        <v>5.9063999999999997</v>
      </c>
      <c r="F5" s="750">
        <v>1.81341791353513</v>
      </c>
    </row>
    <row r="6" spans="1:6" x14ac:dyDescent="0.2">
      <c r="A6" s="901"/>
      <c r="B6" s="287" t="s">
        <v>429</v>
      </c>
      <c r="C6" s="387">
        <v>7.4767000000000001</v>
      </c>
      <c r="D6" s="750">
        <v>2.185381587579275</v>
      </c>
      <c r="E6" s="387">
        <v>6.0663</v>
      </c>
      <c r="F6" s="750">
        <v>2.7072328321820462</v>
      </c>
    </row>
    <row r="7" spans="1:6" x14ac:dyDescent="0.2">
      <c r="A7" s="902"/>
      <c r="B7" s="292" t="s">
        <v>430</v>
      </c>
      <c r="C7" s="388">
        <v>8.0427999999999997</v>
      </c>
      <c r="D7" s="751">
        <v>7.571522195621057</v>
      </c>
      <c r="E7" s="388">
        <v>6.6322999999999999</v>
      </c>
      <c r="F7" s="751">
        <v>9.3302342449268885</v>
      </c>
    </row>
    <row r="8" spans="1:6" x14ac:dyDescent="0.2">
      <c r="A8" s="903">
        <v>2009</v>
      </c>
      <c r="B8" s="290" t="s">
        <v>295</v>
      </c>
      <c r="C8" s="389">
        <v>7.7359</v>
      </c>
      <c r="D8" s="752">
        <v>-3.815835281245334</v>
      </c>
      <c r="E8" s="389">
        <v>6.3959999999999999</v>
      </c>
      <c r="F8" s="752">
        <v>-3.5628665772054937</v>
      </c>
    </row>
    <row r="9" spans="1:6" x14ac:dyDescent="0.2">
      <c r="A9" s="901"/>
      <c r="B9" s="287" t="s">
        <v>428</v>
      </c>
      <c r="C9" s="387">
        <v>6.9970999999999997</v>
      </c>
      <c r="D9" s="750">
        <v>-9.550278571336241</v>
      </c>
      <c r="E9" s="387">
        <v>5.6573000000000002</v>
      </c>
      <c r="F9" s="750">
        <v>-11.549405878674166</v>
      </c>
    </row>
    <row r="10" spans="1:6" x14ac:dyDescent="0.2">
      <c r="A10" s="901"/>
      <c r="B10" s="287" t="s">
        <v>297</v>
      </c>
      <c r="C10" s="387">
        <v>6.8564999999999996</v>
      </c>
      <c r="D10" s="750">
        <v>-2.0094038958997307</v>
      </c>
      <c r="E10" s="387">
        <v>5.3018999999999998</v>
      </c>
      <c r="F10" s="750">
        <v>-6.2821487281919</v>
      </c>
    </row>
    <row r="11" spans="1:6" x14ac:dyDescent="0.2">
      <c r="A11" s="901"/>
      <c r="B11" s="287" t="s">
        <v>298</v>
      </c>
      <c r="C11" s="387">
        <v>6.7845000000000004</v>
      </c>
      <c r="D11" s="750">
        <v>-1.050098446729369</v>
      </c>
      <c r="E11" s="387">
        <v>5.2298999999999998</v>
      </c>
      <c r="F11" s="750">
        <v>-1.3580037345102711</v>
      </c>
    </row>
    <row r="12" spans="1:6" x14ac:dyDescent="0.2">
      <c r="A12" s="903">
        <v>2010</v>
      </c>
      <c r="B12" s="290" t="s">
        <v>295</v>
      </c>
      <c r="C12" s="389">
        <v>6.7853000000000003</v>
      </c>
      <c r="D12" s="752" t="s">
        <v>195</v>
      </c>
      <c r="E12" s="389">
        <v>5.2305999999999999</v>
      </c>
      <c r="F12" s="753" t="s">
        <v>195</v>
      </c>
    </row>
    <row r="13" spans="1:6" x14ac:dyDescent="0.2">
      <c r="A13" s="901"/>
      <c r="B13" s="287" t="s">
        <v>296</v>
      </c>
      <c r="C13" s="387">
        <v>6.9649000000000001</v>
      </c>
      <c r="D13" s="750">
        <v>2.6468984422206789</v>
      </c>
      <c r="E13" s="387">
        <v>5.4103000000000003</v>
      </c>
      <c r="F13" s="750">
        <v>3.4355523266929304</v>
      </c>
    </row>
    <row r="14" spans="1:6" x14ac:dyDescent="0.2">
      <c r="A14" s="901"/>
      <c r="B14" s="287" t="s">
        <v>297</v>
      </c>
      <c r="C14" s="387">
        <v>7.4569000000000001</v>
      </c>
      <c r="D14" s="750">
        <v>7.0639923042685462</v>
      </c>
      <c r="E14" s="387">
        <v>5.8754999999999997</v>
      </c>
      <c r="F14" s="750">
        <v>8.5984141359998407</v>
      </c>
    </row>
    <row r="15" spans="1:6" x14ac:dyDescent="0.2">
      <c r="A15" s="902"/>
      <c r="B15" s="292" t="s">
        <v>298</v>
      </c>
      <c r="C15" s="388">
        <v>7.3807999999999998</v>
      </c>
      <c r="D15" s="751">
        <v>-1.0205313199855204</v>
      </c>
      <c r="E15" s="388">
        <v>5.7994000000000003</v>
      </c>
      <c r="F15" s="751">
        <v>-1.2952089183899138</v>
      </c>
    </row>
    <row r="16" spans="1:6" x14ac:dyDescent="0.2">
      <c r="A16" s="901">
        <v>2011</v>
      </c>
      <c r="B16" s="287" t="s">
        <v>295</v>
      </c>
      <c r="C16" s="387">
        <v>7.6839000000000004</v>
      </c>
      <c r="D16" s="750">
        <v>4.1066009104704175</v>
      </c>
      <c r="E16" s="387">
        <v>6.02</v>
      </c>
      <c r="F16" s="750">
        <v>3.8038417767355108</v>
      </c>
    </row>
    <row r="17" spans="1:6" x14ac:dyDescent="0.2">
      <c r="A17" s="901"/>
      <c r="B17" s="287" t="s">
        <v>296</v>
      </c>
      <c r="C17" s="387">
        <v>7.9547999999999996</v>
      </c>
      <c r="D17" s="750">
        <v>3.5255534298988693</v>
      </c>
      <c r="E17" s="387">
        <v>6.2908999999999997</v>
      </c>
      <c r="F17" s="750">
        <v>4.5000000000000027</v>
      </c>
    </row>
    <row r="18" spans="1:6" x14ac:dyDescent="0.2">
      <c r="A18" s="901"/>
      <c r="B18" s="287" t="s">
        <v>297</v>
      </c>
      <c r="C18" s="387">
        <v>8.3352000000000004</v>
      </c>
      <c r="D18" s="750">
        <v>4.7820184039825104</v>
      </c>
      <c r="E18" s="387">
        <v>6.6712999999999996</v>
      </c>
      <c r="F18" s="750">
        <v>6.0468295474415399</v>
      </c>
    </row>
    <row r="19" spans="1:6" x14ac:dyDescent="0.2">
      <c r="A19" s="902"/>
      <c r="B19" s="292" t="s">
        <v>298</v>
      </c>
      <c r="C19" s="388">
        <v>8.4214000000000002</v>
      </c>
      <c r="D19" s="751">
        <v>1.034168346290429</v>
      </c>
      <c r="E19" s="388">
        <v>6.7573999999999996</v>
      </c>
      <c r="F19" s="751">
        <v>1.2906030308935299</v>
      </c>
    </row>
    <row r="20" spans="1:6" x14ac:dyDescent="0.2">
      <c r="A20" s="901">
        <v>2012</v>
      </c>
      <c r="B20" s="287" t="s">
        <v>295</v>
      </c>
      <c r="C20" s="387">
        <v>8.4930747799999988</v>
      </c>
      <c r="D20" s="750">
        <v>0.85110290450517256</v>
      </c>
      <c r="E20" s="387">
        <v>6.77558478</v>
      </c>
      <c r="F20" s="750">
        <v>0.2691091248113231</v>
      </c>
    </row>
    <row r="21" spans="1:6" x14ac:dyDescent="0.2">
      <c r="A21" s="901"/>
      <c r="B21" s="287" t="s">
        <v>299</v>
      </c>
      <c r="C21" s="387">
        <v>8.8919548999999982</v>
      </c>
      <c r="D21" s="750">
        <v>4.6965337093146315</v>
      </c>
      <c r="E21" s="387">
        <v>7.1146388999999992</v>
      </c>
      <c r="F21" s="750">
        <v>5.0040569339610448</v>
      </c>
    </row>
    <row r="22" spans="1:6" x14ac:dyDescent="0.2">
      <c r="A22" s="901"/>
      <c r="B22" s="287" t="s">
        <v>297</v>
      </c>
      <c r="C22" s="387">
        <v>9.0495981799999985</v>
      </c>
      <c r="D22" s="750">
        <v>1.772875388740448</v>
      </c>
      <c r="E22" s="387">
        <v>7.2722821799999995</v>
      </c>
      <c r="F22" s="750">
        <v>2.2157593971494505</v>
      </c>
    </row>
    <row r="23" spans="1:6" x14ac:dyDescent="0.2">
      <c r="A23" s="902"/>
      <c r="B23" s="292" t="s">
        <v>300</v>
      </c>
      <c r="C23" s="388">
        <v>9.2796727099999998</v>
      </c>
      <c r="D23" s="751">
        <v>2.5423728813559472</v>
      </c>
      <c r="E23" s="388">
        <v>7.4571707099999998</v>
      </c>
      <c r="F23" s="751">
        <v>2.5423728813559361</v>
      </c>
    </row>
    <row r="24" spans="1:6" x14ac:dyDescent="0.2">
      <c r="A24" s="755">
        <v>2013</v>
      </c>
      <c r="B24" s="756" t="s">
        <v>295</v>
      </c>
      <c r="C24" s="757">
        <v>9.3228939099999995</v>
      </c>
      <c r="D24" s="754">
        <v>0.46576211630204822</v>
      </c>
      <c r="E24" s="757">
        <v>7.4668749099999996</v>
      </c>
      <c r="F24" s="754">
        <v>0.13013246413933616</v>
      </c>
    </row>
    <row r="25" spans="1:6" x14ac:dyDescent="0.2">
      <c r="A25" s="755">
        <v>2014</v>
      </c>
      <c r="B25" s="756" t="s">
        <v>295</v>
      </c>
      <c r="C25" s="757">
        <v>9.3313711699999988</v>
      </c>
      <c r="D25" s="754">
        <v>9.0929491227036571E-2</v>
      </c>
      <c r="E25" s="757">
        <v>7.4541771700000004</v>
      </c>
      <c r="F25" s="754">
        <v>-0.17005427508895066</v>
      </c>
    </row>
    <row r="26" spans="1:6" x14ac:dyDescent="0.2">
      <c r="A26" s="758"/>
      <c r="B26" s="58"/>
      <c r="C26" s="94"/>
      <c r="D26" s="94"/>
      <c r="E26" s="94"/>
      <c r="F26" s="94" t="s">
        <v>304</v>
      </c>
    </row>
    <row r="27" spans="1:6" x14ac:dyDescent="0.2">
      <c r="A27" s="758" t="s">
        <v>570</v>
      </c>
      <c r="B27" s="58"/>
      <c r="C27" s="94"/>
      <c r="D27" s="94"/>
      <c r="E27" s="94"/>
      <c r="F27" s="94"/>
    </row>
    <row r="28" spans="1:6" x14ac:dyDescent="0.2">
      <c r="A28" s="94" t="s">
        <v>635</v>
      </c>
      <c r="B28" s="8"/>
      <c r="C28" s="8"/>
      <c r="D28" s="8"/>
      <c r="E28" s="8"/>
      <c r="F28" s="8"/>
    </row>
    <row r="29" spans="1:6" x14ac:dyDescent="0.2">
      <c r="A29" s="391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9" t="s">
        <v>431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/>
    </row>
    <row r="3" spans="1:13" x14ac:dyDescent="0.2">
      <c r="A3" s="231"/>
      <c r="B3" s="778">
        <v>2013</v>
      </c>
      <c r="C3" s="778" t="s">
        <v>632</v>
      </c>
      <c r="D3" s="778">
        <v>2014</v>
      </c>
      <c r="E3" s="778" t="s">
        <v>632</v>
      </c>
      <c r="F3" s="778" t="s">
        <v>632</v>
      </c>
      <c r="G3" s="778" t="s">
        <v>632</v>
      </c>
      <c r="H3" s="778" t="s">
        <v>632</v>
      </c>
      <c r="I3" s="778" t="s">
        <v>632</v>
      </c>
      <c r="J3" s="778" t="s">
        <v>632</v>
      </c>
      <c r="K3" s="778" t="s">
        <v>632</v>
      </c>
      <c r="L3" s="778" t="s">
        <v>632</v>
      </c>
      <c r="M3" s="778" t="s">
        <v>632</v>
      </c>
    </row>
    <row r="4" spans="1:13" x14ac:dyDescent="0.2">
      <c r="A4" s="317"/>
      <c r="B4" s="708">
        <v>41579</v>
      </c>
      <c r="C4" s="708">
        <v>41609</v>
      </c>
      <c r="D4" s="708">
        <v>41640</v>
      </c>
      <c r="E4" s="708">
        <v>41671</v>
      </c>
      <c r="F4" s="708">
        <v>41699</v>
      </c>
      <c r="G4" s="708">
        <v>41730</v>
      </c>
      <c r="H4" s="708">
        <v>41760</v>
      </c>
      <c r="I4" s="708">
        <v>41791</v>
      </c>
      <c r="J4" s="708">
        <v>41821</v>
      </c>
      <c r="K4" s="708">
        <v>41852</v>
      </c>
      <c r="L4" s="708">
        <v>41883</v>
      </c>
      <c r="M4" s="708">
        <v>41913</v>
      </c>
    </row>
    <row r="5" spans="1:13" x14ac:dyDescent="0.2">
      <c r="A5" s="392" t="s">
        <v>432</v>
      </c>
      <c r="B5" s="319">
        <v>3.617777777777778</v>
      </c>
      <c r="C5" s="320">
        <v>4.2361904761904761</v>
      </c>
      <c r="D5" s="320">
        <v>4.7009523809523817</v>
      </c>
      <c r="E5" s="320">
        <v>5.9726315789473681</v>
      </c>
      <c r="F5" s="320">
        <v>4.8761904761904757</v>
      </c>
      <c r="G5" s="320">
        <v>4.6347619047619055</v>
      </c>
      <c r="H5" s="320">
        <v>4.5539999999999985</v>
      </c>
      <c r="I5" s="320">
        <v>4.5704761904761915</v>
      </c>
      <c r="J5" s="320">
        <v>4.0090909090909088</v>
      </c>
      <c r="K5" s="320">
        <v>3.8847619047619042</v>
      </c>
      <c r="L5" s="320">
        <v>3.9180000000000001</v>
      </c>
      <c r="M5" s="320">
        <v>3.7726086956521736</v>
      </c>
    </row>
    <row r="6" spans="1:13" x14ac:dyDescent="0.2">
      <c r="A6" s="322" t="s">
        <v>433</v>
      </c>
      <c r="B6" s="393">
        <v>68.411904761904751</v>
      </c>
      <c r="C6" s="394">
        <v>69.418500000000009</v>
      </c>
      <c r="D6" s="394">
        <v>65.194782608695647</v>
      </c>
      <c r="E6" s="394">
        <v>58.932500000000005</v>
      </c>
      <c r="F6" s="394">
        <v>56.609523809523807</v>
      </c>
      <c r="G6" s="394">
        <v>49.946363636363635</v>
      </c>
      <c r="H6" s="394">
        <v>45.433181818181815</v>
      </c>
      <c r="I6" s="394">
        <v>39.540476190476184</v>
      </c>
      <c r="J6" s="394">
        <v>37.602173913043472</v>
      </c>
      <c r="K6" s="394">
        <v>40.75</v>
      </c>
      <c r="L6" s="394">
        <v>48.486363636363642</v>
      </c>
      <c r="M6" s="394">
        <v>50.420869565217373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3" t="s">
        <v>342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3" t="s">
        <v>5</v>
      </c>
      <c r="B1" s="492"/>
      <c r="C1" s="492"/>
      <c r="D1" s="492"/>
      <c r="E1" s="492"/>
      <c r="F1" s="492"/>
      <c r="G1" s="492"/>
      <c r="H1" s="492"/>
      <c r="I1" s="407"/>
    </row>
    <row r="2" spans="1:9" ht="15.75" x14ac:dyDescent="0.25">
      <c r="A2" s="494"/>
      <c r="B2" s="495"/>
      <c r="C2" s="492"/>
      <c r="D2" s="492"/>
      <c r="E2" s="492"/>
      <c r="F2" s="492"/>
      <c r="G2" s="492"/>
      <c r="H2" s="62" t="s">
        <v>160</v>
      </c>
      <c r="I2" s="407"/>
    </row>
    <row r="3" spans="1:9" s="80" customFormat="1" ht="14.25" x14ac:dyDescent="0.2">
      <c r="A3" s="465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  <c r="I3" s="407"/>
    </row>
    <row r="4" spans="1:9" s="80" customFormat="1" ht="14.25" x14ac:dyDescent="0.2">
      <c r="A4" s="81"/>
      <c r="B4" s="72" t="s">
        <v>48</v>
      </c>
      <c r="C4" s="72" t="s">
        <v>513</v>
      </c>
      <c r="D4" s="72" t="s">
        <v>48</v>
      </c>
      <c r="E4" s="72" t="s">
        <v>513</v>
      </c>
      <c r="F4" s="72" t="s">
        <v>48</v>
      </c>
      <c r="G4" s="73" t="s">
        <v>513</v>
      </c>
      <c r="H4" s="73" t="s">
        <v>129</v>
      </c>
      <c r="I4" s="407"/>
    </row>
    <row r="5" spans="1:9" s="80" customFormat="1" ht="14.25" x14ac:dyDescent="0.2">
      <c r="A5" s="82" t="s">
        <v>642</v>
      </c>
      <c r="B5" s="486">
        <v>130.94086999999996</v>
      </c>
      <c r="C5" s="84">
        <v>30.929151840910158</v>
      </c>
      <c r="D5" s="83">
        <v>1346.3301799999997</v>
      </c>
      <c r="E5" s="84">
        <v>4.1332131490406603</v>
      </c>
      <c r="F5" s="83">
        <v>1641.8109099999999</v>
      </c>
      <c r="G5" s="84">
        <v>3.2783350183626716</v>
      </c>
      <c r="H5" s="489">
        <v>3.0121488435559116</v>
      </c>
      <c r="I5" s="407"/>
    </row>
    <row r="6" spans="1:9" s="80" customFormat="1" ht="14.25" x14ac:dyDescent="0.2">
      <c r="A6" s="82" t="s">
        <v>49</v>
      </c>
      <c r="B6" s="487">
        <v>398.70761999999939</v>
      </c>
      <c r="C6" s="86">
        <v>-0.82110940177777747</v>
      </c>
      <c r="D6" s="85">
        <v>3879.3276399999986</v>
      </c>
      <c r="E6" s="86">
        <v>-0.78094378310787427</v>
      </c>
      <c r="F6" s="85">
        <v>4625.3448399999997</v>
      </c>
      <c r="G6" s="86">
        <v>-1.1526149869959408</v>
      </c>
      <c r="H6" s="490">
        <v>8.4858901996535661</v>
      </c>
      <c r="I6" s="407"/>
    </row>
    <row r="7" spans="1:9" s="80" customFormat="1" ht="14.25" x14ac:dyDescent="0.2">
      <c r="A7" s="82" t="s">
        <v>50</v>
      </c>
      <c r="B7" s="487">
        <v>508.83894000000009</v>
      </c>
      <c r="C7" s="86">
        <v>14.557335521042889</v>
      </c>
      <c r="D7" s="85">
        <v>4493.3869199999999</v>
      </c>
      <c r="E7" s="86">
        <v>4.1154949359738442</v>
      </c>
      <c r="F7" s="85">
        <v>5307.59512</v>
      </c>
      <c r="G7" s="86">
        <v>5.28666229474159</v>
      </c>
      <c r="H7" s="490">
        <v>9.7375808659786518</v>
      </c>
      <c r="I7" s="407"/>
    </row>
    <row r="8" spans="1:9" s="80" customFormat="1" ht="14.25" x14ac:dyDescent="0.2">
      <c r="A8" s="82" t="s">
        <v>130</v>
      </c>
      <c r="B8" s="487">
        <v>2536.9209999999985</v>
      </c>
      <c r="C8" s="86">
        <v>1.2507777934236692</v>
      </c>
      <c r="D8" s="85">
        <v>23388.922789999997</v>
      </c>
      <c r="E8" s="86">
        <v>0.424508969438471</v>
      </c>
      <c r="F8" s="85">
        <v>28328.218819999998</v>
      </c>
      <c r="G8" s="86">
        <v>0.49940745612572512</v>
      </c>
      <c r="H8" s="490">
        <v>51.972374552354395</v>
      </c>
      <c r="I8" s="407"/>
    </row>
    <row r="9" spans="1:9" s="80" customFormat="1" ht="14.25" x14ac:dyDescent="0.2">
      <c r="A9" s="82" t="s">
        <v>131</v>
      </c>
      <c r="B9" s="487">
        <v>801.08815000000004</v>
      </c>
      <c r="C9" s="86">
        <v>2.390649329282764</v>
      </c>
      <c r="D9" s="85">
        <v>7567.1420900000003</v>
      </c>
      <c r="E9" s="86">
        <v>6.2903326980576661</v>
      </c>
      <c r="F9" s="85">
        <v>9075.7139300000017</v>
      </c>
      <c r="G9" s="87">
        <v>4.1831577210364008</v>
      </c>
      <c r="H9" s="490">
        <v>16.650761090809041</v>
      </c>
      <c r="I9" s="407"/>
    </row>
    <row r="10" spans="1:9" s="80" customFormat="1" ht="14.25" x14ac:dyDescent="0.2">
      <c r="A10" s="81" t="s">
        <v>514</v>
      </c>
      <c r="B10" s="488">
        <v>426</v>
      </c>
      <c r="C10" s="89">
        <v>-10.504201680672269</v>
      </c>
      <c r="D10" s="88">
        <v>4607.6172061505504</v>
      </c>
      <c r="E10" s="89">
        <v>-16.090138367155621</v>
      </c>
      <c r="F10" s="88">
        <v>5527.6172061505504</v>
      </c>
      <c r="G10" s="89">
        <v>-16.147753912558404</v>
      </c>
      <c r="H10" s="491">
        <v>10.141244447648443</v>
      </c>
      <c r="I10" s="407"/>
    </row>
    <row r="11" spans="1:9" s="80" customFormat="1" ht="14.25" x14ac:dyDescent="0.2">
      <c r="A11" s="90" t="s">
        <v>515</v>
      </c>
      <c r="B11" s="91">
        <v>4802.4965799999982</v>
      </c>
      <c r="C11" s="92">
        <v>1.9603328992271727</v>
      </c>
      <c r="D11" s="91">
        <v>45282.726826150538</v>
      </c>
      <c r="E11" s="92">
        <v>-0.30013265629100067</v>
      </c>
      <c r="F11" s="91">
        <v>54506.300826150546</v>
      </c>
      <c r="G11" s="92">
        <v>-0.53760061507387868</v>
      </c>
      <c r="H11" s="92">
        <v>100</v>
      </c>
      <c r="I11" s="40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7"/>
    </row>
    <row r="13" spans="1:9" s="80" customFormat="1" ht="14.25" x14ac:dyDescent="0.2">
      <c r="A13" s="94" t="s">
        <v>585</v>
      </c>
      <c r="B13" s="82"/>
      <c r="C13" s="82"/>
      <c r="D13" s="82"/>
      <c r="E13" s="82"/>
      <c r="F13" s="82"/>
      <c r="G13" s="82"/>
      <c r="H13" s="82"/>
      <c r="I13" s="407"/>
    </row>
    <row r="14" spans="1:9" ht="14.25" x14ac:dyDescent="0.2">
      <c r="A14" s="94" t="s">
        <v>516</v>
      </c>
      <c r="B14" s="85"/>
      <c r="C14" s="492"/>
      <c r="D14" s="492"/>
      <c r="E14" s="492"/>
      <c r="F14" s="492"/>
      <c r="G14" s="492"/>
      <c r="H14" s="492"/>
      <c r="I14" s="407"/>
    </row>
    <row r="15" spans="1:9" ht="14.25" x14ac:dyDescent="0.2">
      <c r="A15" s="94" t="s">
        <v>517</v>
      </c>
      <c r="B15" s="492"/>
      <c r="C15" s="492"/>
      <c r="D15" s="492"/>
      <c r="E15" s="492"/>
      <c r="F15" s="492"/>
      <c r="G15" s="492"/>
      <c r="H15" s="492"/>
      <c r="I15" s="407"/>
    </row>
    <row r="16" spans="1:9" ht="14.25" x14ac:dyDescent="0.2">
      <c r="A16" s="94" t="s">
        <v>247</v>
      </c>
      <c r="B16" s="492"/>
      <c r="C16" s="492"/>
      <c r="D16" s="492"/>
      <c r="E16" s="492"/>
      <c r="F16" s="492"/>
      <c r="G16" s="492"/>
      <c r="H16" s="492"/>
      <c r="I16" s="40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4">
        <f>INDICE!A3</f>
        <v>41913</v>
      </c>
      <c r="C3" s="905">
        <v>41671</v>
      </c>
      <c r="D3" s="904">
        <f>DATE(YEAR(B3),MONTH(B3)-1,1)</f>
        <v>41883</v>
      </c>
      <c r="E3" s="905"/>
      <c r="F3" s="904">
        <f>DATE(YEAR(B3)-1,MONTH(B3),1)</f>
        <v>41548</v>
      </c>
      <c r="G3" s="905"/>
      <c r="H3" s="853" t="s">
        <v>513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41883</v>
      </c>
      <c r="I4" s="458">
        <f>F3</f>
        <v>41548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435</v>
      </c>
      <c r="B5" s="386">
        <v>6936</v>
      </c>
      <c r="C5" s="760">
        <v>41.320147742166093</v>
      </c>
      <c r="D5" s="386">
        <v>6707</v>
      </c>
      <c r="E5" s="760">
        <v>40.37685870808501</v>
      </c>
      <c r="F5" s="386">
        <v>7108</v>
      </c>
      <c r="G5" s="760">
        <v>42.629805598970364</v>
      </c>
      <c r="H5" s="400">
        <v>3.4143432234978377</v>
      </c>
      <c r="I5" s="400">
        <v>-2.4198086662915026</v>
      </c>
      <c r="K5" s="399"/>
    </row>
    <row r="6" spans="1:71" s="398" customFormat="1" ht="15" x14ac:dyDescent="0.2">
      <c r="A6" s="401" t="s">
        <v>125</v>
      </c>
      <c r="B6" s="386">
        <v>9850</v>
      </c>
      <c r="C6" s="760">
        <v>58.679852257833907</v>
      </c>
      <c r="D6" s="386">
        <v>9904</v>
      </c>
      <c r="E6" s="760">
        <v>59.62314129191499</v>
      </c>
      <c r="F6" s="386">
        <v>9565.7800000000007</v>
      </c>
      <c r="G6" s="760">
        <v>57.37019440102965</v>
      </c>
      <c r="H6" s="400">
        <v>-0.54523424878836835</v>
      </c>
      <c r="I6" s="400">
        <v>2.9712161475593137</v>
      </c>
      <c r="K6" s="399"/>
    </row>
    <row r="7" spans="1:71" s="80" customFormat="1" ht="12.75" x14ac:dyDescent="0.2">
      <c r="A7" s="90" t="s">
        <v>120</v>
      </c>
      <c r="B7" s="91">
        <v>16786</v>
      </c>
      <c r="C7" s="92">
        <v>100</v>
      </c>
      <c r="D7" s="91">
        <v>16611</v>
      </c>
      <c r="E7" s="92">
        <v>100</v>
      </c>
      <c r="F7" s="91">
        <v>16673.78</v>
      </c>
      <c r="G7" s="92">
        <v>100</v>
      </c>
      <c r="H7" s="92">
        <v>1.053518752633797</v>
      </c>
      <c r="I7" s="92">
        <v>0.67303274962246817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246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s="395" customFormat="1" ht="12.75" x14ac:dyDescent="0.2">
      <c r="A9" s="758" t="s">
        <v>568</v>
      </c>
      <c r="B9" s="396"/>
      <c r="C9" s="397"/>
      <c r="D9" s="396"/>
      <c r="E9" s="396"/>
      <c r="F9" s="396"/>
      <c r="G9" s="396"/>
      <c r="H9" s="396"/>
      <c r="I9" s="396"/>
      <c r="J9" s="396"/>
      <c r="K9" s="396"/>
      <c r="L9" s="396"/>
    </row>
    <row r="10" spans="1:71" x14ac:dyDescent="0.2">
      <c r="A10" s="759" t="s">
        <v>564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4">
        <f>INDICE!A3</f>
        <v>41913</v>
      </c>
      <c r="C3" s="905">
        <v>41671</v>
      </c>
      <c r="D3" s="904">
        <f>DATE(YEAR(B3),MONTH(B3)-1,1)</f>
        <v>41883</v>
      </c>
      <c r="E3" s="905"/>
      <c r="F3" s="904">
        <f>DATE(YEAR(B3)-1,MONTH(B3),1)</f>
        <v>41548</v>
      </c>
      <c r="G3" s="905"/>
      <c r="H3" s="853" t="s">
        <v>513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41883</v>
      </c>
      <c r="I4" s="458">
        <f>F3</f>
        <v>41548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567</v>
      </c>
      <c r="B5" s="386">
        <v>6882</v>
      </c>
      <c r="C5" s="760">
        <v>42.846426607771889</v>
      </c>
      <c r="D5" s="386">
        <v>6882</v>
      </c>
      <c r="E5" s="760">
        <v>42.962430858086961</v>
      </c>
      <c r="F5" s="386">
        <v>6905</v>
      </c>
      <c r="G5" s="760">
        <v>43.065677282137635</v>
      </c>
      <c r="H5" s="844">
        <v>0</v>
      </c>
      <c r="I5" s="242">
        <v>-0.33309196234612598</v>
      </c>
      <c r="K5" s="399"/>
    </row>
    <row r="6" spans="1:71" s="398" customFormat="1" ht="15" x14ac:dyDescent="0.2">
      <c r="A6" s="401" t="s">
        <v>646</v>
      </c>
      <c r="B6" s="386">
        <v>9180.0162399999972</v>
      </c>
      <c r="C6" s="760">
        <v>57.153573392228118</v>
      </c>
      <c r="D6" s="386">
        <v>9136.6466700000019</v>
      </c>
      <c r="E6" s="760">
        <v>57.037569141913039</v>
      </c>
      <c r="F6" s="386">
        <v>9128.6500799999922</v>
      </c>
      <c r="G6" s="760">
        <v>56.934322717862365</v>
      </c>
      <c r="H6" s="242">
        <v>0.47467710601525631</v>
      </c>
      <c r="I6" s="242">
        <v>0.56269174028856062</v>
      </c>
      <c r="K6" s="399"/>
    </row>
    <row r="7" spans="1:71" s="80" customFormat="1" ht="12.75" x14ac:dyDescent="0.2">
      <c r="A7" s="90" t="s">
        <v>120</v>
      </c>
      <c r="B7" s="91">
        <v>16062.016239999997</v>
      </c>
      <c r="C7" s="92">
        <v>100</v>
      </c>
      <c r="D7" s="91">
        <v>16018.646670000002</v>
      </c>
      <c r="E7" s="92">
        <v>100</v>
      </c>
      <c r="F7" s="91">
        <v>16033.650079999992</v>
      </c>
      <c r="G7" s="92">
        <v>100</v>
      </c>
      <c r="H7" s="92">
        <v>0.27074428254428362</v>
      </c>
      <c r="I7" s="92">
        <v>0.17691642176592301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133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x14ac:dyDescent="0.2">
      <c r="A9" s="758" t="s">
        <v>568</v>
      </c>
    </row>
    <row r="10" spans="1:71" x14ac:dyDescent="0.2">
      <c r="A10" s="758" t="s">
        <v>564</v>
      </c>
    </row>
    <row r="11" spans="1:71" x14ac:dyDescent="0.2">
      <c r="A11" s="728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2" t="s">
        <v>617</v>
      </c>
      <c r="B1" s="892"/>
      <c r="C1" s="892"/>
      <c r="D1" s="892"/>
      <c r="E1" s="892"/>
      <c r="F1" s="892"/>
      <c r="G1" s="13"/>
      <c r="H1" s="13"/>
      <c r="I1" s="13"/>
    </row>
    <row r="2" spans="1:9" x14ac:dyDescent="0.2">
      <c r="A2" s="893"/>
      <c r="B2" s="893"/>
      <c r="C2" s="893"/>
      <c r="D2" s="893"/>
      <c r="E2" s="893"/>
      <c r="F2" s="893"/>
      <c r="G2" s="13"/>
      <c r="H2" s="13"/>
      <c r="I2" s="234" t="s">
        <v>565</v>
      </c>
    </row>
    <row r="3" spans="1:9" x14ac:dyDescent="0.2">
      <c r="A3" s="411"/>
      <c r="B3" s="413"/>
      <c r="C3" s="413"/>
      <c r="D3" s="861">
        <f>INDICE!A3</f>
        <v>41913</v>
      </c>
      <c r="E3" s="861">
        <v>41671</v>
      </c>
      <c r="F3" s="861">
        <f>DATE(YEAR(D3),MONTH(D3)-1,1)</f>
        <v>41883</v>
      </c>
      <c r="G3" s="861"/>
      <c r="H3" s="864">
        <f>DATE(YEAR(D3)-1,MONTH(D3),1)</f>
        <v>41548</v>
      </c>
      <c r="I3" s="864"/>
    </row>
    <row r="4" spans="1:9" x14ac:dyDescent="0.2">
      <c r="A4" s="348"/>
      <c r="B4" s="349"/>
      <c r="C4" s="349"/>
      <c r="D4" s="97" t="s">
        <v>438</v>
      </c>
      <c r="E4" s="266" t="s">
        <v>111</v>
      </c>
      <c r="F4" s="97" t="s">
        <v>438</v>
      </c>
      <c r="G4" s="266" t="s">
        <v>111</v>
      </c>
      <c r="H4" s="97" t="s">
        <v>438</v>
      </c>
      <c r="I4" s="266" t="s">
        <v>111</v>
      </c>
    </row>
    <row r="5" spans="1:9" x14ac:dyDescent="0.2">
      <c r="A5" s="357" t="s">
        <v>437</v>
      </c>
      <c r="B5" s="241"/>
      <c r="C5" s="241"/>
      <c r="D5" s="636">
        <v>115.76090763694522</v>
      </c>
      <c r="E5" s="763">
        <v>100</v>
      </c>
      <c r="F5" s="636">
        <v>115.38413834466213</v>
      </c>
      <c r="G5" s="763">
        <v>100</v>
      </c>
      <c r="H5" s="636">
        <v>109.45966774004684</v>
      </c>
      <c r="I5" s="763">
        <v>100</v>
      </c>
    </row>
    <row r="6" spans="1:9" x14ac:dyDescent="0.2">
      <c r="A6" s="410" t="s">
        <v>562</v>
      </c>
      <c r="B6" s="241"/>
      <c r="C6" s="241"/>
      <c r="D6" s="636">
        <v>64.847177129148335</v>
      </c>
      <c r="E6" s="763">
        <v>56.018200317265212</v>
      </c>
      <c r="F6" s="385">
        <v>64.470407836865263</v>
      </c>
      <c r="G6" s="763">
        <v>55.87458446349595</v>
      </c>
      <c r="H6" s="385">
        <v>62.705938963700234</v>
      </c>
      <c r="I6" s="763">
        <v>57.286798195495237</v>
      </c>
    </row>
    <row r="7" spans="1:9" x14ac:dyDescent="0.2">
      <c r="A7" s="410" t="s">
        <v>563</v>
      </c>
      <c r="B7" s="241"/>
      <c r="C7" s="241"/>
      <c r="D7" s="636">
        <v>50.913730507796885</v>
      </c>
      <c r="E7" s="763">
        <v>43.981799682734788</v>
      </c>
      <c r="F7" s="385">
        <v>50.913730507796885</v>
      </c>
      <c r="G7" s="763">
        <v>44.125415536504057</v>
      </c>
      <c r="H7" s="385">
        <v>46.753728776346605</v>
      </c>
      <c r="I7" s="763">
        <v>42.713201804504763</v>
      </c>
    </row>
    <row r="8" spans="1:9" x14ac:dyDescent="0.2">
      <c r="A8" s="348" t="s">
        <v>621</v>
      </c>
      <c r="B8" s="409"/>
      <c r="C8" s="409"/>
      <c r="D8" s="749">
        <v>90</v>
      </c>
      <c r="E8" s="764"/>
      <c r="F8" s="749">
        <v>90</v>
      </c>
      <c r="G8" s="764"/>
      <c r="H8" s="749">
        <v>90</v>
      </c>
      <c r="I8" s="764"/>
    </row>
    <row r="9" spans="1:9" x14ac:dyDescent="0.2">
      <c r="A9" s="646" t="s">
        <v>564</v>
      </c>
      <c r="B9" s="335"/>
      <c r="C9" s="335"/>
      <c r="D9" s="335"/>
      <c r="E9" s="361"/>
      <c r="F9" s="13"/>
      <c r="G9" s="13"/>
      <c r="H9" s="13"/>
      <c r="I9" s="253" t="s">
        <v>246</v>
      </c>
    </row>
    <row r="10" spans="1:9" x14ac:dyDescent="0.2">
      <c r="A10" s="646" t="s">
        <v>622</v>
      </c>
      <c r="B10" s="406"/>
      <c r="C10" s="406"/>
      <c r="D10" s="406"/>
      <c r="E10" s="406"/>
      <c r="F10" s="406"/>
      <c r="G10" s="406"/>
      <c r="H10" s="406"/>
      <c r="I10" s="406"/>
    </row>
    <row r="11" spans="1:9" x14ac:dyDescent="0.2">
      <c r="A11" s="335"/>
      <c r="B11" s="406"/>
      <c r="C11" s="406"/>
      <c r="D11" s="406"/>
      <c r="E11" s="406"/>
      <c r="F11" s="406"/>
      <c r="G11" s="406"/>
      <c r="H11" s="406"/>
      <c r="I11" s="406"/>
    </row>
    <row r="12" spans="1:9" x14ac:dyDescent="0.2">
      <c r="A12" s="406"/>
      <c r="B12" s="406"/>
      <c r="C12" s="406"/>
      <c r="D12" s="406"/>
      <c r="E12" s="406"/>
      <c r="F12" s="406"/>
      <c r="G12" s="406"/>
      <c r="H12" s="406"/>
      <c r="I12" s="40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2" t="s">
        <v>567</v>
      </c>
      <c r="B1" s="892"/>
      <c r="C1" s="892"/>
      <c r="D1" s="892"/>
      <c r="E1" s="412"/>
      <c r="F1" s="13"/>
      <c r="G1" s="13"/>
      <c r="H1" s="13"/>
      <c r="I1" s="13"/>
    </row>
    <row r="2" spans="1:40" ht="15" x14ac:dyDescent="0.2">
      <c r="A2" s="892"/>
      <c r="B2" s="892"/>
      <c r="C2" s="892"/>
      <c r="D2" s="892"/>
      <c r="E2" s="412"/>
      <c r="F2" s="13"/>
      <c r="G2" s="317"/>
      <c r="H2" s="405"/>
      <c r="I2" s="404" t="s">
        <v>160</v>
      </c>
    </row>
    <row r="3" spans="1:40" x14ac:dyDescent="0.2">
      <c r="A3" s="411"/>
      <c r="B3" s="904">
        <f>INDICE!A3</f>
        <v>41913</v>
      </c>
      <c r="C3" s="905">
        <v>41671</v>
      </c>
      <c r="D3" s="904">
        <f>DATE(YEAR(B3),MONTH(B3)-1,1)</f>
        <v>41883</v>
      </c>
      <c r="E3" s="905"/>
      <c r="F3" s="904">
        <f>DATE(YEAR(B3)-1,MONTH(B3),1)</f>
        <v>41548</v>
      </c>
      <c r="G3" s="905"/>
      <c r="H3" s="853" t="s">
        <v>513</v>
      </c>
      <c r="I3" s="853"/>
    </row>
    <row r="4" spans="1:40" x14ac:dyDescent="0.2">
      <c r="A4" s="348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41883</v>
      </c>
      <c r="I4" s="458">
        <f>F3</f>
        <v>41548</v>
      </c>
    </row>
    <row r="5" spans="1:40" x14ac:dyDescent="0.2">
      <c r="A5" s="357" t="s">
        <v>49</v>
      </c>
      <c r="B5" s="385">
        <v>507</v>
      </c>
      <c r="C5" s="400">
        <v>7.3670444638186572</v>
      </c>
      <c r="D5" s="385">
        <v>507</v>
      </c>
      <c r="E5" s="400">
        <v>7.3670444638186572</v>
      </c>
      <c r="F5" s="385">
        <v>508</v>
      </c>
      <c r="G5" s="400">
        <v>7.3569876900796523</v>
      </c>
      <c r="H5" s="827">
        <v>0</v>
      </c>
      <c r="I5" s="636">
        <v>-0.19685039370078741</v>
      </c>
      <c r="J5" s="407"/>
    </row>
    <row r="6" spans="1:40" x14ac:dyDescent="0.2">
      <c r="A6" s="410" t="s">
        <v>50</v>
      </c>
      <c r="B6" s="385">
        <v>341</v>
      </c>
      <c r="C6" s="400">
        <v>4.954954954954955</v>
      </c>
      <c r="D6" s="385">
        <v>341</v>
      </c>
      <c r="E6" s="400">
        <v>4.954954954954955</v>
      </c>
      <c r="F6" s="385">
        <v>342</v>
      </c>
      <c r="G6" s="400">
        <v>4.9529326574945696</v>
      </c>
      <c r="H6" s="827">
        <v>0</v>
      </c>
      <c r="I6" s="636">
        <v>-0.29239766081871343</v>
      </c>
      <c r="J6" s="407"/>
    </row>
    <row r="7" spans="1:40" x14ac:dyDescent="0.2">
      <c r="A7" s="410" t="s">
        <v>130</v>
      </c>
      <c r="B7" s="385">
        <v>3388</v>
      </c>
      <c r="C7" s="400">
        <v>49.229875036326646</v>
      </c>
      <c r="D7" s="385">
        <v>3388</v>
      </c>
      <c r="E7" s="400">
        <v>49.229875036326646</v>
      </c>
      <c r="F7" s="385">
        <v>3391</v>
      </c>
      <c r="G7" s="400">
        <v>49.109341057204922</v>
      </c>
      <c r="H7" s="827">
        <v>0</v>
      </c>
      <c r="I7" s="636">
        <v>-8.8469478030079624E-2</v>
      </c>
      <c r="J7" s="407"/>
    </row>
    <row r="8" spans="1:40" x14ac:dyDescent="0.2">
      <c r="A8" s="410" t="s">
        <v>131</v>
      </c>
      <c r="B8" s="385">
        <v>216</v>
      </c>
      <c r="C8" s="400">
        <v>3.1386224934612033</v>
      </c>
      <c r="D8" s="385">
        <v>216</v>
      </c>
      <c r="E8" s="400">
        <v>3.1386224934612033</v>
      </c>
      <c r="F8" s="385">
        <v>230</v>
      </c>
      <c r="G8" s="400">
        <v>3.3309196234612601</v>
      </c>
      <c r="H8" s="827">
        <v>0</v>
      </c>
      <c r="I8" s="636">
        <v>-6.0869565217391308</v>
      </c>
      <c r="J8" s="407"/>
    </row>
    <row r="9" spans="1:40" x14ac:dyDescent="0.2">
      <c r="A9" s="348" t="s">
        <v>436</v>
      </c>
      <c r="B9" s="749">
        <v>2430</v>
      </c>
      <c r="C9" s="761">
        <v>35.309503051438533</v>
      </c>
      <c r="D9" s="749">
        <v>2430</v>
      </c>
      <c r="E9" s="761">
        <v>35.309503051438533</v>
      </c>
      <c r="F9" s="749">
        <v>2434</v>
      </c>
      <c r="G9" s="761">
        <v>35.249818971759595</v>
      </c>
      <c r="H9" s="845">
        <v>0</v>
      </c>
      <c r="I9" s="762">
        <v>-0.16433853738701726</v>
      </c>
      <c r="J9" s="407"/>
    </row>
    <row r="10" spans="1:40" s="80" customFormat="1" x14ac:dyDescent="0.2">
      <c r="A10" s="90" t="s">
        <v>120</v>
      </c>
      <c r="B10" s="91">
        <v>6882</v>
      </c>
      <c r="C10" s="408">
        <v>100</v>
      </c>
      <c r="D10" s="91">
        <v>6882</v>
      </c>
      <c r="E10" s="408">
        <v>100</v>
      </c>
      <c r="F10" s="91">
        <v>6905</v>
      </c>
      <c r="G10" s="408">
        <v>100</v>
      </c>
      <c r="H10" s="846">
        <v>0</v>
      </c>
      <c r="I10" s="92">
        <v>-0.33309196234612598</v>
      </c>
      <c r="J10" s="40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0"/>
      <c r="B11" s="335"/>
      <c r="C11" s="335"/>
      <c r="D11" s="335"/>
      <c r="E11" s="335"/>
      <c r="F11" s="13"/>
      <c r="G11" s="13"/>
      <c r="H11" s="13"/>
      <c r="I11" s="253" t="s">
        <v>246</v>
      </c>
    </row>
    <row r="12" spans="1:40" s="395" customFormat="1" ht="12.75" x14ac:dyDescent="0.2">
      <c r="A12" s="759" t="s">
        <v>566</v>
      </c>
      <c r="B12" s="396"/>
      <c r="C12" s="396"/>
      <c r="D12" s="397"/>
      <c r="E12" s="397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3" spans="1:40" x14ac:dyDescent="0.2">
      <c r="A13" s="335" t="s">
        <v>564</v>
      </c>
      <c r="B13" s="406"/>
      <c r="C13" s="406"/>
      <c r="D13" s="406"/>
      <c r="E13" s="406"/>
      <c r="F13" s="406"/>
      <c r="G13" s="406"/>
      <c r="H13" s="406"/>
      <c r="I13" s="406"/>
    </row>
    <row r="14" spans="1:40" x14ac:dyDescent="0.2">
      <c r="A14" s="728" t="s">
        <v>247</v>
      </c>
      <c r="B14" s="406"/>
      <c r="C14" s="406"/>
      <c r="D14" s="406"/>
      <c r="E14" s="406"/>
      <c r="F14" s="406"/>
      <c r="G14" s="406"/>
      <c r="H14" s="406"/>
      <c r="I14" s="40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B6" sqref="B6:I8"/>
    </sheetView>
  </sheetViews>
  <sheetFormatPr baseColWidth="10" defaultRowHeight="12.75" x14ac:dyDescent="0.2"/>
  <cols>
    <col min="1" max="1" width="30.25" style="362" customWidth="1"/>
    <col min="2" max="2" width="11" style="362"/>
    <col min="3" max="3" width="11.625" style="362" customWidth="1"/>
    <col min="4" max="4" width="11" style="362"/>
    <col min="5" max="5" width="11.625" style="362" customWidth="1"/>
    <col min="6" max="6" width="11" style="362"/>
    <col min="7" max="7" width="11.625" style="362" customWidth="1"/>
    <col min="8" max="9" width="10.5" style="362" customWidth="1"/>
    <col min="10" max="16384" width="11" style="362"/>
  </cols>
  <sheetData>
    <row r="1" spans="1:12" x14ac:dyDescent="0.2">
      <c r="A1" s="892" t="s">
        <v>40</v>
      </c>
      <c r="B1" s="892"/>
      <c r="C1" s="892"/>
      <c r="D1" s="187"/>
      <c r="E1" s="187"/>
      <c r="F1" s="187"/>
      <c r="G1" s="12"/>
      <c r="H1" s="12"/>
      <c r="I1" s="12"/>
      <c r="J1" s="12"/>
      <c r="K1" s="12"/>
      <c r="L1" s="12"/>
    </row>
    <row r="2" spans="1:12" x14ac:dyDescent="0.2">
      <c r="A2" s="892"/>
      <c r="B2" s="892"/>
      <c r="C2" s="892"/>
      <c r="D2" s="418"/>
      <c r="E2" s="187"/>
      <c r="F2" s="187"/>
      <c r="H2" s="12"/>
      <c r="I2" s="12"/>
      <c r="J2" s="12"/>
      <c r="K2" s="12"/>
    </row>
    <row r="3" spans="1:12" x14ac:dyDescent="0.2">
      <c r="A3" s="417"/>
      <c r="B3" s="12"/>
      <c r="C3" s="12"/>
      <c r="D3" s="12"/>
      <c r="E3" s="12"/>
      <c r="F3" s="12"/>
      <c r="G3" s="12"/>
      <c r="H3" s="363"/>
      <c r="I3" s="404" t="s">
        <v>610</v>
      </c>
      <c r="J3" s="12"/>
      <c r="K3" s="12"/>
      <c r="L3" s="12"/>
    </row>
    <row r="4" spans="1:12" x14ac:dyDescent="0.2">
      <c r="A4" s="202"/>
      <c r="B4" s="904">
        <f>INDICE!A3</f>
        <v>41913</v>
      </c>
      <c r="C4" s="905">
        <v>41671</v>
      </c>
      <c r="D4" s="904">
        <f>DATE(YEAR(B4),MONTH(B4)-1,1)</f>
        <v>41883</v>
      </c>
      <c r="E4" s="905"/>
      <c r="F4" s="904">
        <f>DATE(YEAR(B4)-1,MONTH(B4),1)</f>
        <v>41548</v>
      </c>
      <c r="G4" s="905"/>
      <c r="H4" s="853" t="s">
        <v>513</v>
      </c>
      <c r="I4" s="853"/>
      <c r="J4" s="12"/>
      <c r="K4" s="12"/>
      <c r="L4" s="12"/>
    </row>
    <row r="5" spans="1:12" x14ac:dyDescent="0.2">
      <c r="A5" s="202"/>
      <c r="B5" s="266" t="s">
        <v>55</v>
      </c>
      <c r="C5" s="266" t="s">
        <v>111</v>
      </c>
      <c r="D5" s="266" t="s">
        <v>55</v>
      </c>
      <c r="E5" s="266" t="s">
        <v>111</v>
      </c>
      <c r="F5" s="266" t="s">
        <v>55</v>
      </c>
      <c r="G5" s="266" t="s">
        <v>111</v>
      </c>
      <c r="H5" s="458">
        <f>D4</f>
        <v>41883</v>
      </c>
      <c r="I5" s="458">
        <f>F4</f>
        <v>41548</v>
      </c>
      <c r="J5" s="12"/>
      <c r="K5" s="12"/>
      <c r="L5" s="12"/>
    </row>
    <row r="6" spans="1:12" ht="15" customHeight="1" x14ac:dyDescent="0.2">
      <c r="A6" s="202" t="s">
        <v>441</v>
      </c>
      <c r="B6" s="365">
        <v>15782.162</v>
      </c>
      <c r="C6" s="364">
        <v>35.378497505294554</v>
      </c>
      <c r="D6" s="365">
        <v>13156.985000000001</v>
      </c>
      <c r="E6" s="364">
        <v>31.771176659196477</v>
      </c>
      <c r="F6" s="365">
        <v>6508.0959999999995</v>
      </c>
      <c r="G6" s="364">
        <v>19.396736997180241</v>
      </c>
      <c r="H6" s="242">
        <v>19.952724731387924</v>
      </c>
      <c r="I6" s="242">
        <v>142.50044867193111</v>
      </c>
      <c r="J6" s="12"/>
      <c r="K6" s="12"/>
      <c r="L6" s="12"/>
    </row>
    <row r="7" spans="1:12" ht="14.25" x14ac:dyDescent="0.2">
      <c r="A7" s="416" t="s">
        <v>440</v>
      </c>
      <c r="B7" s="365">
        <v>28827.313000000002</v>
      </c>
      <c r="C7" s="364">
        <v>64.621502494705439</v>
      </c>
      <c r="D7" s="365">
        <v>28254.716999999997</v>
      </c>
      <c r="E7" s="364">
        <v>68.22882334080353</v>
      </c>
      <c r="F7" s="365">
        <v>27044.434000000001</v>
      </c>
      <c r="G7" s="364">
        <v>80.603263002819759</v>
      </c>
      <c r="H7" s="242">
        <v>2.0265501155081647</v>
      </c>
      <c r="I7" s="242">
        <v>6.5924064079137343</v>
      </c>
      <c r="J7" s="12"/>
      <c r="K7" s="12"/>
      <c r="L7" s="12"/>
    </row>
    <row r="8" spans="1:12" x14ac:dyDescent="0.2">
      <c r="A8" s="248" t="s">
        <v>120</v>
      </c>
      <c r="B8" s="249">
        <v>44609.475000000006</v>
      </c>
      <c r="C8" s="250">
        <v>100</v>
      </c>
      <c r="D8" s="249">
        <v>41411.701999999997</v>
      </c>
      <c r="E8" s="250">
        <v>100</v>
      </c>
      <c r="F8" s="249">
        <v>33552.53</v>
      </c>
      <c r="G8" s="250">
        <v>100</v>
      </c>
      <c r="H8" s="92">
        <v>7.721906720955368</v>
      </c>
      <c r="I8" s="92">
        <v>32.954131923881768</v>
      </c>
      <c r="J8" s="414"/>
      <c r="K8" s="414"/>
    </row>
    <row r="9" spans="1:12" s="395" customFormat="1" x14ac:dyDescent="0.2">
      <c r="A9" s="414"/>
      <c r="B9" s="414"/>
      <c r="C9" s="414"/>
      <c r="D9" s="414"/>
      <c r="E9" s="414"/>
      <c r="F9" s="414"/>
      <c r="H9" s="414"/>
      <c r="I9" s="253" t="s">
        <v>246</v>
      </c>
      <c r="J9" s="396"/>
      <c r="K9" s="396"/>
      <c r="L9" s="396"/>
    </row>
    <row r="10" spans="1:12" x14ac:dyDescent="0.2">
      <c r="A10" s="759" t="s">
        <v>608</v>
      </c>
      <c r="B10" s="396"/>
      <c r="C10" s="397"/>
      <c r="D10" s="396"/>
      <c r="E10" s="396"/>
      <c r="F10" s="396"/>
      <c r="G10" s="396"/>
      <c r="H10" s="414"/>
      <c r="I10" s="414"/>
      <c r="J10" s="414"/>
      <c r="K10" s="414"/>
      <c r="L10" s="414"/>
    </row>
    <row r="11" spans="1:12" x14ac:dyDescent="0.2">
      <c r="A11" s="335" t="s">
        <v>609</v>
      </c>
      <c r="B11" s="414"/>
      <c r="C11" s="415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 x14ac:dyDescent="0.2">
      <c r="A12" s="335" t="s">
        <v>564</v>
      </c>
      <c r="B12" s="414"/>
      <c r="C12" s="414"/>
      <c r="D12" s="414"/>
      <c r="E12" s="414"/>
      <c r="F12" s="414"/>
      <c r="G12" s="414"/>
      <c r="H12" s="12"/>
      <c r="I12" s="187"/>
      <c r="J12" s="414"/>
      <c r="K12" s="414"/>
      <c r="L12" s="414"/>
    </row>
    <row r="13" spans="1:12" x14ac:dyDescent="0.2">
      <c r="A13" s="414"/>
      <c r="B13" s="414"/>
      <c r="C13" s="414"/>
      <c r="D13" s="414"/>
      <c r="E13" s="414"/>
      <c r="F13" s="414"/>
      <c r="G13" s="414"/>
      <c r="H13" s="12"/>
      <c r="I13" s="12"/>
      <c r="J13" s="414"/>
      <c r="K13" s="414"/>
      <c r="L13" s="414"/>
    </row>
    <row r="14" spans="1:12" x14ac:dyDescent="0.2">
      <c r="A14" s="414"/>
      <c r="B14" s="414"/>
      <c r="C14" s="414"/>
      <c r="D14" s="414"/>
      <c r="E14" s="414"/>
      <c r="F14" s="414"/>
      <c r="G14" s="41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2" t="s">
        <v>439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6" t="s">
        <v>1</v>
      </c>
      <c r="B1" s="906"/>
      <c r="C1" s="906"/>
      <c r="D1" s="906"/>
      <c r="E1" s="419"/>
      <c r="F1" s="419"/>
      <c r="G1" s="420"/>
    </row>
    <row r="2" spans="1:7" x14ac:dyDescent="0.2">
      <c r="A2" s="906"/>
      <c r="B2" s="906"/>
      <c r="C2" s="906"/>
      <c r="D2" s="906"/>
      <c r="E2" s="420"/>
      <c r="F2" s="420"/>
      <c r="G2" s="420"/>
    </row>
    <row r="3" spans="1:7" x14ac:dyDescent="0.2">
      <c r="A3" s="642"/>
      <c r="B3" s="642"/>
      <c r="C3" s="642"/>
      <c r="D3" s="420"/>
      <c r="E3" s="420"/>
      <c r="F3" s="420"/>
      <c r="G3" s="420"/>
    </row>
    <row r="4" spans="1:7" x14ac:dyDescent="0.2">
      <c r="A4" s="421" t="s">
        <v>442</v>
      </c>
      <c r="B4" s="420"/>
      <c r="C4" s="420"/>
      <c r="D4" s="420"/>
      <c r="E4" s="420"/>
      <c r="F4" s="420"/>
      <c r="G4" s="420"/>
    </row>
    <row r="5" spans="1:7" x14ac:dyDescent="0.2">
      <c r="A5" s="422"/>
      <c r="B5" s="422" t="s">
        <v>443</v>
      </c>
      <c r="C5" s="422" t="s">
        <v>444</v>
      </c>
      <c r="D5" s="422" t="s">
        <v>445</v>
      </c>
      <c r="E5" s="422" t="s">
        <v>446</v>
      </c>
      <c r="F5" s="422" t="s">
        <v>55</v>
      </c>
      <c r="G5" s="420"/>
    </row>
    <row r="6" spans="1:7" x14ac:dyDescent="0.2">
      <c r="A6" s="423" t="s">
        <v>443</v>
      </c>
      <c r="B6" s="424">
        <v>1</v>
      </c>
      <c r="C6" s="424">
        <v>238.8</v>
      </c>
      <c r="D6" s="424">
        <v>0.23880000000000001</v>
      </c>
      <c r="E6" s="425" t="s">
        <v>447</v>
      </c>
      <c r="F6" s="425">
        <v>0.27779999999999999</v>
      </c>
      <c r="G6" s="420"/>
    </row>
    <row r="7" spans="1:7" x14ac:dyDescent="0.2">
      <c r="A7" s="426" t="s">
        <v>444</v>
      </c>
      <c r="B7" s="427" t="s">
        <v>448</v>
      </c>
      <c r="C7" s="428">
        <v>1</v>
      </c>
      <c r="D7" s="429" t="s">
        <v>449</v>
      </c>
      <c r="E7" s="429" t="s">
        <v>450</v>
      </c>
      <c r="F7" s="427" t="s">
        <v>451</v>
      </c>
      <c r="G7" s="420"/>
    </row>
    <row r="8" spans="1:7" x14ac:dyDescent="0.2">
      <c r="A8" s="426" t="s">
        <v>445</v>
      </c>
      <c r="B8" s="427">
        <v>4.1867999999999999</v>
      </c>
      <c r="C8" s="429" t="s">
        <v>452</v>
      </c>
      <c r="D8" s="428">
        <v>1</v>
      </c>
      <c r="E8" s="429" t="s">
        <v>453</v>
      </c>
      <c r="F8" s="427">
        <v>1.163</v>
      </c>
      <c r="G8" s="420"/>
    </row>
    <row r="9" spans="1:7" x14ac:dyDescent="0.2">
      <c r="A9" s="426" t="s">
        <v>446</v>
      </c>
      <c r="B9" s="427" t="s">
        <v>454</v>
      </c>
      <c r="C9" s="429" t="s">
        <v>455</v>
      </c>
      <c r="D9" s="429" t="s">
        <v>456</v>
      </c>
      <c r="E9" s="427">
        <v>1</v>
      </c>
      <c r="F9" s="430">
        <v>11630</v>
      </c>
      <c r="G9" s="420"/>
    </row>
    <row r="10" spans="1:7" x14ac:dyDescent="0.2">
      <c r="A10" s="431" t="s">
        <v>55</v>
      </c>
      <c r="B10" s="432">
        <v>3.6</v>
      </c>
      <c r="C10" s="432">
        <v>860</v>
      </c>
      <c r="D10" s="432">
        <v>0.86</v>
      </c>
      <c r="E10" s="433" t="s">
        <v>457</v>
      </c>
      <c r="F10" s="432">
        <v>1</v>
      </c>
      <c r="G10" s="420"/>
    </row>
    <row r="11" spans="1:7" x14ac:dyDescent="0.2">
      <c r="A11" s="426"/>
      <c r="B11" s="428"/>
      <c r="C11" s="428"/>
      <c r="D11" s="428"/>
      <c r="E11" s="427"/>
      <c r="F11" s="428"/>
      <c r="G11" s="420"/>
    </row>
    <row r="12" spans="1:7" x14ac:dyDescent="0.2">
      <c r="A12" s="421"/>
      <c r="B12" s="420"/>
      <c r="C12" s="420"/>
      <c r="D12" s="420"/>
      <c r="E12" s="434"/>
      <c r="F12" s="420"/>
      <c r="G12" s="420"/>
    </row>
    <row r="13" spans="1:7" x14ac:dyDescent="0.2">
      <c r="A13" s="421" t="s">
        <v>458</v>
      </c>
      <c r="B13" s="420"/>
      <c r="C13" s="420"/>
      <c r="D13" s="420"/>
      <c r="E13" s="420"/>
      <c r="F13" s="420"/>
      <c r="G13" s="420"/>
    </row>
    <row r="14" spans="1:7" x14ac:dyDescent="0.2">
      <c r="A14" s="422"/>
      <c r="B14" s="435" t="s">
        <v>459</v>
      </c>
      <c r="C14" s="422" t="s">
        <v>460</v>
      </c>
      <c r="D14" s="422" t="s">
        <v>461</v>
      </c>
      <c r="E14" s="422" t="s">
        <v>462</v>
      </c>
      <c r="F14" s="422" t="s">
        <v>463</v>
      </c>
      <c r="G14" s="428"/>
    </row>
    <row r="15" spans="1:7" x14ac:dyDescent="0.2">
      <c r="A15" s="423" t="s">
        <v>459</v>
      </c>
      <c r="B15" s="424">
        <v>1</v>
      </c>
      <c r="C15" s="424">
        <v>2.3810000000000001E-2</v>
      </c>
      <c r="D15" s="424">
        <v>0.13370000000000001</v>
      </c>
      <c r="E15" s="424">
        <v>3.7850000000000001</v>
      </c>
      <c r="F15" s="424">
        <v>3.8E-3</v>
      </c>
      <c r="G15" s="428"/>
    </row>
    <row r="16" spans="1:7" x14ac:dyDescent="0.2">
      <c r="A16" s="426" t="s">
        <v>460</v>
      </c>
      <c r="B16" s="428">
        <v>42</v>
      </c>
      <c r="C16" s="428">
        <v>1</v>
      </c>
      <c r="D16" s="428">
        <v>5.6150000000000002</v>
      </c>
      <c r="E16" s="428">
        <v>159</v>
      </c>
      <c r="F16" s="428">
        <v>0.159</v>
      </c>
      <c r="G16" s="428"/>
    </row>
    <row r="17" spans="1:7" x14ac:dyDescent="0.2">
      <c r="A17" s="426" t="s">
        <v>461</v>
      </c>
      <c r="B17" s="428">
        <v>7.48</v>
      </c>
      <c r="C17" s="428">
        <v>0.17810000000000001</v>
      </c>
      <c r="D17" s="428">
        <v>1</v>
      </c>
      <c r="E17" s="428">
        <v>28.3</v>
      </c>
      <c r="F17" s="428">
        <v>2.8299999999999999E-2</v>
      </c>
      <c r="G17" s="428"/>
    </row>
    <row r="18" spans="1:7" x14ac:dyDescent="0.2">
      <c r="A18" s="426" t="s">
        <v>462</v>
      </c>
      <c r="B18" s="428">
        <v>0.26419999999999999</v>
      </c>
      <c r="C18" s="428">
        <v>6.3E-3</v>
      </c>
      <c r="D18" s="428">
        <v>3.5299999999999998E-2</v>
      </c>
      <c r="E18" s="428">
        <v>1</v>
      </c>
      <c r="F18" s="428">
        <v>1E-3</v>
      </c>
      <c r="G18" s="428"/>
    </row>
    <row r="19" spans="1:7" x14ac:dyDescent="0.2">
      <c r="A19" s="431" t="s">
        <v>463</v>
      </c>
      <c r="B19" s="432">
        <v>264.2</v>
      </c>
      <c r="C19" s="432">
        <v>6.2889999999999997</v>
      </c>
      <c r="D19" s="432">
        <v>35.314700000000002</v>
      </c>
      <c r="E19" s="436">
        <v>1000</v>
      </c>
      <c r="F19" s="432">
        <v>1</v>
      </c>
      <c r="G19" s="428"/>
    </row>
    <row r="20" spans="1:7" x14ac:dyDescent="0.2">
      <c r="A20" s="420"/>
      <c r="B20" s="420"/>
      <c r="C20" s="420"/>
      <c r="D20" s="420"/>
      <c r="E20" s="420"/>
      <c r="F20" s="420"/>
      <c r="G20" s="420"/>
    </row>
    <row r="21" spans="1:7" x14ac:dyDescent="0.2">
      <c r="A21" s="420"/>
      <c r="B21" s="420"/>
      <c r="C21" s="420"/>
      <c r="D21" s="420"/>
      <c r="E21" s="420"/>
      <c r="F21" s="420"/>
      <c r="G21" s="420"/>
    </row>
    <row r="22" spans="1:7" x14ac:dyDescent="0.2">
      <c r="A22" s="421" t="s">
        <v>464</v>
      </c>
      <c r="B22" s="420"/>
      <c r="C22" s="420"/>
      <c r="D22" s="420"/>
      <c r="E22" s="420"/>
      <c r="F22" s="420"/>
      <c r="G22" s="420"/>
    </row>
    <row r="23" spans="1:7" x14ac:dyDescent="0.2">
      <c r="A23" s="437" t="s">
        <v>315</v>
      </c>
      <c r="B23" s="437"/>
      <c r="C23" s="437"/>
      <c r="D23" s="437"/>
      <c r="E23" s="437"/>
      <c r="F23" s="437"/>
      <c r="G23" s="420"/>
    </row>
    <row r="24" spans="1:7" x14ac:dyDescent="0.2">
      <c r="A24" s="907" t="s">
        <v>465</v>
      </c>
      <c r="B24" s="907"/>
      <c r="C24" s="907"/>
      <c r="D24" s="908" t="s">
        <v>466</v>
      </c>
      <c r="E24" s="908"/>
      <c r="F24" s="908"/>
      <c r="G24" s="420"/>
    </row>
    <row r="25" spans="1:7" x14ac:dyDescent="0.2">
      <c r="A25" s="420"/>
      <c r="B25" s="420"/>
      <c r="C25" s="420"/>
      <c r="D25" s="420"/>
      <c r="E25" s="420"/>
      <c r="F25" s="420"/>
      <c r="G25" s="420"/>
    </row>
    <row r="26" spans="1:7" x14ac:dyDescent="0.2">
      <c r="A26" s="420"/>
      <c r="B26" s="420"/>
      <c r="C26" s="420"/>
      <c r="D26" s="420"/>
      <c r="E26" s="420"/>
      <c r="F26" s="420"/>
      <c r="G26" s="420"/>
    </row>
    <row r="27" spans="1:7" x14ac:dyDescent="0.2">
      <c r="A27" s="60" t="s">
        <v>467</v>
      </c>
      <c r="B27" s="420"/>
      <c r="C27" s="60"/>
      <c r="D27" s="421" t="s">
        <v>468</v>
      </c>
      <c r="E27" s="420"/>
      <c r="F27" s="420"/>
      <c r="G27" s="420"/>
    </row>
    <row r="28" spans="1:7" x14ac:dyDescent="0.2">
      <c r="A28" s="437" t="s">
        <v>315</v>
      </c>
      <c r="B28" s="438" t="s">
        <v>470</v>
      </c>
      <c r="C28" s="58"/>
      <c r="D28" s="423" t="s">
        <v>115</v>
      </c>
      <c r="E28" s="424"/>
      <c r="F28" s="425" t="s">
        <v>471</v>
      </c>
      <c r="G28" s="420"/>
    </row>
    <row r="29" spans="1:7" x14ac:dyDescent="0.2">
      <c r="A29" s="439" t="s">
        <v>475</v>
      </c>
      <c r="B29" s="440" t="s">
        <v>476</v>
      </c>
      <c r="C29" s="58"/>
      <c r="D29" s="431" t="s">
        <v>436</v>
      </c>
      <c r="E29" s="432"/>
      <c r="F29" s="433" t="s">
        <v>477</v>
      </c>
      <c r="G29" s="420"/>
    </row>
    <row r="30" spans="1:7" x14ac:dyDescent="0.2">
      <c r="A30" s="441" t="s">
        <v>478</v>
      </c>
      <c r="B30" s="442" t="s">
        <v>479</v>
      </c>
      <c r="C30" s="420"/>
      <c r="D30" s="420"/>
      <c r="E30" s="420"/>
      <c r="F30" s="420"/>
      <c r="G30" s="420"/>
    </row>
    <row r="31" spans="1:7" x14ac:dyDescent="0.2">
      <c r="A31" s="420"/>
      <c r="B31" s="420"/>
      <c r="C31" s="420"/>
      <c r="D31" s="420"/>
      <c r="E31" s="420"/>
      <c r="F31" s="420"/>
      <c r="G31" s="420"/>
    </row>
    <row r="32" spans="1:7" x14ac:dyDescent="0.2">
      <c r="A32" s="420"/>
      <c r="B32" s="420"/>
      <c r="C32" s="420"/>
      <c r="D32" s="420"/>
      <c r="E32" s="420"/>
      <c r="F32" s="420"/>
      <c r="G32" s="420"/>
    </row>
    <row r="33" spans="1:7" x14ac:dyDescent="0.2">
      <c r="A33" s="421" t="s">
        <v>469</v>
      </c>
      <c r="B33" s="420"/>
      <c r="C33" s="420"/>
      <c r="D33" s="420"/>
      <c r="E33" s="421" t="s">
        <v>480</v>
      </c>
      <c r="F33" s="420"/>
      <c r="G33" s="420"/>
    </row>
    <row r="34" spans="1:7" x14ac:dyDescent="0.2">
      <c r="A34" s="437" t="s">
        <v>472</v>
      </c>
      <c r="B34" s="437" t="s">
        <v>473</v>
      </c>
      <c r="C34" s="437" t="s">
        <v>474</v>
      </c>
      <c r="D34" s="428"/>
      <c r="E34" s="422"/>
      <c r="F34" s="422" t="s">
        <v>481</v>
      </c>
      <c r="G34" s="420"/>
    </row>
    <row r="35" spans="1:7" x14ac:dyDescent="0.2">
      <c r="A35" s="1"/>
      <c r="B35" s="1"/>
      <c r="C35" s="1"/>
      <c r="D35" s="1"/>
      <c r="E35" s="423" t="s">
        <v>482</v>
      </c>
      <c r="F35" s="443">
        <v>11.6</v>
      </c>
      <c r="G35" s="420"/>
    </row>
    <row r="36" spans="1:7" x14ac:dyDescent="0.2">
      <c r="A36" s="1"/>
      <c r="B36" s="1"/>
      <c r="C36" s="1"/>
      <c r="D36" s="1"/>
      <c r="E36" s="426" t="s">
        <v>49</v>
      </c>
      <c r="F36" s="443">
        <v>8.5299999999999994</v>
      </c>
      <c r="G36" s="420"/>
    </row>
    <row r="37" spans="1:7" x14ac:dyDescent="0.2">
      <c r="A37" s="1"/>
      <c r="B37" s="1"/>
      <c r="C37" s="1"/>
      <c r="D37" s="1"/>
      <c r="E37" s="426" t="s">
        <v>50</v>
      </c>
      <c r="F37" s="443">
        <v>7.88</v>
      </c>
      <c r="G37" s="420"/>
    </row>
    <row r="38" spans="1:7" x14ac:dyDescent="0.2">
      <c r="A38" s="1"/>
      <c r="B38" s="1"/>
      <c r="C38" s="1"/>
      <c r="D38" s="1"/>
      <c r="E38" s="426" t="s">
        <v>483</v>
      </c>
      <c r="F38" s="443">
        <v>7.93</v>
      </c>
      <c r="G38" s="420"/>
    </row>
    <row r="39" spans="1:7" x14ac:dyDescent="0.2">
      <c r="A39" s="1"/>
      <c r="B39" s="1"/>
      <c r="C39" s="1"/>
      <c r="D39" s="1"/>
      <c r="E39" s="426" t="s">
        <v>130</v>
      </c>
      <c r="F39" s="443">
        <v>7.46</v>
      </c>
      <c r="G39" s="420"/>
    </row>
    <row r="40" spans="1:7" x14ac:dyDescent="0.2">
      <c r="A40" s="1"/>
      <c r="B40" s="1"/>
      <c r="C40" s="1"/>
      <c r="D40" s="1"/>
      <c r="E40" s="426" t="s">
        <v>131</v>
      </c>
      <c r="F40" s="443">
        <v>6.66</v>
      </c>
      <c r="G40" s="420"/>
    </row>
    <row r="41" spans="1:7" x14ac:dyDescent="0.2">
      <c r="A41" s="1"/>
      <c r="B41" s="1"/>
      <c r="C41" s="1"/>
      <c r="D41" s="1"/>
      <c r="E41" s="431" t="s">
        <v>484</v>
      </c>
      <c r="F41" s="444">
        <v>8</v>
      </c>
      <c r="G41" s="420"/>
    </row>
    <row r="42" spans="1:7" x14ac:dyDescent="0.2">
      <c r="A42" s="420"/>
      <c r="B42" s="420"/>
      <c r="C42" s="420"/>
      <c r="D42" s="420"/>
      <c r="E42" s="420"/>
      <c r="F42" s="420"/>
      <c r="G42" s="420"/>
    </row>
    <row r="43" spans="1:7" x14ac:dyDescent="0.2">
      <c r="A43" s="420"/>
      <c r="B43" s="420"/>
      <c r="C43" s="420"/>
      <c r="D43" s="420"/>
      <c r="E43" s="420"/>
      <c r="F43" s="420"/>
      <c r="G43" s="420"/>
    </row>
    <row r="44" spans="1:7" x14ac:dyDescent="0.2">
      <c r="A44" s="420"/>
      <c r="B44" s="420"/>
      <c r="C44" s="420"/>
      <c r="D44" s="420"/>
      <c r="E44" s="420"/>
      <c r="F44" s="420"/>
      <c r="G44" s="420"/>
    </row>
    <row r="45" spans="1:7" ht="15" x14ac:dyDescent="0.25">
      <c r="A45" s="445" t="s">
        <v>485</v>
      </c>
      <c r="B45" s="1"/>
      <c r="C45" s="1"/>
      <c r="D45" s="1"/>
      <c r="E45" s="1"/>
      <c r="F45" s="1"/>
      <c r="G45" s="1"/>
    </row>
    <row r="46" spans="1:7" x14ac:dyDescent="0.2">
      <c r="A46" s="1" t="s">
        <v>486</v>
      </c>
      <c r="B46" s="1"/>
      <c r="C46" s="1"/>
      <c r="D46" s="1"/>
      <c r="E46" s="1"/>
      <c r="F46" s="1"/>
      <c r="G46" s="1"/>
    </row>
    <row r="47" spans="1:7" x14ac:dyDescent="0.2">
      <c r="A47" s="1" t="s">
        <v>487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5" t="s">
        <v>488</v>
      </c>
      <c r="B49" s="1"/>
      <c r="C49" s="1"/>
      <c r="D49" s="1"/>
      <c r="E49" s="1"/>
      <c r="F49" s="1"/>
      <c r="G49" s="1"/>
    </row>
    <row r="50" spans="1:7" x14ac:dyDescent="0.2">
      <c r="A50" s="1" t="s">
        <v>489</v>
      </c>
      <c r="B50" s="1"/>
      <c r="C50" s="1"/>
      <c r="D50" s="1"/>
      <c r="E50" s="1"/>
      <c r="F50" s="1"/>
      <c r="G50" s="1"/>
    </row>
    <row r="51" spans="1:7" x14ac:dyDescent="0.2">
      <c r="A51" s="1" t="s">
        <v>490</v>
      </c>
      <c r="B51" s="1"/>
      <c r="C51" s="1"/>
      <c r="D51" s="1"/>
      <c r="E51" s="1"/>
      <c r="F51" s="1"/>
      <c r="G51" s="1"/>
    </row>
    <row r="52" spans="1:7" x14ac:dyDescent="0.2">
      <c r="A52" s="1" t="s">
        <v>491</v>
      </c>
      <c r="B52" s="1"/>
      <c r="C52" s="1"/>
      <c r="D52" s="1"/>
      <c r="E52" s="1"/>
      <c r="F52" s="1"/>
      <c r="G52" s="1"/>
    </row>
    <row r="53" spans="1:7" x14ac:dyDescent="0.2">
      <c r="A53" s="1" t="s">
        <v>492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5" t="s">
        <v>493</v>
      </c>
      <c r="B55" s="1"/>
      <c r="C55" s="1"/>
      <c r="D55" s="1"/>
      <c r="E55" s="1"/>
      <c r="F55" s="1"/>
      <c r="G55" s="1"/>
    </row>
    <row r="56" spans="1:7" x14ac:dyDescent="0.2">
      <c r="A56" s="1" t="s">
        <v>494</v>
      </c>
      <c r="B56" s="1"/>
      <c r="C56" s="1"/>
      <c r="D56" s="1"/>
      <c r="E56" s="1"/>
      <c r="F56" s="1"/>
      <c r="G56" s="1"/>
    </row>
    <row r="57" spans="1:7" x14ac:dyDescent="0.2">
      <c r="A57" s="1" t="s">
        <v>495</v>
      </c>
      <c r="B57" s="1"/>
      <c r="C57" s="1"/>
      <c r="D57" s="1"/>
      <c r="E57" s="1"/>
      <c r="F57" s="1"/>
      <c r="G57" s="1"/>
    </row>
    <row r="58" spans="1:7" x14ac:dyDescent="0.2">
      <c r="A58" s="1" t="s">
        <v>496</v>
      </c>
      <c r="B58" s="1"/>
      <c r="C58" s="1"/>
      <c r="D58" s="1"/>
      <c r="E58" s="1"/>
      <c r="F58" s="1"/>
      <c r="G58" s="1"/>
    </row>
    <row r="59" spans="1:7" x14ac:dyDescent="0.2">
      <c r="A59" s="1" t="s">
        <v>497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5" t="s">
        <v>498</v>
      </c>
      <c r="B61" s="1"/>
      <c r="C61" s="1"/>
      <c r="D61" s="1"/>
      <c r="E61" s="1"/>
      <c r="F61" s="1"/>
      <c r="G61" s="1"/>
    </row>
    <row r="62" spans="1:7" x14ac:dyDescent="0.2">
      <c r="A62" s="1" t="s">
        <v>499</v>
      </c>
      <c r="B62" s="1"/>
      <c r="C62" s="1"/>
      <c r="D62" s="1"/>
      <c r="E62" s="1"/>
      <c r="F62" s="1"/>
      <c r="G62" s="1"/>
    </row>
    <row r="63" spans="1:7" x14ac:dyDescent="0.2">
      <c r="A63" s="1" t="s">
        <v>500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5" t="s">
        <v>501</v>
      </c>
      <c r="B65" s="1"/>
      <c r="C65" s="1"/>
      <c r="D65" s="1"/>
      <c r="E65" s="1"/>
      <c r="F65" s="1"/>
      <c r="G65" s="1"/>
    </row>
    <row r="66" spans="1:7" x14ac:dyDescent="0.2">
      <c r="A66" s="1" t="s">
        <v>502</v>
      </c>
      <c r="B66" s="1"/>
      <c r="C66" s="1"/>
      <c r="D66" s="1"/>
      <c r="E66" s="1"/>
      <c r="F66" s="1"/>
      <c r="G66" s="1"/>
    </row>
    <row r="67" spans="1:7" x14ac:dyDescent="0.2">
      <c r="A67" s="1" t="s">
        <v>503</v>
      </c>
      <c r="B67" s="1"/>
      <c r="C67" s="1"/>
      <c r="D67" s="1"/>
      <c r="E67" s="1"/>
      <c r="F67" s="1"/>
      <c r="G67" s="1"/>
    </row>
    <row r="68" spans="1:7" x14ac:dyDescent="0.2">
      <c r="A68" s="1" t="s">
        <v>504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D13" sqref="D13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6" t="s">
        <v>518</v>
      </c>
      <c r="B1" s="469"/>
      <c r="C1" s="469"/>
      <c r="D1" s="469"/>
    </row>
    <row r="2" spans="1:4" x14ac:dyDescent="0.2">
      <c r="A2" s="499"/>
      <c r="B2" s="497"/>
      <c r="C2" s="497"/>
      <c r="D2" s="500"/>
    </row>
    <row r="3" spans="1:4" x14ac:dyDescent="0.2">
      <c r="A3" s="501"/>
      <c r="B3" s="501">
        <v>2012</v>
      </c>
      <c r="C3" s="501">
        <v>2013</v>
      </c>
      <c r="D3" s="501">
        <v>2014</v>
      </c>
    </row>
    <row r="4" spans="1:4" x14ac:dyDescent="0.2">
      <c r="A4" s="468" t="s">
        <v>135</v>
      </c>
      <c r="B4" s="496">
        <v>-4.4731886825738902</v>
      </c>
      <c r="C4" s="496">
        <v>-7.4967254474384264</v>
      </c>
      <c r="D4" s="496">
        <v>-7.7301788864257928</v>
      </c>
    </row>
    <row r="5" spans="1:4" x14ac:dyDescent="0.2">
      <c r="A5" s="468" t="s">
        <v>136</v>
      </c>
      <c r="B5" s="496">
        <v>-4.6807383604243933</v>
      </c>
      <c r="C5" s="496">
        <v>-8.8910421268696105</v>
      </c>
      <c r="D5" s="496">
        <v>-6.1256864554811488</v>
      </c>
    </row>
    <row r="6" spans="1:4" x14ac:dyDescent="0.2">
      <c r="A6" s="468" t="s">
        <v>137</v>
      </c>
      <c r="B6" s="496">
        <v>-4.8060256607878857</v>
      </c>
      <c r="C6" s="496">
        <v>-9.2837718409267982</v>
      </c>
      <c r="D6" s="496">
        <v>-4.930561256190547</v>
      </c>
    </row>
    <row r="7" spans="1:4" x14ac:dyDescent="0.2">
      <c r="A7" s="468" t="s">
        <v>138</v>
      </c>
      <c r="B7" s="496">
        <v>-4.9661151439130595</v>
      </c>
      <c r="C7" s="496">
        <v>-9.3704795125260514</v>
      </c>
      <c r="D7" s="779">
        <v>-4.7557507732341771</v>
      </c>
    </row>
    <row r="8" spans="1:4" x14ac:dyDescent="0.2">
      <c r="A8" s="468" t="s">
        <v>139</v>
      </c>
      <c r="B8" s="496">
        <v>-5.148129720475219</v>
      </c>
      <c r="C8" s="496">
        <v>-9.8609968805954598</v>
      </c>
      <c r="D8" s="779">
        <v>-3.8749484632147202</v>
      </c>
    </row>
    <row r="9" spans="1:4" x14ac:dyDescent="0.2">
      <c r="A9" s="468" t="s">
        <v>140</v>
      </c>
      <c r="B9" s="496">
        <v>-5.1904996013781206</v>
      </c>
      <c r="C9" s="496">
        <v>-10.662422398235812</v>
      </c>
      <c r="D9" s="779">
        <v>-2.4630233685335932</v>
      </c>
    </row>
    <row r="10" spans="1:4" x14ac:dyDescent="0.2">
      <c r="A10" s="468" t="s">
        <v>141</v>
      </c>
      <c r="B10" s="496">
        <v>-5.5123557580188116</v>
      </c>
      <c r="C10" s="496">
        <v>-10.495064109922028</v>
      </c>
      <c r="D10" s="779">
        <v>-2.1642463711768141</v>
      </c>
    </row>
    <row r="11" spans="1:4" x14ac:dyDescent="0.2">
      <c r="A11" s="468" t="s">
        <v>142</v>
      </c>
      <c r="B11" s="496">
        <v>-5.5135385266924581</v>
      </c>
      <c r="C11" s="496">
        <v>-10.989446637777348</v>
      </c>
      <c r="D11" s="779">
        <v>-1.8015586931936105</v>
      </c>
    </row>
    <row r="12" spans="1:4" x14ac:dyDescent="0.2">
      <c r="A12" s="468" t="s">
        <v>143</v>
      </c>
      <c r="B12" s="496">
        <v>-6.2415667657913652</v>
      </c>
      <c r="C12" s="496">
        <v>-10.413736635372357</v>
      </c>
      <c r="D12" s="779">
        <v>-1.086186246815692</v>
      </c>
    </row>
    <row r="13" spans="1:4" x14ac:dyDescent="0.2">
      <c r="A13" s="468" t="s">
        <v>144</v>
      </c>
      <c r="B13" s="496">
        <v>-6.311103368385937</v>
      </c>
      <c r="C13" s="496">
        <v>-10.203113255606333</v>
      </c>
      <c r="D13" s="496">
        <v>-0.53760061507389223</v>
      </c>
    </row>
    <row r="14" spans="1:4" x14ac:dyDescent="0.2">
      <c r="A14" s="468" t="s">
        <v>145</v>
      </c>
      <c r="B14" s="496">
        <v>-6.3879221863982592</v>
      </c>
      <c r="C14" s="496">
        <v>-9.7112398978106249</v>
      </c>
      <c r="D14" s="779" t="s">
        <v>632</v>
      </c>
    </row>
    <row r="15" spans="1:4" x14ac:dyDescent="0.2">
      <c r="A15" s="497" t="s">
        <v>146</v>
      </c>
      <c r="B15" s="498">
        <v>-6.701356658030214</v>
      </c>
      <c r="C15" s="498">
        <v>-8.9030269781087021</v>
      </c>
      <c r="D15" s="780" t="s">
        <v>632</v>
      </c>
    </row>
    <row r="16" spans="1:4" x14ac:dyDescent="0.2">
      <c r="A16" s="467"/>
      <c r="B16" s="468"/>
      <c r="C16" s="468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4" t="s">
        <v>24</v>
      </c>
      <c r="B1" s="505"/>
      <c r="C1" s="505"/>
      <c r="D1" s="505"/>
      <c r="E1" s="505"/>
      <c r="F1" s="505"/>
      <c r="G1" s="505"/>
      <c r="H1" s="505"/>
    </row>
    <row r="2" spans="1:8" ht="15.75" x14ac:dyDescent="0.25">
      <c r="A2" s="506"/>
      <c r="B2" s="507"/>
      <c r="C2" s="508"/>
      <c r="D2" s="508"/>
      <c r="E2" s="508"/>
      <c r="F2" s="508"/>
      <c r="G2" s="508"/>
      <c r="H2" s="538" t="s">
        <v>160</v>
      </c>
    </row>
    <row r="3" spans="1:8" s="80" customFormat="1" x14ac:dyDescent="0.2">
      <c r="A3" s="460"/>
      <c r="B3" s="861">
        <f>INDICE!A3</f>
        <v>41913</v>
      </c>
      <c r="C3" s="862"/>
      <c r="D3" s="862" t="s">
        <v>121</v>
      </c>
      <c r="E3" s="862"/>
      <c r="F3" s="862" t="s">
        <v>122</v>
      </c>
      <c r="G3" s="862"/>
      <c r="H3" s="862"/>
    </row>
    <row r="4" spans="1:8" s="80" customFormat="1" x14ac:dyDescent="0.2">
      <c r="A4" s="461"/>
      <c r="B4" s="97" t="s">
        <v>48</v>
      </c>
      <c r="C4" s="97" t="s">
        <v>513</v>
      </c>
      <c r="D4" s="97" t="s">
        <v>48</v>
      </c>
      <c r="E4" s="97" t="s">
        <v>513</v>
      </c>
      <c r="F4" s="97" t="s">
        <v>48</v>
      </c>
      <c r="G4" s="456" t="s">
        <v>513</v>
      </c>
      <c r="H4" s="456" t="s">
        <v>129</v>
      </c>
    </row>
    <row r="5" spans="1:8" s="102" customFormat="1" x14ac:dyDescent="0.2">
      <c r="A5" s="510" t="s">
        <v>147</v>
      </c>
      <c r="B5" s="519">
        <v>61.16933999999997</v>
      </c>
      <c r="C5" s="512">
        <v>-4.5630196667518428</v>
      </c>
      <c r="D5" s="511">
        <v>686.09218999999996</v>
      </c>
      <c r="E5" s="512">
        <v>-6.8581323788127033</v>
      </c>
      <c r="F5" s="511">
        <v>877.02138999999988</v>
      </c>
      <c r="G5" s="512">
        <v>-5.2126978425920472</v>
      </c>
      <c r="H5" s="517">
        <v>53.417929230352115</v>
      </c>
    </row>
    <row r="6" spans="1:8" s="102" customFormat="1" x14ac:dyDescent="0.2">
      <c r="A6" s="510" t="s">
        <v>148</v>
      </c>
      <c r="B6" s="519">
        <v>29.377889999999994</v>
      </c>
      <c r="C6" s="512">
        <v>-10.818591136103404</v>
      </c>
      <c r="D6" s="511">
        <v>422.82517999999993</v>
      </c>
      <c r="E6" s="512">
        <v>-11.134885994088487</v>
      </c>
      <c r="F6" s="511">
        <v>521.83369999999991</v>
      </c>
      <c r="G6" s="512">
        <v>-9.7644721228786544</v>
      </c>
      <c r="H6" s="517">
        <v>31.784031694612136</v>
      </c>
    </row>
    <row r="7" spans="1:8" s="102" customFormat="1" x14ac:dyDescent="0.2">
      <c r="A7" s="510" t="s">
        <v>149</v>
      </c>
      <c r="B7" s="519">
        <v>3.213519999999999</v>
      </c>
      <c r="C7" s="512">
        <v>9.619956950513485</v>
      </c>
      <c r="D7" s="511">
        <v>29.313659999999995</v>
      </c>
      <c r="E7" s="512">
        <v>15.351887544574696</v>
      </c>
      <c r="F7" s="511">
        <v>34.777059999999992</v>
      </c>
      <c r="G7" s="512">
        <v>12.180083932505569</v>
      </c>
      <c r="H7" s="517">
        <v>2.1182134792855041</v>
      </c>
    </row>
    <row r="8" spans="1:8" s="102" customFormat="1" x14ac:dyDescent="0.2">
      <c r="A8" s="513" t="s">
        <v>656</v>
      </c>
      <c r="B8" s="518">
        <v>37.180119999999995</v>
      </c>
      <c r="C8" s="515">
        <v>88932.854406130253</v>
      </c>
      <c r="D8" s="514">
        <v>208.09914999999998</v>
      </c>
      <c r="E8" s="516">
        <v>277.91992459731205</v>
      </c>
      <c r="F8" s="514">
        <v>208.17876000000001</v>
      </c>
      <c r="G8" s="516">
        <v>277.5425925821815</v>
      </c>
      <c r="H8" s="518">
        <v>12.679825595750247</v>
      </c>
    </row>
    <row r="9" spans="1:8" s="80" customFormat="1" x14ac:dyDescent="0.2">
      <c r="A9" s="462" t="s">
        <v>120</v>
      </c>
      <c r="B9" s="69">
        <v>130.94086999999996</v>
      </c>
      <c r="C9" s="70">
        <v>30.929151840910158</v>
      </c>
      <c r="D9" s="69">
        <v>1346.3301799999997</v>
      </c>
      <c r="E9" s="70">
        <v>4.1332131490406603</v>
      </c>
      <c r="F9" s="69">
        <v>1641.8109099999999</v>
      </c>
      <c r="G9" s="70">
        <v>3.2783350183626716</v>
      </c>
      <c r="H9" s="70">
        <v>100</v>
      </c>
    </row>
    <row r="10" spans="1:8" s="102" customFormat="1" x14ac:dyDescent="0.2">
      <c r="A10" s="503"/>
      <c r="B10" s="502"/>
      <c r="C10" s="509"/>
      <c r="D10" s="502"/>
      <c r="E10" s="509"/>
      <c r="F10" s="502"/>
      <c r="G10" s="509"/>
      <c r="H10" s="93" t="s">
        <v>246</v>
      </c>
    </row>
    <row r="11" spans="1:8" s="102" customFormat="1" x14ac:dyDescent="0.2">
      <c r="A11" s="463" t="s">
        <v>585</v>
      </c>
      <c r="B11" s="502"/>
      <c r="C11" s="502"/>
      <c r="D11" s="502"/>
      <c r="E11" s="502"/>
      <c r="F11" s="502"/>
      <c r="G11" s="509"/>
      <c r="H11" s="509"/>
    </row>
    <row r="12" spans="1:8" s="102" customFormat="1" x14ac:dyDescent="0.2">
      <c r="A12" s="463" t="s">
        <v>655</v>
      </c>
      <c r="B12" s="502"/>
      <c r="C12" s="502"/>
      <c r="D12" s="502"/>
      <c r="E12" s="502"/>
      <c r="F12" s="502"/>
      <c r="G12" s="509"/>
      <c r="H12" s="509"/>
    </row>
    <row r="13" spans="1:8" s="102" customFormat="1" ht="14.25" x14ac:dyDescent="0.2">
      <c r="A13" s="463" t="s">
        <v>247</v>
      </c>
      <c r="B13" s="468"/>
      <c r="C13" s="468"/>
      <c r="D13" s="468"/>
      <c r="E13" s="468"/>
      <c r="F13" s="468"/>
      <c r="G13" s="468"/>
      <c r="H13" s="46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83" priority="4" operator="between">
      <formula>0</formula>
      <formula>0.5</formula>
    </cfRule>
  </conditionalFormatting>
  <conditionalFormatting sqref="D8">
    <cfRule type="cellIs" dxfId="82" priority="3" operator="between">
      <formula>0</formula>
      <formula>0.5</formula>
    </cfRule>
  </conditionalFormatting>
  <conditionalFormatting sqref="F8">
    <cfRule type="cellIs" dxfId="81" priority="2" operator="between">
      <formula>0</formula>
      <formula>0.5</formula>
    </cfRule>
  </conditionalFormatting>
  <conditionalFormatting sqref="H8">
    <cfRule type="cellIs" dxfId="80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5"/>
      <c r="C1" s="185"/>
      <c r="D1" s="185"/>
      <c r="E1" s="185"/>
      <c r="F1" s="185"/>
      <c r="G1" s="185"/>
      <c r="H1" s="185"/>
    </row>
    <row r="2" spans="1:14" ht="15.75" x14ac:dyDescent="0.25">
      <c r="A2" s="177"/>
      <c r="B2" s="178"/>
      <c r="C2" s="185"/>
      <c r="D2" s="185"/>
      <c r="E2" s="185"/>
      <c r="F2" s="185"/>
      <c r="G2" s="185"/>
      <c r="H2" s="538" t="s">
        <v>160</v>
      </c>
    </row>
    <row r="3" spans="1:14" s="102" customFormat="1" x14ac:dyDescent="0.2">
      <c r="A3" s="79"/>
      <c r="B3" s="861">
        <f>INDICE!A3</f>
        <v>41913</v>
      </c>
      <c r="C3" s="862"/>
      <c r="D3" s="863" t="s">
        <v>121</v>
      </c>
      <c r="E3" s="863"/>
      <c r="F3" s="863" t="s">
        <v>122</v>
      </c>
      <c r="G3" s="863"/>
      <c r="H3" s="863"/>
      <c r="I3" s="539"/>
    </row>
    <row r="4" spans="1:14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513</v>
      </c>
      <c r="F4" s="97" t="s">
        <v>48</v>
      </c>
      <c r="G4" s="456" t="s">
        <v>513</v>
      </c>
      <c r="H4" s="456" t="s">
        <v>111</v>
      </c>
      <c r="I4" s="539"/>
    </row>
    <row r="5" spans="1:14" s="102" customFormat="1" x14ac:dyDescent="0.2">
      <c r="A5" s="99" t="s">
        <v>193</v>
      </c>
      <c r="B5" s="541">
        <v>370.80502999999942</v>
      </c>
      <c r="C5" s="534">
        <v>-1.0292286776999748</v>
      </c>
      <c r="D5" s="533">
        <v>3612.7100099999989</v>
      </c>
      <c r="E5" s="535">
        <v>-0.81276502764265413</v>
      </c>
      <c r="F5" s="533">
        <v>4306.6848799999998</v>
      </c>
      <c r="G5" s="535">
        <v>-1.1753776080118763</v>
      </c>
      <c r="H5" s="544">
        <v>93.110568594924487</v>
      </c>
    </row>
    <row r="6" spans="1:14" s="102" customFormat="1" x14ac:dyDescent="0.2">
      <c r="A6" s="99" t="s">
        <v>194</v>
      </c>
      <c r="B6" s="519">
        <v>27.583939999999995</v>
      </c>
      <c r="C6" s="527">
        <v>2.0740119607142091</v>
      </c>
      <c r="D6" s="511">
        <v>263.56635999999997</v>
      </c>
      <c r="E6" s="512">
        <v>0.31840695960614002</v>
      </c>
      <c r="F6" s="511">
        <v>314.98212000000001</v>
      </c>
      <c r="G6" s="512">
        <v>-0.27401191422771226</v>
      </c>
      <c r="H6" s="517">
        <v>6.8099164688442997</v>
      </c>
    </row>
    <row r="7" spans="1:14" s="102" customFormat="1" x14ac:dyDescent="0.2">
      <c r="A7" s="99" t="s">
        <v>154</v>
      </c>
      <c r="B7" s="542">
        <v>2.547E-2</v>
      </c>
      <c r="C7" s="529">
        <v>59.187499999999993</v>
      </c>
      <c r="D7" s="528">
        <v>0.19675000000000001</v>
      </c>
      <c r="E7" s="529">
        <v>0.12213118925245998</v>
      </c>
      <c r="F7" s="528">
        <v>0.24152999999999999</v>
      </c>
      <c r="G7" s="529">
        <v>-27.998211357877484</v>
      </c>
      <c r="H7" s="542">
        <v>5.2218809268283657E-3</v>
      </c>
    </row>
    <row r="8" spans="1:14" s="102" customFormat="1" x14ac:dyDescent="0.2">
      <c r="A8" s="540" t="s">
        <v>155</v>
      </c>
      <c r="B8" s="520">
        <v>398.41443999999944</v>
      </c>
      <c r="C8" s="521">
        <v>-0.82390837815441276</v>
      </c>
      <c r="D8" s="520">
        <v>3876.5228899999988</v>
      </c>
      <c r="E8" s="521">
        <v>-0.7380045454684111</v>
      </c>
      <c r="F8" s="520">
        <v>4621.9835400000002</v>
      </c>
      <c r="G8" s="521">
        <v>-1.1170078226908955</v>
      </c>
      <c r="H8" s="521">
        <v>99.927328661618247</v>
      </c>
    </row>
    <row r="9" spans="1:14" s="102" customFormat="1" x14ac:dyDescent="0.2">
      <c r="A9" s="99" t="s">
        <v>156</v>
      </c>
      <c r="B9" s="542">
        <v>0.29318</v>
      </c>
      <c r="C9" s="529">
        <v>3.1343441094734179</v>
      </c>
      <c r="D9" s="528">
        <v>2.8047499999999999</v>
      </c>
      <c r="E9" s="528">
        <v>-37.906109210861295</v>
      </c>
      <c r="F9" s="528">
        <v>3.3612999999999995</v>
      </c>
      <c r="G9" s="529">
        <v>-33.887987412106</v>
      </c>
      <c r="H9" s="517">
        <v>7.2671338381767009E-2</v>
      </c>
    </row>
    <row r="10" spans="1:14" s="102" customFormat="1" x14ac:dyDescent="0.2">
      <c r="A10" s="68" t="s">
        <v>157</v>
      </c>
      <c r="B10" s="522">
        <v>398.70761999999939</v>
      </c>
      <c r="C10" s="523">
        <v>-0.82110940177777747</v>
      </c>
      <c r="D10" s="522">
        <v>3879.3276399999986</v>
      </c>
      <c r="E10" s="523">
        <v>-0.78094378310787427</v>
      </c>
      <c r="F10" s="522">
        <v>4625.3448399999997</v>
      </c>
      <c r="G10" s="523">
        <v>-1.1526149869959408</v>
      </c>
      <c r="H10" s="523">
        <v>100</v>
      </c>
    </row>
    <row r="11" spans="1:14" s="102" customFormat="1" x14ac:dyDescent="0.2">
      <c r="A11" s="104" t="s">
        <v>158</v>
      </c>
      <c r="B11" s="530"/>
      <c r="C11" s="530"/>
      <c r="D11" s="530"/>
      <c r="E11" s="530"/>
      <c r="F11" s="530"/>
      <c r="G11" s="530"/>
      <c r="H11" s="530"/>
    </row>
    <row r="12" spans="1:14" s="102" customFormat="1" x14ac:dyDescent="0.2">
      <c r="A12" s="105" t="s">
        <v>200</v>
      </c>
      <c r="B12" s="543">
        <v>24.651499999999992</v>
      </c>
      <c r="C12" s="532">
        <v>2.2069978303583686</v>
      </c>
      <c r="D12" s="531">
        <v>227.7613399999999</v>
      </c>
      <c r="E12" s="532">
        <v>4.049467610750713</v>
      </c>
      <c r="F12" s="531">
        <v>272.69591999999994</v>
      </c>
      <c r="G12" s="532">
        <v>3.3945150872560883</v>
      </c>
      <c r="H12" s="545">
        <v>5.8956884174715922</v>
      </c>
    </row>
    <row r="13" spans="1:14" s="102" customFormat="1" x14ac:dyDescent="0.2">
      <c r="A13" s="106" t="s">
        <v>159</v>
      </c>
      <c r="B13" s="584">
        <v>6.1828514840022439</v>
      </c>
      <c r="C13" s="536"/>
      <c r="D13" s="565">
        <v>5.8711550334531681</v>
      </c>
      <c r="E13" s="536"/>
      <c r="F13" s="565">
        <v>5.8956884174715922</v>
      </c>
      <c r="G13" s="536"/>
      <c r="H13" s="54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585</v>
      </c>
      <c r="B15" s="136"/>
      <c r="C15" s="136"/>
      <c r="D15" s="136"/>
      <c r="E15" s="136"/>
      <c r="F15" s="53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520</v>
      </c>
      <c r="B16" s="185"/>
      <c r="C16" s="185"/>
      <c r="D16" s="185"/>
      <c r="E16" s="185"/>
      <c r="F16" s="185"/>
      <c r="G16" s="185"/>
      <c r="H16" s="185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5"/>
      <c r="C17" s="185"/>
      <c r="D17" s="185"/>
      <c r="E17" s="185"/>
      <c r="F17" s="185"/>
      <c r="G17" s="185"/>
      <c r="H17" s="185"/>
    </row>
  </sheetData>
  <mergeCells count="3">
    <mergeCell ref="B3:C3"/>
    <mergeCell ref="D3:E3"/>
    <mergeCell ref="F3:H3"/>
  </mergeCells>
  <conditionalFormatting sqref="H7">
    <cfRule type="cellIs" dxfId="79" priority="1" operator="between">
      <formula>0</formula>
      <formula>0.5</formula>
    </cfRule>
  </conditionalFormatting>
  <conditionalFormatting sqref="B9:G9">
    <cfRule type="cellIs" dxfId="78" priority="3" operator="between">
      <formula>0</formula>
      <formula>0.5</formula>
    </cfRule>
  </conditionalFormatting>
  <conditionalFormatting sqref="B7:G7">
    <cfRule type="cellIs" dxfId="77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B5" sqref="B5:H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626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64">
        <f>INDICE!A3</f>
        <v>41913</v>
      </c>
      <c r="C3" s="864"/>
      <c r="D3" s="864"/>
      <c r="E3" s="112"/>
      <c r="F3" s="865" t="s">
        <v>122</v>
      </c>
      <c r="G3" s="865"/>
      <c r="H3" s="865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56.693979999999989</v>
      </c>
      <c r="C5" s="117">
        <v>2.0067200000000001</v>
      </c>
      <c r="D5" s="547">
        <v>58.700699999999991</v>
      </c>
      <c r="E5" s="548"/>
      <c r="F5" s="548">
        <v>668.4386099999997</v>
      </c>
      <c r="G5" s="548">
        <v>23.954119999999964</v>
      </c>
      <c r="H5" s="547">
        <v>692.39272999999969</v>
      </c>
      <c r="I5" s="82"/>
    </row>
    <row r="6" spans="1:9" s="114" customFormat="1" x14ac:dyDescent="0.2">
      <c r="A6" s="115" t="s">
        <v>163</v>
      </c>
      <c r="B6" s="118">
        <v>10.777370000000001</v>
      </c>
      <c r="C6" s="119">
        <v>0.49310000000000004</v>
      </c>
      <c r="D6" s="549">
        <v>11.270470000000001</v>
      </c>
      <c r="E6" s="271"/>
      <c r="F6" s="271">
        <v>126.78336000000004</v>
      </c>
      <c r="G6" s="271">
        <v>6.1384099999999995</v>
      </c>
      <c r="H6" s="549">
        <v>132.92177000000004</v>
      </c>
      <c r="I6" s="82"/>
    </row>
    <row r="7" spans="1:9" s="114" customFormat="1" x14ac:dyDescent="0.2">
      <c r="A7" s="115" t="s">
        <v>164</v>
      </c>
      <c r="B7" s="118">
        <v>7.0658199999999995</v>
      </c>
      <c r="C7" s="119">
        <v>0.54876000000000003</v>
      </c>
      <c r="D7" s="549">
        <v>7.6145799999999992</v>
      </c>
      <c r="E7" s="271"/>
      <c r="F7" s="271">
        <v>84.593160000000026</v>
      </c>
      <c r="G7" s="271">
        <v>6.1189600000000004</v>
      </c>
      <c r="H7" s="549">
        <v>90.712120000000027</v>
      </c>
      <c r="I7" s="82"/>
    </row>
    <row r="8" spans="1:9" s="114" customFormat="1" x14ac:dyDescent="0.2">
      <c r="A8" s="115" t="s">
        <v>165</v>
      </c>
      <c r="B8" s="118">
        <v>16.795470000000005</v>
      </c>
      <c r="C8" s="118">
        <v>0.93488000000000004</v>
      </c>
      <c r="D8" s="549">
        <v>17.730350000000005</v>
      </c>
      <c r="E8" s="271"/>
      <c r="F8" s="271">
        <v>195.18655999999999</v>
      </c>
      <c r="G8" s="271">
        <v>10.72659</v>
      </c>
      <c r="H8" s="549">
        <v>205.91314999999997</v>
      </c>
      <c r="I8" s="82"/>
    </row>
    <row r="9" spans="1:9" s="114" customFormat="1" x14ac:dyDescent="0.2">
      <c r="A9" s="115" t="s">
        <v>166</v>
      </c>
      <c r="B9" s="118">
        <v>31.35257</v>
      </c>
      <c r="C9" s="118">
        <v>10.141580000000001</v>
      </c>
      <c r="D9" s="549">
        <v>41.494150000000005</v>
      </c>
      <c r="E9" s="271"/>
      <c r="F9" s="271">
        <v>360.49841999999973</v>
      </c>
      <c r="G9" s="271">
        <v>116.86359000000003</v>
      </c>
      <c r="H9" s="549">
        <v>477.36200999999977</v>
      </c>
      <c r="I9" s="82"/>
    </row>
    <row r="10" spans="1:9" s="114" customFormat="1" x14ac:dyDescent="0.2">
      <c r="A10" s="115" t="s">
        <v>167</v>
      </c>
      <c r="B10" s="118">
        <v>4.7645799999999996</v>
      </c>
      <c r="C10" s="119">
        <v>0.29408000000000006</v>
      </c>
      <c r="D10" s="549">
        <v>5.0586599999999997</v>
      </c>
      <c r="E10" s="271"/>
      <c r="F10" s="271">
        <v>56.793349999999997</v>
      </c>
      <c r="G10" s="271">
        <v>3.193519999999999</v>
      </c>
      <c r="H10" s="549">
        <v>59.986869999999996</v>
      </c>
      <c r="I10" s="82"/>
    </row>
    <row r="11" spans="1:9" s="114" customFormat="1" x14ac:dyDescent="0.2">
      <c r="A11" s="115" t="s">
        <v>168</v>
      </c>
      <c r="B11" s="118">
        <v>20.289219999999993</v>
      </c>
      <c r="C11" s="118">
        <v>1.1350100000000001</v>
      </c>
      <c r="D11" s="549">
        <v>21.424229999999994</v>
      </c>
      <c r="E11" s="271"/>
      <c r="F11" s="271">
        <v>239.88286000000002</v>
      </c>
      <c r="G11" s="271">
        <v>13.647350000000021</v>
      </c>
      <c r="H11" s="549">
        <v>253.53021000000004</v>
      </c>
      <c r="I11" s="82"/>
    </row>
    <row r="12" spans="1:9" s="114" customFormat="1" x14ac:dyDescent="0.2">
      <c r="A12" s="115" t="s">
        <v>643</v>
      </c>
      <c r="B12" s="118">
        <v>13.719130000000007</v>
      </c>
      <c r="C12" s="119">
        <v>0.60829</v>
      </c>
      <c r="D12" s="549">
        <v>14.327420000000007</v>
      </c>
      <c r="E12" s="271"/>
      <c r="F12" s="271">
        <v>166.36265</v>
      </c>
      <c r="G12" s="271">
        <v>7.2338300000000073</v>
      </c>
      <c r="H12" s="549">
        <v>173.59648000000001</v>
      </c>
      <c r="I12" s="82"/>
    </row>
    <row r="13" spans="1:9" s="114" customFormat="1" x14ac:dyDescent="0.2">
      <c r="A13" s="115" t="s">
        <v>169</v>
      </c>
      <c r="B13" s="118">
        <v>62.823889999999992</v>
      </c>
      <c r="C13" s="118">
        <v>4.1105699999999992</v>
      </c>
      <c r="D13" s="549">
        <v>66.934459999999987</v>
      </c>
      <c r="E13" s="271"/>
      <c r="F13" s="271">
        <v>719.03232000000048</v>
      </c>
      <c r="G13" s="271">
        <v>45.563690000000044</v>
      </c>
      <c r="H13" s="549">
        <v>764.59601000000055</v>
      </c>
      <c r="I13" s="82"/>
    </row>
    <row r="14" spans="1:9" s="114" customFormat="1" x14ac:dyDescent="0.2">
      <c r="A14" s="115" t="s">
        <v>170</v>
      </c>
      <c r="B14" s="119">
        <v>0.50405</v>
      </c>
      <c r="C14" s="119">
        <v>3.7170000000000002E-2</v>
      </c>
      <c r="D14" s="550">
        <v>0.54122000000000003</v>
      </c>
      <c r="E14" s="119"/>
      <c r="F14" s="271">
        <v>6.1885699999999995</v>
      </c>
      <c r="G14" s="119">
        <v>0.68155000000000021</v>
      </c>
      <c r="H14" s="550">
        <v>6.87012</v>
      </c>
      <c r="I14" s="82"/>
    </row>
    <row r="15" spans="1:9" s="114" customFormat="1" x14ac:dyDescent="0.2">
      <c r="A15" s="115" t="s">
        <v>171</v>
      </c>
      <c r="B15" s="118">
        <v>40.377320000000012</v>
      </c>
      <c r="C15" s="118">
        <v>1.67384</v>
      </c>
      <c r="D15" s="549">
        <v>42.05116000000001</v>
      </c>
      <c r="E15" s="271"/>
      <c r="F15" s="271">
        <v>470.2574399999998</v>
      </c>
      <c r="G15" s="271">
        <v>18.610849999999992</v>
      </c>
      <c r="H15" s="549">
        <v>488.86828999999977</v>
      </c>
      <c r="I15" s="82"/>
    </row>
    <row r="16" spans="1:9" s="114" customFormat="1" x14ac:dyDescent="0.2">
      <c r="A16" s="115" t="s">
        <v>172</v>
      </c>
      <c r="B16" s="118">
        <v>7.5076999999999998</v>
      </c>
      <c r="C16" s="119">
        <v>0.23676999999999998</v>
      </c>
      <c r="D16" s="549">
        <v>7.7444699999999997</v>
      </c>
      <c r="E16" s="271"/>
      <c r="F16" s="271">
        <v>93.406089999999978</v>
      </c>
      <c r="G16" s="271">
        <v>2.7770200000000012</v>
      </c>
      <c r="H16" s="549">
        <v>96.183109999999985</v>
      </c>
      <c r="I16" s="82"/>
    </row>
    <row r="17" spans="1:14" s="114" customFormat="1" x14ac:dyDescent="0.2">
      <c r="A17" s="115" t="s">
        <v>173</v>
      </c>
      <c r="B17" s="118">
        <v>19.322519999999994</v>
      </c>
      <c r="C17" s="118">
        <v>1.0902699999999999</v>
      </c>
      <c r="D17" s="549">
        <v>20.412789999999994</v>
      </c>
      <c r="E17" s="271"/>
      <c r="F17" s="271">
        <v>230.41079999999999</v>
      </c>
      <c r="G17" s="271">
        <v>12.715020000000013</v>
      </c>
      <c r="H17" s="549">
        <v>243.12582</v>
      </c>
      <c r="I17" s="82"/>
    </row>
    <row r="18" spans="1:14" s="114" customFormat="1" x14ac:dyDescent="0.2">
      <c r="A18" s="115" t="s">
        <v>174</v>
      </c>
      <c r="B18" s="118">
        <v>2.3326900000000004</v>
      </c>
      <c r="C18" s="119">
        <v>0.12066</v>
      </c>
      <c r="D18" s="549">
        <v>2.4533500000000004</v>
      </c>
      <c r="E18" s="271"/>
      <c r="F18" s="271">
        <v>26.527559999999994</v>
      </c>
      <c r="G18" s="271">
        <v>1.5234599999999998</v>
      </c>
      <c r="H18" s="549">
        <v>28.051019999999994</v>
      </c>
      <c r="I18" s="82"/>
    </row>
    <row r="19" spans="1:14" s="114" customFormat="1" x14ac:dyDescent="0.2">
      <c r="A19" s="115" t="s">
        <v>175</v>
      </c>
      <c r="B19" s="118">
        <v>45.929349999999999</v>
      </c>
      <c r="C19" s="118">
        <v>2.3741999999999996</v>
      </c>
      <c r="D19" s="549">
        <v>48.303550000000001</v>
      </c>
      <c r="E19" s="271"/>
      <c r="F19" s="271">
        <v>513.52675000000011</v>
      </c>
      <c r="G19" s="271">
        <v>26.428189999999997</v>
      </c>
      <c r="H19" s="549">
        <v>539.95494000000008</v>
      </c>
      <c r="I19" s="82"/>
    </row>
    <row r="20" spans="1:14" s="114" customFormat="1" x14ac:dyDescent="0.2">
      <c r="A20" s="115" t="s">
        <v>176</v>
      </c>
      <c r="B20" s="119">
        <v>0.55662</v>
      </c>
      <c r="C20" s="119">
        <v>0</v>
      </c>
      <c r="D20" s="550">
        <v>0.55662</v>
      </c>
      <c r="E20" s="119"/>
      <c r="F20" s="271">
        <v>6.1485399999999979</v>
      </c>
      <c r="G20" s="119">
        <v>0</v>
      </c>
      <c r="H20" s="550">
        <v>6.1485399999999979</v>
      </c>
      <c r="I20" s="82"/>
    </row>
    <row r="21" spans="1:14" s="114" customFormat="1" x14ac:dyDescent="0.2">
      <c r="A21" s="115" t="s">
        <v>177</v>
      </c>
      <c r="B21" s="118">
        <v>9.7760200000000008</v>
      </c>
      <c r="C21" s="119">
        <v>0.49581000000000003</v>
      </c>
      <c r="D21" s="549">
        <v>10.271830000000001</v>
      </c>
      <c r="E21" s="271"/>
      <c r="F21" s="271">
        <v>112.21516999999999</v>
      </c>
      <c r="G21" s="271">
        <v>5.4034700000000013</v>
      </c>
      <c r="H21" s="549">
        <v>117.61863999999998</v>
      </c>
      <c r="I21" s="82"/>
    </row>
    <row r="22" spans="1:14" s="114" customFormat="1" x14ac:dyDescent="0.2">
      <c r="A22" s="115" t="s">
        <v>178</v>
      </c>
      <c r="B22" s="118">
        <v>5.4543399999999993</v>
      </c>
      <c r="C22" s="119">
        <v>0.22070999999999999</v>
      </c>
      <c r="D22" s="549">
        <v>5.6750499999999997</v>
      </c>
      <c r="E22" s="271"/>
      <c r="F22" s="271">
        <v>62.029710000000023</v>
      </c>
      <c r="G22" s="271">
        <v>2.3306600000000004</v>
      </c>
      <c r="H22" s="549">
        <v>64.360370000000017</v>
      </c>
      <c r="I22" s="82"/>
    </row>
    <row r="23" spans="1:14" x14ac:dyDescent="0.2">
      <c r="A23" s="120" t="s">
        <v>179</v>
      </c>
      <c r="B23" s="121">
        <v>14.762389999999996</v>
      </c>
      <c r="C23" s="121">
        <v>1.0615200000000002</v>
      </c>
      <c r="D23" s="551">
        <v>15.823909999999996</v>
      </c>
      <c r="E23" s="552"/>
      <c r="F23" s="552">
        <v>168.40295999999987</v>
      </c>
      <c r="G23" s="552">
        <v>11.071840000000003</v>
      </c>
      <c r="H23" s="551">
        <v>179.47479999999987</v>
      </c>
      <c r="I23" s="492"/>
      <c r="N23" s="114"/>
    </row>
    <row r="24" spans="1:14" x14ac:dyDescent="0.2">
      <c r="A24" s="122" t="s">
        <v>525</v>
      </c>
      <c r="B24" s="123">
        <v>370.80502999999976</v>
      </c>
      <c r="C24" s="123">
        <v>27.583939999999995</v>
      </c>
      <c r="D24" s="123">
        <v>398.38896999999974</v>
      </c>
      <c r="E24" s="123"/>
      <c r="F24" s="123">
        <v>4306.6848800000053</v>
      </c>
      <c r="G24" s="123">
        <v>314.98211999999961</v>
      </c>
      <c r="H24" s="123">
        <v>4621.6670000000049</v>
      </c>
      <c r="I24" s="492"/>
    </row>
    <row r="25" spans="1:14" x14ac:dyDescent="0.2">
      <c r="H25" s="93" t="s">
        <v>246</v>
      </c>
    </row>
    <row r="26" spans="1:14" x14ac:dyDescent="0.2">
      <c r="A26" s="553" t="s">
        <v>521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6" priority="1" operator="between">
      <formula>0</formula>
      <formula>0.5</formula>
    </cfRule>
    <cfRule type="cellIs" dxfId="7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