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11. NOVIEMBRE 2014\"/>
    </mc:Choice>
  </mc:AlternateContent>
  <bookViews>
    <workbookView xWindow="0" yWindow="0" windowWidth="28800" windowHeight="13635" tabRatio="797" firstSheet="15" activeTab="23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<sst xmlns="http://schemas.openxmlformats.org/spreadsheetml/2006/main" count="1720" uniqueCount="667">
  <si>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</si>
  <si>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</si>
  <si>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</si>
  <si>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</si>
  <si>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</si>
  <si>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</si>
  <si>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</si>
  <si>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</si>
  <si>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</si>
  <si>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</si>
  <si>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</si>
  <si>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</si>
  <si>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</si>
  <si>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</si>
  <si>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</si>
  <si>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</si>
  <si>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</si>
  <si>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</si>
  <si>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</si>
  <si>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</si>
  <si>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</si>
  <si>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</si>
  <si>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</si>
  <si>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</si>
  <si>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</si>
  <si>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</si>
  <si>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</si>
  <si>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</si>
  <si>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</si>
  <si>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</si>
  <si>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</si>
  <si>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</si>
  <si>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</si>
  <si>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</si>
  <si>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</si>
  <si>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</si>
  <si>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</si>
  <si>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</si>
  <si>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</si>
  <si>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</si>
  <si>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</si>
  <si>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</si>
  <si>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</si>
  <si>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</si>
  <si>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</si>
  <si>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</si>
  <si>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</si>
  <si>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</si>
  <si>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</si>
  <si>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</si>
  <si>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</si>
  <si>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</si>
  <si>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</si>
  <si>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</si>
  <si>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</si>
  <si>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</si>
  <si>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</si>
  <si>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</si>
  <si>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</si>
  <si>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</si>
  <si>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</si>
  <si>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</si>
  <si>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</si>
  <si>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</si>
  <si>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</si>
  <si>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</si>
  <si>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</si>
  <si>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</si>
  <si>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</si>
  <si>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</si>
  <si>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</si>
  <si>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</si>
  <si>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</si>
  <si>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</si>
  <si>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</si>
  <si>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</si>
  <si>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</si>
  <si>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</si>
  <si>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</si>
  <si>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</si>
  <si>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</si>
  <si>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</si>
  <si>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</si>
  <si>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</si>
  <si>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</si>
  <si>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</si>
  <si>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</si>
  <si>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</si>
  <si>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</si>
  <si>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</si>
  <si>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</si>
  <si>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</si>
  <si>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</si>
  <si>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</si>
  <si>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</si>
  <si>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</si>
  <si>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</si>
  <si>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</si>
  <si>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</si>
  <si>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</si>
  <si>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</si>
  <si>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</si>
  <si>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</si>
  <si>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</si>
  <si>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</si>
  <si>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</si>
  <si>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</si>
  <si>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</si>
  <si>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</si>
  <si>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</si>
  <si>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</si>
  <si>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</si>
  <si>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</si>
  <si>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</si>
  <si>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</si>
  <si>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</si>
  <si>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</si>
  <si>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</si>
  <si>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</si>
  <si>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</si>
  <si>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</si>
  <si>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</si>
  <si>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</si>
  <si>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</si>
  <si>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</si>
  <si>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</si>
  <si>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</si>
  <si>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</si>
  <si>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</si>
  <si>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</si>
  <si>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</si>
  <si>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</si>
  <si>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</si>
  <si>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</si>
  <si>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</si>
  <si>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</si>
  <si>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</si>
  <si>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</si>
  <si>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</si>
  <si>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</si>
  <si>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</si>
  <si>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</si>
  <si>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</si>
  <si>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</si>
  <si>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</si>
  <si>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</si>
  <si>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</si>
  <si>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</si>
  <si>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</si>
  <si>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</si>
  <si>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</si>
  <si>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</si>
  <si>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</si>
  <si>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</si>
  <si>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</si>
  <si>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</si>
  <si>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</si>
  <si>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</si>
  <si>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</si>
  <si>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</si>
  <si>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</si>
  <si>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</si>
  <si>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</si>
  <si>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</si>
  <si>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</si>
  <si>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</si>
  <si>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</si>
  <si>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</si>
  <si>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</si>
  <si>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</si>
  <si>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</si>
  <si>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</si>
  <si>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</si>
  <si>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</si>
  <si>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</si>
  <si>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</si>
  <si>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</si>
  <si>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</si>
  <si>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</si>
  <si>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</si>
  <si>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</si>
  <si>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</si>
  <si>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</si>
  <si>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</si>
  <si>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</si>
  <si>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</si>
  <si>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</si>
  <si>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</si>
  <si>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</si>
  <si>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</si>
  <si>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</si>
  <si>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</si>
  <si>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</si>
  <si>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</si>
  <si>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</si>
  <si>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</si>
  <si>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</si>
  <si>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</si>
  <si>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</si>
  <si>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</si>
  <si>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</si>
  <si>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</si>
  <si>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</si>
  <si>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</si>
  <si>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</si>
  <si>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</si>
  <si>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</si>
  <si>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</si>
  <si>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</si>
  <si>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</si>
  <si>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</si>
  <si>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</si>
  <si>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</si>
  <si>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</si>
  <si>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</si>
  <si>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</si>
  <si>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</si>
  <si>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</si>
  <si>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</si>
  <si>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</si>
  <si>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</si>
  <si>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</si>
  <si>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</si>
  <si>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</si>
  <si>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</si>
  <si>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</si>
  <si>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</si>
  <si>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</si>
  <si>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</si>
  <si>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</si>
  <si>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</si>
  <si>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</si>
  <si>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</si>
  <si>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</si>
  <si>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</si>
  <si>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</si>
  <si>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</si>
  <si>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</si>
  <si>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</si>
  <si>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</si>
  <si>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</si>
  <si>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</si>
  <si>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</si>
  <si>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</si>
  <si>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</si>
  <si>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</si>
  <si>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</si>
  <si>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</si>
  <si>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</si>
  <si>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</si>
  <si>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</si>
  <si>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</si>
  <si>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</si>
  <si>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</si>
  <si>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</si>
  <si>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</si>
  <si>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</si>
  <si>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</si>
  <si>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</si>
  <si>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</si>
  <si>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</si>
  <si>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</si>
  <si>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</si>
  <si>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</si>
  <si>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</si>
  <si>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</si>
  <si>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</si>
  <si>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</si>
  <si>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</si>
  <si>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</si>
  <si>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</si>
  <si>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</si>
  <si>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</si>
  <si>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</si>
  <si>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</si>
  <si>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</si>
  <si>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</si>
  <si>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</si>
  <si>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</si>
  <si>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</si>
  <si>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</si>
  <si>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</si>
  <si>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</si>
  <si>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</si>
  <si>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</si>
  <si>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</si>
  <si>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</si>
  <si>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</si>
  <si>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</si>
  <si>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</si>
  <si>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</si>
  <si>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</si>
  <si>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</si>
  <si>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</si>
  <si>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</si>
  <si>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</si>
  <si>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</si>
  <si>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</si>
  <si>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</si>
  <si>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</si>
  <si>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</si>
  <si>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</si>
  <si>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</si>
  <si>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</si>
  <si>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</si>
  <si>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</si>
  <si>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</si>
  <si>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</si>
  <si>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</si>
  <si>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</si>
  <si>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</si>
  <si>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</si>
  <si>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</si>
  <si>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</si>
  <si>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</si>
  <si>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</si>
  <si>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</si>
  <si>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</si>
  <si>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</si>
  <si>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</si>
  <si>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</si>
  <si>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</si>
  <si>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</si>
  <si>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</si>
  <si>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</si>
  <si>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</si>
  <si>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</si>
  <si>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</si>
  <si>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</si>
  <si>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</si>
  <si>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</si>
  <si>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</si>
  <si>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</si>
  <si>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</si>
  <si>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</si>
  <si>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</si>
  <si>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</si>
  <si>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</si>
  <si>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</si>
  <si>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</si>
  <si>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</si>
  <si>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</si>
  <si>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</si>
  <si>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</si>
  <si>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</si>
  <si>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</si>
  <si>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</si>
  <si>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</si>
  <si>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</si>
  <si>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</si>
  <si>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</si>
  <si>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</si>
  <si>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</si>
  <si>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</si>
  <si>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</si>
  <si>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</si>
  <si>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</si>
  <si>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</si>
  <si>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</si>
  <si>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</si>
  <si>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</si>
  <si>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</si>
  <si>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</si>
  <si>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</si>
  <si>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</si>
  <si>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</si>
  <si>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</si>
  <si>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</si>
  <si>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</si>
  <si>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</si>
  <si>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</si>
  <si>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</si>
  <si>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</si>
  <si>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</si>
  <si>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</si>
  <si>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</si>
  <si>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</si>
  <si>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</si>
  <si>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</si>
  <si>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</si>
  <si>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</si>
  <si>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</si>
  <si>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</si>
  <si>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</si>
  <si>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</si>
  <si>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</si>
  <si>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</si>
  <si>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</si>
  <si>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</si>
  <si>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</si>
  <si>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</si>
  <si>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</si>
  <si>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</si>
  <si>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</si>
  <si>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</si>
  <si>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</si>
  <si>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</si>
  <si>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</si>
  <si>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</si>
  <si>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</si>
  <si>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</si>
  <si>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</si>
  <si>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</si>
  <si>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</si>
  <si>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</si>
  <si>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</si>
  <si>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</si>
  <si>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</si>
  <si>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</si>
  <si>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</si>
  <si>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</si>
  <si>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</si>
  <si>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</si>
  <si>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</si>
  <si>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</si>
  <si>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</si>
  <si>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</si>
  <si>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</si>
  <si>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</si>
  <si>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</si>
  <si>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</si>
  <si>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</si>
  <si>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</si>
  <si>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</si>
  <si>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</si>
  <si>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</si>
  <si>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</si>
  <si>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</si>
  <si>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</si>
  <si>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</si>
  <si>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</si>
  <si>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</si>
  <si>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</si>
  <si>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</si>
  <si>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</si>
  <si>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</si>
  <si>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</si>
  <si>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</si>
  <si>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</si>
  <si>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</si>
  <si>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</si>
  <si>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</si>
  <si>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</si>
  <si>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</si>
  <si>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</si>
  <si>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</si>
  <si>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</si>
  <si>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</si>
  <si>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</si>
  <si>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</si>
  <si>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</si>
  <si>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</si>
  <si>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</si>
  <si>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</si>
  <si>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</si>
  <si>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</si>
  <si>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</si>
  <si>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</si>
  <si>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</si>
  <si>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</si>
  <si>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</si>
  <si>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</si>
  <si>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</si>
  <si>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</si>
  <si>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</si>
  <si>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</si>
  <si>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</si>
  <si>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</si>
  <si>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</si>
  <si>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</si>
  <si>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</si>
  <si>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</si>
  <si>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</si>
  <si>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</si>
  <si>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</si>
  <si>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</si>
  <si>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</si>
  <si>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</si>
  <si>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</si>
  <si>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</si>
  <si>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</si>
  <si>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</si>
  <si>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</si>
  <si>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</si>
  <si>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</si>
  <si>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</si>
  <si>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</si>
  <si>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</si>
  <si>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</si>
  <si>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</si>
  <si>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</si>
  <si>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</si>
  <si>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</si>
  <si>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</si>
  <si>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</si>
  <si>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</si>
  <si>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</si>
  <si>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</si>
  <si>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</si>
  <si>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</si>
  <si>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</si>
  <si>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</si>
  <si>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</si>
  <si>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</si>
  <si>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</si>
  <si>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</si>
  <si>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</si>
  <si>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</si>
  <si>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</si>
  <si>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</si>
  <si>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</si>
  <si>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</si>
  <si>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</si>
  <si>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</si>
  <si>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</si>
  <si>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</si>
  <si>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</si>
  <si>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</si>
  <si>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</si>
  <si>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</si>
  <si>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</si>
  <si>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</si>
  <si>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</si>
  <si>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</si>
  <si>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</si>
  <si>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</si>
  <si>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</si>
  <si>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</si>
  <si>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</si>
  <si>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</si>
  <si>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</si>
  <si>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</si>
  <si>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</si>
  <si>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</si>
  <si>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</si>
  <si>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</si>
  <si>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</si>
  <si>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</si>
  <si>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</si>
  <si>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</si>
  <si>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</si>
  <si>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</si>
  <si>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</si>
  <si>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</si>
  <si>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</si>
  <si>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</si>
  <si>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</si>
  <si>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</si>
  <si>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</si>
  <si>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</si>
  <si>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</si>
  <si>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</si>
  <si>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</si>
  <si>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</si>
  <si>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</si>
  <si>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</si>
  <si>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</si>
  <si>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</si>
  <si>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</si>
  <si>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</si>
  <si>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</si>
  <si>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</si>
  <si>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</si>
  <si>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</si>
  <si>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</si>
  <si>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</si>
  <si>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</si>
  <si>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</si>
  <si>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</si>
  <si>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</si>
  <si>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</si>
  <si>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</si>
  <si>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</si>
  <si>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</si>
  <si>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</si>
  <si>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</si>
  <si>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</si>
  <si>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</si>
  <si>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</si>
  <si>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</si>
  <si>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</si>
  <si>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</si>
  <si>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</si>
  <si>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</si>
  <si>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</si>
  <si>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</si>
  <si>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</si>
  <si>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</si>
  <si>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</si>
  <si>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</si>
  <si>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</si>
  <si>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</si>
  <si>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</si>
  <si>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</si>
  <si>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</si>
  <si>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</si>
  <si>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</si>
  <si>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</si>
  <si>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</si>
  <si>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</si>
  <si>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</si>
  <si>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</si>
  <si>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</si>
  <si>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</si>
  <si>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</si>
  <si>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</si>
  <si>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</si>
  <si>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</si>
  <si>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</si>
  <si>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</si>
  <si>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</si>
  <si>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</si>
  <si>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</si>
  <si>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</si>
  <si>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</si>
  <si>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</si>
  <si>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</si>
  <si>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</si>
  <si>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</si>
  <si>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</si>
  <si>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</si>
  <si>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</si>
  <si>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</si>
  <si>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</si>
  <si>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</si>
  <si>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</si>
  <si>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</si>
  <si>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</si>
  <si>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</si>
  <si>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</si>
  <si>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
Desglose desde enero 2014
</t>
  </si>
  <si>
    <t/>
  </si>
  <si>
    <t>Otras salidas del sistema</t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</si>
  <si>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</si>
  <si>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</si>
  <si>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</si>
  <si>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</si>
  <si>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</si>
  <si>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</si>
  <si>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</si>
  <si>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</si>
  <si>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</si>
  <si>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</si>
  <si>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</si>
  <si>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</si>
  <si>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</si>
  <si>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Turquia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</si>
  <si>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</si>
  <si>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</si>
  <si>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</si>
  <si>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</si>
  <si>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</si>
  <si>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</si>
  <si>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</si>
  <si>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</si>
  <si>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oct-14</t>
  </si>
  <si>
    <t>VIP Ibérico</t>
  </si>
  <si>
    <t>VIP Pirineos</t>
  </si>
  <si>
    <t>Plantas de regasificación **</t>
  </si>
  <si>
    <t>3erT 2014</t>
  </si>
  <si>
    <t>nov-14</t>
  </si>
  <si>
    <t>Otros O. Medio</t>
  </si>
  <si>
    <t>nov-13</t>
  </si>
  <si>
    <t>BOLETÍN ESTADÍSTICO HIDROCARBUROS NOVIEMBRE 2014</t>
  </si>
  <si>
    <t>* Incluye biodiésel y HVO</t>
  </si>
  <si>
    <t>Desde octubre 2014, de conformidad con la normativa europea, se agrupan las interconexiones en VIP Ibérico (Badajoz, Tuy y VIP Portugal) y VIP Pirineos (Irún y Larrau)</t>
  </si>
  <si>
    <t>(**) Se incluyen cargas de cisternas con destino a otros países y otras operaciones de GNL (puestas en frío, suministro directo a buques consumidores) Desglose desde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</si>
</sst>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90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2" fillId="3" borderId="0" xfId="1" applyNumberFormat="1" applyFont="1" applyFill="1" applyBorder="1" applyAlignment="1">
      <alignment horizontal="right"/>
    </xf>
    <xf numFmtId="178" fontId="32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6" fontId="33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6" fontId="18" fillId="6" borderId="24" xfId="0" applyNumberFormat="1" applyFont="1" applyFill="1" applyBorder="1" applyAlignment="1">
      <alignment horizontal="right"/>
    </xf>
    <xf numFmtId="173" fontId="18" fillId="6" borderId="24" xfId="0" applyNumberFormat="1" applyFont="1" applyFill="1" applyBorder="1"/>
    <xf numFmtId="173" fontId="18" fillId="6" borderId="24" xfId="0" applyNumberFormat="1" applyFont="1" applyFill="1" applyBorder="1" applyAlignment="1">
      <alignment horizontal="right"/>
    </xf>
    <xf numFmtId="171" fontId="18" fillId="6" borderId="24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166" fontId="18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/>
    <xf numFmtId="166" fontId="30" fillId="2" borderId="3" xfId="7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6" fontId="33" fillId="6" borderId="0" xfId="0" applyNumberFormat="1" applyFont="1" applyFill="1" applyBorder="1" applyAlignment="1">
      <alignment horizontal="right"/>
    </xf>
    <xf numFmtId="169" fontId="33" fillId="5" borderId="0" xfId="0" applyNumberFormat="1" applyFont="1" applyFill="1" applyBorder="1"/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171" fontId="33" fillId="2" borderId="0" xfId="0" quotePrefix="1" applyNumberFormat="1" applyFont="1" applyFill="1" applyBorder="1" applyAlignment="1">
      <alignment horizontal="right" vertical="center"/>
    </xf>
    <xf numFmtId="171" fontId="33" fillId="6" borderId="0" xfId="0" quotePrefix="1" applyNumberFormat="1" applyFont="1" applyFill="1" applyBorder="1" applyAlignment="1">
      <alignment horizontal="right" vertical="center"/>
    </xf>
    <xf numFmtId="166" fontId="18" fillId="9" borderId="0" xfId="0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78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opLeftCell="A10" zoomScaleNormal="100" zoomScaleSheetLayoutView="140" workbookViewId="0">
      <selection activeCell="A4" sqref="A4:G4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663</v>
      </c>
    </row>
    <row r="3" spans="1:9" ht="15" customHeight="1" x14ac:dyDescent="0.2">
      <c r="A3" s="769">
        <v>41944</v>
      </c>
    </row>
    <row r="4" spans="1:9" ht="15" customHeight="1" x14ac:dyDescent="0.25">
      <c r="A4" s="843" t="s">
        <v>19</v>
      </c>
      <c r="B4" s="843"/>
      <c r="C4" s="843"/>
      <c r="D4" s="843"/>
      <c r="E4" s="843"/>
      <c r="F4" s="843"/>
      <c r="G4" s="843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0" t="s">
        <v>610</v>
      </c>
      <c r="D17" s="340"/>
      <c r="E17" s="340"/>
      <c r="F17" s="340"/>
      <c r="G17" s="340"/>
      <c r="H17" s="340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618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0" t="s">
        <v>626</v>
      </c>
      <c r="D25" s="340"/>
      <c r="E25" s="340"/>
      <c r="F25" s="340"/>
      <c r="G25" s="9"/>
      <c r="H25" s="9"/>
    </row>
    <row r="26" spans="2:9" ht="15" customHeight="1" x14ac:dyDescent="0.2">
      <c r="C26" s="340" t="s">
        <v>33</v>
      </c>
      <c r="D26" s="340"/>
      <c r="E26" s="340"/>
      <c r="F26" s="340"/>
      <c r="G26" s="9"/>
      <c r="H26" s="9"/>
    </row>
    <row r="27" spans="2:9" ht="15" customHeight="1" x14ac:dyDescent="0.2">
      <c r="C27" s="340" t="s">
        <v>532</v>
      </c>
      <c r="D27" s="340"/>
      <c r="E27" s="340"/>
      <c r="F27" s="340"/>
      <c r="G27" s="340"/>
      <c r="H27" s="340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536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40" t="s">
        <v>34</v>
      </c>
      <c r="D37" s="340"/>
      <c r="E37" s="340"/>
      <c r="F37" s="340"/>
      <c r="G37" s="340"/>
      <c r="H37" s="9"/>
      <c r="I37" s="9"/>
    </row>
    <row r="38" spans="1:9" ht="15" customHeight="1" x14ac:dyDescent="0.2">
      <c r="A38" s="6"/>
      <c r="C38" s="340" t="s">
        <v>613</v>
      </c>
      <c r="D38" s="340"/>
      <c r="E38" s="340"/>
      <c r="F38" s="340"/>
      <c r="G38" s="340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612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8"/>
      <c r="D48" s="338"/>
      <c r="E48" s="338"/>
      <c r="F48" s="338"/>
    </row>
    <row r="49" spans="1:8" ht="15" customHeight="1" x14ac:dyDescent="0.2">
      <c r="B49" s="6"/>
      <c r="C49" s="339" t="s">
        <v>611</v>
      </c>
      <c r="D49" s="339"/>
      <c r="E49" s="339"/>
      <c r="F49" s="339"/>
      <c r="G49" s="9"/>
    </row>
    <row r="50" spans="1:8" ht="15" customHeight="1" x14ac:dyDescent="0.2">
      <c r="B50" s="6"/>
      <c r="C50" s="9" t="s">
        <v>589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0" t="s">
        <v>22</v>
      </c>
      <c r="D56" s="340"/>
      <c r="E56" s="340"/>
      <c r="F56" s="340"/>
      <c r="G56" s="340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434</v>
      </c>
      <c r="D64" s="9"/>
      <c r="E64" s="9"/>
      <c r="F64" s="9"/>
      <c r="G64" s="9"/>
    </row>
    <row r="65" spans="2:9" ht="15" customHeight="1" x14ac:dyDescent="0.2">
      <c r="B65" s="6"/>
      <c r="C65" s="9" t="s">
        <v>601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602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0" t="s">
        <v>615</v>
      </c>
      <c r="D71" s="340"/>
      <c r="E71" s="340"/>
      <c r="F71" s="9"/>
      <c r="G71" s="9"/>
    </row>
    <row r="72" spans="2:9" ht="15" customHeight="1" x14ac:dyDescent="0.2">
      <c r="C72" s="9" t="s">
        <v>614</v>
      </c>
      <c r="D72" s="9"/>
      <c r="E72" s="9"/>
      <c r="F72" s="9"/>
      <c r="G72" s="9"/>
      <c r="H72" s="9"/>
    </row>
    <row r="73" spans="2:9" ht="15" customHeight="1" x14ac:dyDescent="0.2">
      <c r="C73" s="9" t="s">
        <v>402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0" t="s">
        <v>411</v>
      </c>
      <c r="D78" s="340"/>
      <c r="E78" s="340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0" t="s">
        <v>431</v>
      </c>
      <c r="D83" s="340"/>
      <c r="E83" s="340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616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0" t="s">
        <v>617</v>
      </c>
      <c r="D90" s="340"/>
      <c r="E90" s="340"/>
      <c r="F90" s="340"/>
      <c r="G90" s="11"/>
      <c r="H90" s="11"/>
      <c r="I90" s="11"/>
    </row>
    <row r="91" spans="1:10" ht="15" customHeight="1" x14ac:dyDescent="0.2">
      <c r="C91" s="340" t="s">
        <v>40</v>
      </c>
      <c r="D91" s="340"/>
      <c r="E91" s="340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44" t="s">
        <v>628</v>
      </c>
      <c r="B97" s="845"/>
      <c r="C97" s="845"/>
      <c r="D97" s="845"/>
      <c r="E97" s="845"/>
      <c r="F97" s="845"/>
      <c r="G97" s="845"/>
      <c r="H97" s="845"/>
      <c r="I97" s="845"/>
      <c r="J97" s="845"/>
      <c r="K97" s="845"/>
    </row>
    <row r="98" spans="1:11" ht="15" customHeight="1" x14ac:dyDescent="0.2">
      <c r="A98" s="845"/>
      <c r="B98" s="845"/>
      <c r="C98" s="845"/>
      <c r="D98" s="845"/>
      <c r="E98" s="845"/>
      <c r="F98" s="845"/>
      <c r="G98" s="845"/>
      <c r="H98" s="845"/>
      <c r="I98" s="845"/>
      <c r="J98" s="845"/>
      <c r="K98" s="845"/>
    </row>
    <row r="99" spans="1:11" ht="15" customHeight="1" x14ac:dyDescent="0.2">
      <c r="A99" s="845"/>
      <c r="B99" s="845"/>
      <c r="C99" s="845"/>
      <c r="D99" s="845"/>
      <c r="E99" s="845"/>
      <c r="F99" s="845"/>
      <c r="G99" s="845"/>
      <c r="H99" s="845"/>
      <c r="I99" s="845"/>
      <c r="J99" s="845"/>
      <c r="K99" s="845"/>
    </row>
    <row r="100" spans="1:11" ht="15" customHeight="1" x14ac:dyDescent="0.2">
      <c r="A100" s="845"/>
      <c r="B100" s="845"/>
      <c r="C100" s="845"/>
      <c r="D100" s="845"/>
      <c r="E100" s="845"/>
      <c r="F100" s="845"/>
      <c r="G100" s="845"/>
      <c r="H100" s="845"/>
      <c r="I100" s="845"/>
      <c r="J100" s="845"/>
      <c r="K100" s="845"/>
    </row>
    <row r="101" spans="1:11" ht="15" customHeight="1" x14ac:dyDescent="0.2">
      <c r="A101" s="845"/>
      <c r="B101" s="845"/>
      <c r="C101" s="845"/>
      <c r="D101" s="845"/>
      <c r="E101" s="845"/>
      <c r="F101" s="845"/>
      <c r="G101" s="845"/>
      <c r="H101" s="845"/>
      <c r="I101" s="845"/>
      <c r="J101" s="845"/>
      <c r="K101" s="845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9" t="s">
        <v>27</v>
      </c>
      <c r="B1" s="570"/>
      <c r="C1" s="570"/>
      <c r="D1" s="570"/>
      <c r="E1" s="570"/>
      <c r="F1" s="570"/>
      <c r="G1" s="570"/>
      <c r="H1" s="570"/>
      <c r="I1" s="577"/>
    </row>
    <row r="2" spans="1:11" ht="15.75" x14ac:dyDescent="0.25">
      <c r="A2" s="571"/>
      <c r="B2" s="572"/>
      <c r="C2" s="573"/>
      <c r="D2" s="573"/>
      <c r="E2" s="573"/>
      <c r="F2" s="573"/>
      <c r="G2" s="555"/>
      <c r="H2" s="555" t="s">
        <v>160</v>
      </c>
      <c r="I2" s="577"/>
    </row>
    <row r="3" spans="1:11" s="102" customFormat="1" x14ac:dyDescent="0.2">
      <c r="A3" s="556"/>
      <c r="B3" s="862">
        <f>INDICE!A3</f>
        <v>41944</v>
      </c>
      <c r="C3" s="863"/>
      <c r="D3" s="863" t="s">
        <v>121</v>
      </c>
      <c r="E3" s="863"/>
      <c r="F3" s="863" t="s">
        <v>122</v>
      </c>
      <c r="G3" s="864"/>
      <c r="H3" s="863"/>
      <c r="I3" s="539"/>
    </row>
    <row r="4" spans="1:11" s="102" customFormat="1" x14ac:dyDescent="0.2">
      <c r="A4" s="557"/>
      <c r="B4" s="558" t="s">
        <v>48</v>
      </c>
      <c r="C4" s="558" t="s">
        <v>513</v>
      </c>
      <c r="D4" s="558" t="s">
        <v>48</v>
      </c>
      <c r="E4" s="558" t="s">
        <v>513</v>
      </c>
      <c r="F4" s="558" t="s">
        <v>48</v>
      </c>
      <c r="G4" s="559" t="s">
        <v>513</v>
      </c>
      <c r="H4" s="559" t="s">
        <v>111</v>
      </c>
      <c r="I4" s="539"/>
    </row>
    <row r="5" spans="1:11" s="102" customFormat="1" x14ac:dyDescent="0.2">
      <c r="A5" s="560" t="s">
        <v>180</v>
      </c>
      <c r="B5" s="519">
        <v>1657.6394500000026</v>
      </c>
      <c r="C5" s="512">
        <v>-0.92040636011765309</v>
      </c>
      <c r="D5" s="511">
        <v>19133.920329999994</v>
      </c>
      <c r="E5" s="512">
        <v>1.6618095162607045</v>
      </c>
      <c r="F5" s="511">
        <v>20812.576699999994</v>
      </c>
      <c r="G5" s="512">
        <v>1.5036234631188075</v>
      </c>
      <c r="H5" s="517">
        <v>73.760451088216541</v>
      </c>
      <c r="I5" s="539"/>
      <c r="K5" s="96"/>
    </row>
    <row r="6" spans="1:11" s="102" customFormat="1" ht="12.95" x14ac:dyDescent="0.2">
      <c r="A6" s="560" t="s">
        <v>181</v>
      </c>
      <c r="B6" s="582">
        <v>0.31077999999999995</v>
      </c>
      <c r="C6" s="529">
        <v>135.81455345625614</v>
      </c>
      <c r="D6" s="561">
        <v>5.7247899999999987</v>
      </c>
      <c r="E6" s="512">
        <v>18.017927013799827</v>
      </c>
      <c r="F6" s="511">
        <v>6.2381999999999991</v>
      </c>
      <c r="G6" s="512">
        <v>-23.553156915656281</v>
      </c>
      <c r="H6" s="517">
        <v>2.2108384397137738E-2</v>
      </c>
      <c r="I6" s="539"/>
      <c r="K6" s="96"/>
    </row>
    <row r="7" spans="1:11" s="102" customFormat="1" ht="12.95" x14ac:dyDescent="0.2">
      <c r="A7" s="560" t="s">
        <v>182</v>
      </c>
      <c r="B7" s="519">
        <v>1.3515699999999999</v>
      </c>
      <c r="C7" s="512">
        <v>-25.701579343745028</v>
      </c>
      <c r="D7" s="561">
        <v>14.16583</v>
      </c>
      <c r="E7" s="512">
        <v>-42.747228364347983</v>
      </c>
      <c r="F7" s="511">
        <v>15.938829999999999</v>
      </c>
      <c r="G7" s="512">
        <v>-50.832348519972825</v>
      </c>
      <c r="H7" s="517">
        <v>5.6487733718160849E-2</v>
      </c>
      <c r="I7" s="539"/>
      <c r="K7" s="96"/>
    </row>
    <row r="8" spans="1:11" s="102" customFormat="1" x14ac:dyDescent="0.2">
      <c r="A8" s="581" t="s">
        <v>183</v>
      </c>
      <c r="B8" s="520">
        <v>1659.3018000000027</v>
      </c>
      <c r="C8" s="521">
        <v>-0.93656131851830837</v>
      </c>
      <c r="D8" s="520">
        <v>19153.810949999992</v>
      </c>
      <c r="E8" s="521">
        <v>1.6077291212929989</v>
      </c>
      <c r="F8" s="520">
        <v>20834.753729999993</v>
      </c>
      <c r="G8" s="521">
        <v>1.4110912943767979</v>
      </c>
      <c r="H8" s="521">
        <v>73.839047206331827</v>
      </c>
      <c r="I8" s="539"/>
    </row>
    <row r="9" spans="1:11" s="102" customFormat="1" x14ac:dyDescent="0.2">
      <c r="A9" s="560" t="s">
        <v>184</v>
      </c>
      <c r="B9" s="519">
        <v>315.07020999999992</v>
      </c>
      <c r="C9" s="512">
        <v>-17.115924956802779</v>
      </c>
      <c r="D9" s="511">
        <v>3260.52511</v>
      </c>
      <c r="E9" s="512">
        <v>-2.2274191607953551</v>
      </c>
      <c r="F9" s="511">
        <v>3631.7338500000001</v>
      </c>
      <c r="G9" s="512">
        <v>-1.0992553143166253</v>
      </c>
      <c r="H9" s="517">
        <v>12.870983293882368</v>
      </c>
      <c r="I9" s="539"/>
    </row>
    <row r="10" spans="1:11" s="102" customFormat="1" x14ac:dyDescent="0.2">
      <c r="A10" s="560" t="s">
        <v>185</v>
      </c>
      <c r="B10" s="519">
        <v>191.76471000000001</v>
      </c>
      <c r="C10" s="512">
        <v>-22.819685519676899</v>
      </c>
      <c r="D10" s="511">
        <v>1707.6321599999999</v>
      </c>
      <c r="E10" s="512">
        <v>-16.080818429158338</v>
      </c>
      <c r="F10" s="511">
        <v>2024.5092099999999</v>
      </c>
      <c r="G10" s="512">
        <v>-14.708274767949202</v>
      </c>
      <c r="H10" s="517">
        <v>7.1749267144730302</v>
      </c>
      <c r="I10" s="539"/>
    </row>
    <row r="11" spans="1:11" s="102" customFormat="1" x14ac:dyDescent="0.2">
      <c r="A11" s="560" t="s">
        <v>186</v>
      </c>
      <c r="B11" s="519">
        <v>163.69355999999999</v>
      </c>
      <c r="C11" s="512">
        <v>18.545358636267732</v>
      </c>
      <c r="D11" s="511">
        <v>1596.8512900000001</v>
      </c>
      <c r="E11" s="512">
        <v>5.6590249153751033</v>
      </c>
      <c r="F11" s="511">
        <v>1725.4476499999998</v>
      </c>
      <c r="G11" s="512">
        <v>5.8897864069781303</v>
      </c>
      <c r="H11" s="517">
        <v>6.1150427853127471</v>
      </c>
      <c r="I11" s="539"/>
    </row>
    <row r="12" spans="1:11" s="3" customFormat="1" ht="13.7" x14ac:dyDescent="0.25">
      <c r="A12" s="562" t="s">
        <v>187</v>
      </c>
      <c r="B12" s="522">
        <v>2329.8302800000024</v>
      </c>
      <c r="C12" s="523">
        <v>-4.580503082499475</v>
      </c>
      <c r="D12" s="522">
        <v>25718.81950999999</v>
      </c>
      <c r="E12" s="523">
        <v>-5.0156022338937838E-2</v>
      </c>
      <c r="F12" s="522">
        <v>28216.444439999999</v>
      </c>
      <c r="G12" s="523">
        <v>-1.2779884802265438E-2</v>
      </c>
      <c r="H12" s="523">
        <v>100</v>
      </c>
      <c r="I12" s="492"/>
    </row>
    <row r="13" spans="1:11" s="102" customFormat="1" ht="12.95" x14ac:dyDescent="0.2">
      <c r="A13" s="586" t="s">
        <v>158</v>
      </c>
      <c r="B13" s="524"/>
      <c r="C13" s="524"/>
      <c r="D13" s="524"/>
      <c r="E13" s="524"/>
      <c r="F13" s="524"/>
      <c r="G13" s="524"/>
      <c r="H13" s="524"/>
      <c r="I13" s="539"/>
    </row>
    <row r="14" spans="1:11" s="130" customFormat="1" ht="12.95" x14ac:dyDescent="0.2">
      <c r="A14" s="563" t="s">
        <v>188</v>
      </c>
      <c r="B14" s="543">
        <v>81.516900000000021</v>
      </c>
      <c r="C14" s="532">
        <v>93.741705296061696</v>
      </c>
      <c r="D14" s="531">
        <v>831.56734000000017</v>
      </c>
      <c r="E14" s="532">
        <v>6.1444584787442098</v>
      </c>
      <c r="F14" s="531">
        <v>873.16326000000026</v>
      </c>
      <c r="G14" s="532">
        <v>-10.122201686977952</v>
      </c>
      <c r="H14" s="545">
        <v>3.0945190910098961</v>
      </c>
      <c r="I14" s="578"/>
    </row>
    <row r="15" spans="1:11" s="130" customFormat="1" x14ac:dyDescent="0.2">
      <c r="A15" s="564" t="s">
        <v>619</v>
      </c>
      <c r="B15" s="584">
        <v>4.9127229296080976</v>
      </c>
      <c r="C15" s="536"/>
      <c r="D15" s="565">
        <v>4.3415242124440017</v>
      </c>
      <c r="E15" s="536"/>
      <c r="F15" s="565">
        <v>4.1908979166033111</v>
      </c>
      <c r="G15" s="536"/>
      <c r="H15" s="546"/>
      <c r="I15" s="578"/>
    </row>
    <row r="16" spans="1:11" s="130" customFormat="1" x14ac:dyDescent="0.2">
      <c r="A16" s="566" t="s">
        <v>522</v>
      </c>
      <c r="B16" s="585">
        <v>98.543869999999998</v>
      </c>
      <c r="C16" s="526">
        <v>-6.076660509245797</v>
      </c>
      <c r="D16" s="525">
        <v>1129.92767</v>
      </c>
      <c r="E16" s="526">
        <v>0.91731765033798451</v>
      </c>
      <c r="F16" s="567">
        <v>1226.33979</v>
      </c>
      <c r="G16" s="526">
        <v>0.80984100322160257</v>
      </c>
      <c r="H16" s="583">
        <v>4.3461882400091651</v>
      </c>
      <c r="I16" s="578"/>
    </row>
    <row r="17" spans="1:14" s="102" customFormat="1" x14ac:dyDescent="0.2">
      <c r="A17" s="574"/>
      <c r="B17" s="575"/>
      <c r="C17" s="575"/>
      <c r="D17" s="575"/>
      <c r="E17" s="575"/>
      <c r="F17" s="575"/>
      <c r="G17" s="575"/>
      <c r="H17" s="576" t="s">
        <v>246</v>
      </c>
      <c r="I17" s="539"/>
    </row>
    <row r="18" spans="1:14" s="102" customFormat="1" x14ac:dyDescent="0.2">
      <c r="A18" s="568" t="s">
        <v>584</v>
      </c>
      <c r="B18" s="530"/>
      <c r="C18" s="530"/>
      <c r="D18" s="530"/>
      <c r="E18" s="530"/>
      <c r="F18" s="511"/>
      <c r="G18" s="530"/>
      <c r="H18" s="530"/>
      <c r="I18" s="107"/>
      <c r="J18" s="107"/>
      <c r="K18" s="107"/>
      <c r="L18" s="107"/>
      <c r="M18" s="107"/>
      <c r="N18" s="107"/>
    </row>
    <row r="19" spans="1:14" x14ac:dyDescent="0.2">
      <c r="A19" s="865" t="s">
        <v>523</v>
      </c>
      <c r="B19" s="866"/>
      <c r="C19" s="866"/>
      <c r="D19" s="866"/>
      <c r="E19" s="866"/>
      <c r="F19" s="866"/>
      <c r="G19" s="866"/>
      <c r="H19" s="573"/>
      <c r="I19" s="108"/>
      <c r="J19" s="108"/>
      <c r="K19" s="108"/>
      <c r="L19" s="108"/>
      <c r="M19" s="108"/>
      <c r="N19" s="108"/>
    </row>
    <row r="20" spans="1:14" ht="14.25" x14ac:dyDescent="0.2">
      <c r="A20" s="579" t="s">
        <v>247</v>
      </c>
      <c r="B20" s="580"/>
      <c r="C20" s="580"/>
      <c r="D20" s="580"/>
      <c r="E20" s="580"/>
      <c r="F20" s="580"/>
      <c r="G20" s="580"/>
      <c r="H20" s="580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439</v>
      </c>
    </row>
  </sheetData>
  <mergeCells count="4">
    <mergeCell ref="B3:C3"/>
    <mergeCell ref="D3:E3"/>
    <mergeCell ref="F3:H3"/>
    <mergeCell ref="A19:G19"/>
  </mergeCells>
  <conditionalFormatting sqref="B6">
    <cfRule type="cellIs" dxfId="68" priority="7" operator="between">
      <formula>0</formula>
      <formula>0.5</formula>
    </cfRule>
    <cfRule type="cellIs" dxfId="67" priority="8" operator="between">
      <formula>0</formula>
      <formula>0.49</formula>
    </cfRule>
  </conditionalFormatting>
  <conditionalFormatting sqref="D6">
    <cfRule type="cellIs" dxfId="66" priority="5" operator="between">
      <formula>0</formula>
      <formula>0.5</formula>
    </cfRule>
    <cfRule type="cellIs" dxfId="65" priority="6" operator="between">
      <formula>0</formula>
      <formula>0.49</formula>
    </cfRule>
  </conditionalFormatting>
  <conditionalFormatting sqref="D7">
    <cfRule type="cellIs" dxfId="64" priority="3" operator="between">
      <formula>0</formula>
      <formula>0.5</formula>
    </cfRule>
    <cfRule type="cellIs" dxfId="63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D33" sqref="D3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524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60">
        <f>INDICE!A3</f>
        <v>41944</v>
      </c>
      <c r="C3" s="860"/>
      <c r="D3" s="860">
        <f>INDICE!C3</f>
        <v>0</v>
      </c>
      <c r="E3" s="860"/>
      <c r="F3" s="112"/>
      <c r="G3" s="861" t="s">
        <v>122</v>
      </c>
      <c r="H3" s="861"/>
      <c r="I3" s="861"/>
      <c r="J3" s="861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7" t="s">
        <v>162</v>
      </c>
      <c r="B5" s="117">
        <v>250.37863000000002</v>
      </c>
      <c r="C5" s="117">
        <v>46.060150000000007</v>
      </c>
      <c r="D5" s="117">
        <v>14.751529999999999</v>
      </c>
      <c r="E5" s="547">
        <v>311.19031000000001</v>
      </c>
      <c r="F5" s="117"/>
      <c r="G5" s="117">
        <v>3181.4719600000017</v>
      </c>
      <c r="H5" s="117">
        <v>556.71306000000016</v>
      </c>
      <c r="I5" s="117">
        <v>176.87963999999999</v>
      </c>
      <c r="J5" s="547">
        <v>3915.0646600000018</v>
      </c>
      <c r="K5" s="82"/>
    </row>
    <row r="6" spans="1:11" s="114" customFormat="1" x14ac:dyDescent="0.2">
      <c r="A6" s="588" t="s">
        <v>163</v>
      </c>
      <c r="B6" s="119">
        <v>70.438080000000014</v>
      </c>
      <c r="C6" s="119">
        <v>24.570310000000003</v>
      </c>
      <c r="D6" s="119">
        <v>11.37194</v>
      </c>
      <c r="E6" s="550">
        <v>106.38033000000001</v>
      </c>
      <c r="F6" s="119"/>
      <c r="G6" s="119">
        <v>891.3964900000002</v>
      </c>
      <c r="H6" s="119">
        <v>261.88049000000012</v>
      </c>
      <c r="I6" s="119">
        <v>103.67556000000005</v>
      </c>
      <c r="J6" s="550">
        <v>1256.9525400000005</v>
      </c>
      <c r="K6" s="82"/>
    </row>
    <row r="7" spans="1:11" s="114" customFormat="1" ht="12.95" x14ac:dyDescent="0.2">
      <c r="A7" s="588" t="s">
        <v>164</v>
      </c>
      <c r="B7" s="119">
        <v>35.032409999999999</v>
      </c>
      <c r="C7" s="119">
        <v>6.4933099999999992</v>
      </c>
      <c r="D7" s="119">
        <v>4.99376</v>
      </c>
      <c r="E7" s="550">
        <v>46.519480000000001</v>
      </c>
      <c r="F7" s="119"/>
      <c r="G7" s="119">
        <v>439.7499600000001</v>
      </c>
      <c r="H7" s="119">
        <v>75.918959999999998</v>
      </c>
      <c r="I7" s="119">
        <v>52.758509999999987</v>
      </c>
      <c r="J7" s="550">
        <v>568.42743000000007</v>
      </c>
      <c r="K7" s="82"/>
    </row>
    <row r="8" spans="1:11" s="114" customFormat="1" ht="12.95" x14ac:dyDescent="0.2">
      <c r="A8" s="588" t="s">
        <v>165</v>
      </c>
      <c r="B8" s="119">
        <v>24.233690000000003</v>
      </c>
      <c r="C8" s="119">
        <v>3.5169800000000002</v>
      </c>
      <c r="D8" s="119">
        <v>11.461139999999999</v>
      </c>
      <c r="E8" s="550">
        <v>39.21181</v>
      </c>
      <c r="F8" s="119"/>
      <c r="G8" s="119">
        <v>374.27977000000004</v>
      </c>
      <c r="H8" s="119">
        <v>42.696229999999993</v>
      </c>
      <c r="I8" s="119">
        <v>111.79475000000001</v>
      </c>
      <c r="J8" s="550">
        <v>528.77075000000002</v>
      </c>
      <c r="K8" s="82"/>
    </row>
    <row r="9" spans="1:11" s="114" customFormat="1" ht="12.95" x14ac:dyDescent="0.2">
      <c r="A9" s="588" t="s">
        <v>166</v>
      </c>
      <c r="B9" s="119">
        <v>53.097430000000003</v>
      </c>
      <c r="C9" s="119">
        <v>0</v>
      </c>
      <c r="D9" s="119">
        <v>0</v>
      </c>
      <c r="E9" s="550">
        <v>53.097430000000003</v>
      </c>
      <c r="F9" s="119"/>
      <c r="G9" s="119">
        <v>616.19373999999993</v>
      </c>
      <c r="H9" s="119">
        <v>0</v>
      </c>
      <c r="I9" s="119">
        <v>136.91838999999999</v>
      </c>
      <c r="J9" s="550">
        <v>753.11212999999998</v>
      </c>
      <c r="K9" s="82"/>
    </row>
    <row r="10" spans="1:11" s="114" customFormat="1" ht="12.95" x14ac:dyDescent="0.2">
      <c r="A10" s="588" t="s">
        <v>167</v>
      </c>
      <c r="B10" s="119">
        <v>23.104460000000003</v>
      </c>
      <c r="C10" s="119">
        <v>4.4439900000000003</v>
      </c>
      <c r="D10" s="119">
        <v>0.90407999999999999</v>
      </c>
      <c r="E10" s="550">
        <v>28.452530000000003</v>
      </c>
      <c r="F10" s="119"/>
      <c r="G10" s="119">
        <v>294.15277999999984</v>
      </c>
      <c r="H10" s="119">
        <v>51.433539999999979</v>
      </c>
      <c r="I10" s="119">
        <v>13.351959999999995</v>
      </c>
      <c r="J10" s="550">
        <v>358.93827999999985</v>
      </c>
      <c r="K10" s="82"/>
    </row>
    <row r="11" spans="1:11" s="114" customFormat="1" x14ac:dyDescent="0.2">
      <c r="A11" s="588" t="s">
        <v>168</v>
      </c>
      <c r="B11" s="119">
        <v>114.59748999999999</v>
      </c>
      <c r="C11" s="119">
        <v>50.817259999999997</v>
      </c>
      <c r="D11" s="119">
        <v>22.801380000000002</v>
      </c>
      <c r="E11" s="550">
        <v>188.21612999999999</v>
      </c>
      <c r="F11" s="119"/>
      <c r="G11" s="119">
        <v>1465.2477699999993</v>
      </c>
      <c r="H11" s="119">
        <v>597.99432000000013</v>
      </c>
      <c r="I11" s="119">
        <v>235.07460000000009</v>
      </c>
      <c r="J11" s="550">
        <v>2298.3166899999992</v>
      </c>
      <c r="K11" s="82"/>
    </row>
    <row r="12" spans="1:11" s="114" customFormat="1" ht="12.95" x14ac:dyDescent="0.2">
      <c r="A12" s="588" t="s">
        <v>642</v>
      </c>
      <c r="B12" s="119">
        <v>90.390139999999988</v>
      </c>
      <c r="C12" s="119">
        <v>45.302890000000005</v>
      </c>
      <c r="D12" s="119">
        <v>17.576779999999999</v>
      </c>
      <c r="E12" s="550">
        <v>153.26981000000001</v>
      </c>
      <c r="F12" s="119"/>
      <c r="G12" s="119">
        <v>1156.0617000000007</v>
      </c>
      <c r="H12" s="119">
        <v>478.84609000000046</v>
      </c>
      <c r="I12" s="119">
        <v>158.34877</v>
      </c>
      <c r="J12" s="550">
        <v>1793.2565600000012</v>
      </c>
      <c r="K12" s="82"/>
    </row>
    <row r="13" spans="1:11" s="114" customFormat="1" x14ac:dyDescent="0.2">
      <c r="A13" s="588" t="s">
        <v>169</v>
      </c>
      <c r="B13" s="119">
        <v>257.25087000000002</v>
      </c>
      <c r="C13" s="119">
        <v>42.66588999999999</v>
      </c>
      <c r="D13" s="119">
        <v>24.552930000000003</v>
      </c>
      <c r="E13" s="550">
        <v>324.46969000000001</v>
      </c>
      <c r="F13" s="119"/>
      <c r="G13" s="119">
        <v>3213.3282799999993</v>
      </c>
      <c r="H13" s="119">
        <v>437.60025000000041</v>
      </c>
      <c r="I13" s="119">
        <v>216.78138999999999</v>
      </c>
      <c r="J13" s="550">
        <v>3867.7099199999998</v>
      </c>
      <c r="K13" s="82"/>
    </row>
    <row r="14" spans="1:11" s="114" customFormat="1" ht="12.95" x14ac:dyDescent="0.2">
      <c r="A14" s="588" t="s">
        <v>170</v>
      </c>
      <c r="B14" s="119">
        <v>0.88096000000000008</v>
      </c>
      <c r="C14" s="119">
        <v>0</v>
      </c>
      <c r="D14" s="119">
        <v>3.5200000000000001E-3</v>
      </c>
      <c r="E14" s="550">
        <v>0.88448000000000004</v>
      </c>
      <c r="F14" s="119"/>
      <c r="G14" s="119">
        <v>10.900829999999999</v>
      </c>
      <c r="H14" s="119">
        <v>0</v>
      </c>
      <c r="I14" s="119">
        <v>9.4900000000000002E-3</v>
      </c>
      <c r="J14" s="550">
        <v>10.910319999999999</v>
      </c>
      <c r="K14" s="82"/>
    </row>
    <row r="15" spans="1:11" s="114" customFormat="1" ht="12.95" x14ac:dyDescent="0.2">
      <c r="A15" s="588" t="s">
        <v>171</v>
      </c>
      <c r="B15" s="119">
        <v>160.09344000000002</v>
      </c>
      <c r="C15" s="119">
        <v>18.135829999999999</v>
      </c>
      <c r="D15" s="119">
        <v>9.3264500000000012</v>
      </c>
      <c r="E15" s="550">
        <v>187.55572000000001</v>
      </c>
      <c r="F15" s="119"/>
      <c r="G15" s="119">
        <v>2017.7378399999984</v>
      </c>
      <c r="H15" s="119">
        <v>211.86123999999995</v>
      </c>
      <c r="I15" s="119">
        <v>102.89904999999999</v>
      </c>
      <c r="J15" s="550">
        <v>2332.4981299999981</v>
      </c>
      <c r="K15" s="82"/>
    </row>
    <row r="16" spans="1:11" s="114" customFormat="1" ht="12.95" x14ac:dyDescent="0.2">
      <c r="A16" s="588" t="s">
        <v>172</v>
      </c>
      <c r="B16" s="119">
        <v>43.987830000000002</v>
      </c>
      <c r="C16" s="119">
        <v>10.609689999999999</v>
      </c>
      <c r="D16" s="119">
        <v>2.74858</v>
      </c>
      <c r="E16" s="550">
        <v>57.3461</v>
      </c>
      <c r="F16" s="119"/>
      <c r="G16" s="119">
        <v>564.22787000000028</v>
      </c>
      <c r="H16" s="119">
        <v>135.59019000000006</v>
      </c>
      <c r="I16" s="119">
        <v>24.136879999999998</v>
      </c>
      <c r="J16" s="550">
        <v>723.95494000000031</v>
      </c>
      <c r="K16" s="82"/>
    </row>
    <row r="17" spans="1:16" s="114" customFormat="1" ht="12.95" x14ac:dyDescent="0.2">
      <c r="A17" s="588" t="s">
        <v>173</v>
      </c>
      <c r="B17" s="119">
        <v>104.54716000000002</v>
      </c>
      <c r="C17" s="119">
        <v>20.16179</v>
      </c>
      <c r="D17" s="119">
        <v>27.491119999999995</v>
      </c>
      <c r="E17" s="550">
        <v>152.20007000000001</v>
      </c>
      <c r="F17" s="119"/>
      <c r="G17" s="119">
        <v>1345.0608000000002</v>
      </c>
      <c r="H17" s="119">
        <v>263.65765999999991</v>
      </c>
      <c r="I17" s="119">
        <v>240.64947999999993</v>
      </c>
      <c r="J17" s="550">
        <v>1849.3679400000001</v>
      </c>
      <c r="K17" s="82"/>
    </row>
    <row r="18" spans="1:16" s="114" customFormat="1" ht="12.95" x14ac:dyDescent="0.2">
      <c r="A18" s="588" t="s">
        <v>174</v>
      </c>
      <c r="B18" s="119">
        <v>13.234810000000001</v>
      </c>
      <c r="C18" s="119">
        <v>4.3680199999999996</v>
      </c>
      <c r="D18" s="119">
        <v>2.7061499999999996</v>
      </c>
      <c r="E18" s="550">
        <v>20.308980000000002</v>
      </c>
      <c r="F18" s="119"/>
      <c r="G18" s="119">
        <v>164.20790000000002</v>
      </c>
      <c r="H18" s="119">
        <v>46.286919999999981</v>
      </c>
      <c r="I18" s="119">
        <v>25.573930000000001</v>
      </c>
      <c r="J18" s="550">
        <v>236.06874999999999</v>
      </c>
      <c r="K18" s="82"/>
    </row>
    <row r="19" spans="1:16" s="114" customFormat="1" ht="12.95" x14ac:dyDescent="0.2">
      <c r="A19" s="588" t="s">
        <v>175</v>
      </c>
      <c r="B19" s="119">
        <v>178.48664000000002</v>
      </c>
      <c r="C19" s="119">
        <v>9.6253800000000016</v>
      </c>
      <c r="D19" s="119">
        <v>29.303830000000001</v>
      </c>
      <c r="E19" s="550">
        <v>217.41585000000003</v>
      </c>
      <c r="F19" s="119"/>
      <c r="G19" s="119">
        <v>2140.9567000000006</v>
      </c>
      <c r="H19" s="119">
        <v>107.39809</v>
      </c>
      <c r="I19" s="119">
        <v>292.49225999999999</v>
      </c>
      <c r="J19" s="550">
        <v>2540.8470500000008</v>
      </c>
      <c r="K19" s="82"/>
    </row>
    <row r="20" spans="1:16" s="114" customFormat="1" ht="12.95" x14ac:dyDescent="0.2">
      <c r="A20" s="588" t="s">
        <v>176</v>
      </c>
      <c r="B20" s="119">
        <v>1.0383199999999999</v>
      </c>
      <c r="C20" s="119">
        <v>0</v>
      </c>
      <c r="D20" s="119">
        <v>7.6699999999999997E-3</v>
      </c>
      <c r="E20" s="550">
        <v>1.04599</v>
      </c>
      <c r="F20" s="119"/>
      <c r="G20" s="119">
        <v>13.022309999999999</v>
      </c>
      <c r="H20" s="119">
        <v>5.4280000000000002E-2</v>
      </c>
      <c r="I20" s="119">
        <v>3.4599999999999999E-2</v>
      </c>
      <c r="J20" s="550">
        <v>13.111189999999999</v>
      </c>
      <c r="K20" s="82"/>
    </row>
    <row r="21" spans="1:16" s="114" customFormat="1" ht="12.95" x14ac:dyDescent="0.2">
      <c r="A21" s="588" t="s">
        <v>177</v>
      </c>
      <c r="B21" s="119">
        <v>64.809260000000009</v>
      </c>
      <c r="C21" s="119">
        <v>11.093059999999999</v>
      </c>
      <c r="D21" s="119">
        <v>1.8462700000000001</v>
      </c>
      <c r="E21" s="550">
        <v>77.748590000000007</v>
      </c>
      <c r="F21" s="119"/>
      <c r="G21" s="119">
        <v>813.27566999999999</v>
      </c>
      <c r="H21" s="119">
        <v>136.40857</v>
      </c>
      <c r="I21" s="119">
        <v>19.349589999999999</v>
      </c>
      <c r="J21" s="550">
        <v>969.03383000000008</v>
      </c>
      <c r="K21" s="82"/>
    </row>
    <row r="22" spans="1:16" s="114" customFormat="1" ht="12.95" x14ac:dyDescent="0.2">
      <c r="A22" s="588" t="s">
        <v>178</v>
      </c>
      <c r="B22" s="119">
        <v>48.237200000000001</v>
      </c>
      <c r="C22" s="119">
        <v>7.4916099999999997</v>
      </c>
      <c r="D22" s="119">
        <v>3.1614599999999999</v>
      </c>
      <c r="E22" s="550">
        <v>58.890270000000001</v>
      </c>
      <c r="F22" s="119"/>
      <c r="G22" s="119">
        <v>587.82071999999994</v>
      </c>
      <c r="H22" s="119">
        <v>87.702730000000017</v>
      </c>
      <c r="I22" s="119">
        <v>33.747519999999994</v>
      </c>
      <c r="J22" s="550">
        <v>709.27096999999992</v>
      </c>
      <c r="K22" s="82"/>
    </row>
    <row r="23" spans="1:16" x14ac:dyDescent="0.2">
      <c r="A23" s="589" t="s">
        <v>179</v>
      </c>
      <c r="B23" s="119">
        <v>123.80062999999997</v>
      </c>
      <c r="C23" s="119">
        <v>9.7140500000000003</v>
      </c>
      <c r="D23" s="119">
        <v>6.756120000000001</v>
      </c>
      <c r="E23" s="550">
        <v>140.27079999999998</v>
      </c>
      <c r="F23" s="119"/>
      <c r="G23" s="119">
        <v>1523.4836099999991</v>
      </c>
      <c r="H23" s="119">
        <v>139.69122999999996</v>
      </c>
      <c r="I23" s="119">
        <v>80.032840000000007</v>
      </c>
      <c r="J23" s="550">
        <v>1743.2076799999991</v>
      </c>
      <c r="K23" s="492"/>
      <c r="P23" s="114"/>
    </row>
    <row r="24" spans="1:16" ht="13.7" x14ac:dyDescent="0.25">
      <c r="A24" s="590" t="s">
        <v>525</v>
      </c>
      <c r="B24" s="123">
        <v>1657.6394500000001</v>
      </c>
      <c r="C24" s="123">
        <v>315.07020999999997</v>
      </c>
      <c r="D24" s="123">
        <v>191.76470999999995</v>
      </c>
      <c r="E24" s="123">
        <v>2164.4743699999999</v>
      </c>
      <c r="F24" s="123"/>
      <c r="G24" s="123">
        <v>20812.576699999929</v>
      </c>
      <c r="H24" s="123">
        <v>3631.7338499999987</v>
      </c>
      <c r="I24" s="123">
        <v>2024.5092100000004</v>
      </c>
      <c r="J24" s="123">
        <v>26468.819759999929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526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67"/>
      <c r="F28" s="86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ht="12.95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2" priority="1" operator="between">
      <formula>0</formula>
      <formula>0.5</formula>
    </cfRule>
    <cfRule type="cellIs" dxfId="6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8" t="s">
        <v>28</v>
      </c>
      <c r="B1" s="868"/>
      <c r="C1" s="868"/>
      <c r="D1" s="131"/>
      <c r="E1" s="131"/>
      <c r="F1" s="131"/>
      <c r="G1" s="131"/>
      <c r="H1" s="132"/>
    </row>
    <row r="2" spans="1:65" ht="13.7" customHeight="1" x14ac:dyDescent="0.2">
      <c r="A2" s="869"/>
      <c r="B2" s="869"/>
      <c r="C2" s="869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7" t="s">
        <v>513</v>
      </c>
      <c r="H4" s="456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193</v>
      </c>
      <c r="B5" s="599">
        <v>321.62859999999989</v>
      </c>
      <c r="C5" s="139">
        <v>-4.6927787404618142</v>
      </c>
      <c r="D5" s="138">
        <v>3934.3429199999996</v>
      </c>
      <c r="E5" s="139">
        <v>-1.1416622666103071</v>
      </c>
      <c r="F5" s="138">
        <v>4290.8526999999985</v>
      </c>
      <c r="G5" s="139">
        <v>-1.3880681574926725</v>
      </c>
      <c r="H5" s="596">
        <v>16.86680586663087</v>
      </c>
    </row>
    <row r="6" spans="1:65" ht="13.7" customHeight="1" x14ac:dyDescent="0.2">
      <c r="A6" s="137" t="s">
        <v>194</v>
      </c>
      <c r="B6" s="600">
        <v>23.518569999999986</v>
      </c>
      <c r="C6" s="141">
        <v>-5.0219084811062054</v>
      </c>
      <c r="D6" s="140">
        <v>287.08498000000003</v>
      </c>
      <c r="E6" s="141">
        <v>-0.14154485251428223</v>
      </c>
      <c r="F6" s="140">
        <v>313.73864000000003</v>
      </c>
      <c r="G6" s="142">
        <v>-0.66825221179046612</v>
      </c>
      <c r="H6" s="597">
        <v>1.2332673954854692</v>
      </c>
    </row>
    <row r="7" spans="1:65" ht="13.7" customHeight="1" x14ac:dyDescent="0.2">
      <c r="A7" s="137" t="s">
        <v>154</v>
      </c>
      <c r="B7" s="550">
        <v>1.9019999999999999E-2</v>
      </c>
      <c r="C7" s="141">
        <v>-33.912439193884644</v>
      </c>
      <c r="D7" s="119">
        <v>0.21577000000000002</v>
      </c>
      <c r="E7" s="141">
        <v>-4.2256646988326079</v>
      </c>
      <c r="F7" s="119">
        <v>0.23177</v>
      </c>
      <c r="G7" s="141">
        <v>-30.806663482206829</v>
      </c>
      <c r="H7" s="550">
        <v>9.1105891276786028E-4</v>
      </c>
    </row>
    <row r="8" spans="1:65" ht="13.7" customHeight="1" x14ac:dyDescent="0.25">
      <c r="A8" s="592" t="s">
        <v>196</v>
      </c>
      <c r="B8" s="593">
        <v>345.16618999999997</v>
      </c>
      <c r="C8" s="594">
        <v>-4.7238206575402213</v>
      </c>
      <c r="D8" s="593">
        <v>4221.6934399999982</v>
      </c>
      <c r="E8" s="594">
        <v>-1.0762592602637475</v>
      </c>
      <c r="F8" s="593">
        <v>4604.8744599999973</v>
      </c>
      <c r="G8" s="595">
        <v>-1.3430845901733861</v>
      </c>
      <c r="H8" s="595">
        <v>18.101186171463457</v>
      </c>
    </row>
    <row r="9" spans="1:65" ht="13.7" customHeight="1" x14ac:dyDescent="0.2">
      <c r="A9" s="137" t="s">
        <v>180</v>
      </c>
      <c r="B9" s="600">
        <v>1657.6394500000026</v>
      </c>
      <c r="C9" s="141">
        <v>-0.92040636011765309</v>
      </c>
      <c r="D9" s="140">
        <v>19133.920329999994</v>
      </c>
      <c r="E9" s="141">
        <v>1.6618095162607045</v>
      </c>
      <c r="F9" s="140">
        <v>20812.576699999994</v>
      </c>
      <c r="G9" s="142">
        <v>1.5036234631188075</v>
      </c>
      <c r="H9" s="597">
        <v>81.811638694393991</v>
      </c>
    </row>
    <row r="10" spans="1:65" ht="13.7" customHeight="1" x14ac:dyDescent="0.2">
      <c r="A10" s="137" t="s">
        <v>197</v>
      </c>
      <c r="B10" s="600">
        <v>1.66235</v>
      </c>
      <c r="C10" s="141">
        <v>-14.790609462299459</v>
      </c>
      <c r="D10" s="140">
        <v>19.890619999999998</v>
      </c>
      <c r="E10" s="141">
        <v>-32.786950058780015</v>
      </c>
      <c r="F10" s="140">
        <v>22.177029999999998</v>
      </c>
      <c r="G10" s="142">
        <v>-45.346471652140139</v>
      </c>
      <c r="H10" s="597">
        <v>8.7175134142556066E-2</v>
      </c>
    </row>
    <row r="11" spans="1:65" ht="13.7" customHeight="1" x14ac:dyDescent="0.2">
      <c r="A11" s="592" t="s">
        <v>549</v>
      </c>
      <c r="B11" s="593">
        <v>1659.3018000000027</v>
      </c>
      <c r="C11" s="594">
        <v>-0.93656131851830837</v>
      </c>
      <c r="D11" s="593">
        <v>19153.810949999992</v>
      </c>
      <c r="E11" s="594">
        <v>1.6077291212929989</v>
      </c>
      <c r="F11" s="593">
        <v>20834.753729999993</v>
      </c>
      <c r="G11" s="595">
        <v>1.4110912943767979</v>
      </c>
      <c r="H11" s="595">
        <v>81.898813828536561</v>
      </c>
    </row>
    <row r="12" spans="1:65" ht="13.7" customHeight="1" x14ac:dyDescent="0.25">
      <c r="A12" s="144" t="s">
        <v>527</v>
      </c>
      <c r="B12" s="145">
        <v>2004.4679900000026</v>
      </c>
      <c r="C12" s="146">
        <v>-1.6100350197785811</v>
      </c>
      <c r="D12" s="145">
        <v>23375.504389999991</v>
      </c>
      <c r="E12" s="146">
        <v>1.1122679152713526</v>
      </c>
      <c r="F12" s="145">
        <v>25439.628189999989</v>
      </c>
      <c r="G12" s="146">
        <v>0.90121178918731204</v>
      </c>
      <c r="H12" s="146">
        <v>100</v>
      </c>
    </row>
    <row r="13" spans="1:65" ht="13.7" customHeight="1" x14ac:dyDescent="0.25">
      <c r="A13" s="147" t="s">
        <v>198</v>
      </c>
      <c r="B13" s="148">
        <v>4454.7108500000031</v>
      </c>
      <c r="C13" s="148"/>
      <c r="D13" s="148">
        <v>49737.508476150535</v>
      </c>
      <c r="E13" s="148"/>
      <c r="F13" s="148">
        <v>54307.558216150544</v>
      </c>
      <c r="G13" s="149"/>
      <c r="H13" s="150" t="s">
        <v>151</v>
      </c>
    </row>
    <row r="14" spans="1:65" ht="13.7" customHeight="1" x14ac:dyDescent="0.2">
      <c r="A14" s="151" t="s">
        <v>199</v>
      </c>
      <c r="B14" s="601">
        <v>44.996590294968328</v>
      </c>
      <c r="C14" s="152"/>
      <c r="D14" s="152">
        <v>46.997738942248581</v>
      </c>
      <c r="E14" s="152"/>
      <c r="F14" s="152">
        <v>46.843623660535869</v>
      </c>
      <c r="G14" s="153" t="s">
        <v>151</v>
      </c>
      <c r="H14" s="598" t="s">
        <v>151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7" customHeight="1" x14ac:dyDescent="0.2">
      <c r="A16" s="124" t="s">
        <v>584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528</v>
      </c>
    </row>
    <row r="18" spans="1:1" ht="13.7" customHeight="1" x14ac:dyDescent="0.2">
      <c r="A18" s="156" t="s">
        <v>247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60" priority="7" operator="between">
      <formula>0</formula>
      <formula>0.5</formula>
    </cfRule>
    <cfRule type="cellIs" dxfId="59" priority="8" operator="between">
      <formula>0</formula>
      <formula>0.49</formula>
    </cfRule>
  </conditionalFormatting>
  <conditionalFormatting sqref="D7">
    <cfRule type="cellIs" dxfId="58" priority="5" operator="between">
      <formula>0</formula>
      <formula>0.5</formula>
    </cfRule>
    <cfRule type="cellIs" dxfId="57" priority="6" operator="between">
      <formula>0</formula>
      <formula>0.49</formula>
    </cfRule>
  </conditionalFormatting>
  <conditionalFormatting sqref="F7">
    <cfRule type="cellIs" dxfId="56" priority="3" operator="between">
      <formula>0</formula>
      <formula>0.5</formula>
    </cfRule>
    <cfRule type="cellIs" dxfId="55" priority="4" operator="between">
      <formula>0</formula>
      <formula>0.49</formula>
    </cfRule>
  </conditionalFormatting>
  <conditionalFormatting sqref="H7">
    <cfRule type="cellIs" dxfId="54" priority="1" operator="between">
      <formula>0</formula>
      <formula>0.5</formula>
    </cfRule>
    <cfRule type="cellIs" dxfId="5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C1" workbookViewId="0">
      <selection activeCell="L6" sqref="L6"/>
    </sheetView>
  </sheetViews>
  <sheetFormatPr baseColWidth="10" defaultRowHeight="14.25" x14ac:dyDescent="0.2"/>
  <cols>
    <col min="1" max="1" width="18.5" customWidth="1"/>
    <col min="12" max="12" width="11" style="407" customWidth="1"/>
    <col min="13" max="13" width="11" customWidth="1"/>
  </cols>
  <sheetData>
    <row r="1" spans="1:14" x14ac:dyDescent="0.2">
      <c r="A1" s="870" t="s">
        <v>26</v>
      </c>
      <c r="B1" s="870"/>
      <c r="C1" s="870"/>
      <c r="D1" s="870"/>
      <c r="E1" s="870"/>
      <c r="F1" s="157"/>
      <c r="G1" s="157"/>
      <c r="H1" s="157"/>
      <c r="I1" s="157"/>
      <c r="J1" s="157"/>
      <c r="K1" s="157"/>
      <c r="L1" s="602"/>
      <c r="M1" s="157"/>
      <c r="N1" s="157"/>
    </row>
    <row r="2" spans="1:14" x14ac:dyDescent="0.2">
      <c r="A2" s="870"/>
      <c r="B2" s="871"/>
      <c r="C2" s="871"/>
      <c r="D2" s="871"/>
      <c r="E2" s="871"/>
      <c r="F2" s="157"/>
      <c r="G2" s="157"/>
      <c r="H2" s="157"/>
      <c r="I2" s="157"/>
      <c r="J2" s="157"/>
      <c r="K2" s="157"/>
      <c r="L2" s="602"/>
      <c r="M2" s="158" t="s">
        <v>160</v>
      </c>
      <c r="N2" s="157"/>
    </row>
    <row r="3" spans="1:14" x14ac:dyDescent="0.25">
      <c r="A3" s="454"/>
      <c r="B3" s="775">
        <v>2013</v>
      </c>
      <c r="C3" s="775">
        <v>2014</v>
      </c>
      <c r="D3" s="775" t="s">
        <v>631</v>
      </c>
      <c r="E3" s="775" t="s">
        <v>631</v>
      </c>
      <c r="F3" s="775" t="s">
        <v>631</v>
      </c>
      <c r="G3" s="775" t="s">
        <v>631</v>
      </c>
      <c r="H3" s="775" t="s">
        <v>631</v>
      </c>
      <c r="I3" s="775" t="s">
        <v>631</v>
      </c>
      <c r="J3" s="775" t="s">
        <v>631</v>
      </c>
      <c r="K3" s="775" t="s">
        <v>631</v>
      </c>
      <c r="L3" s="775" t="s">
        <v>631</v>
      </c>
      <c r="M3" s="775" t="s">
        <v>631</v>
      </c>
      <c r="N3" s="1"/>
    </row>
    <row r="4" spans="1:14" ht="13.7" x14ac:dyDescent="0.2">
      <c r="A4" s="159"/>
      <c r="B4" s="821">
        <v>41639</v>
      </c>
      <c r="C4" s="821">
        <v>41670</v>
      </c>
      <c r="D4" s="821">
        <v>41698</v>
      </c>
      <c r="E4" s="821">
        <v>41729</v>
      </c>
      <c r="F4" s="821">
        <v>41759</v>
      </c>
      <c r="G4" s="821">
        <v>41790</v>
      </c>
      <c r="H4" s="821">
        <v>41820</v>
      </c>
      <c r="I4" s="821">
        <v>41851</v>
      </c>
      <c r="J4" s="821">
        <v>41882</v>
      </c>
      <c r="K4" s="821">
        <v>41912</v>
      </c>
      <c r="L4" s="821">
        <v>41943</v>
      </c>
      <c r="M4" s="821">
        <v>41973</v>
      </c>
      <c r="N4" s="1"/>
    </row>
    <row r="5" spans="1:14" ht="13.7" x14ac:dyDescent="0.2">
      <c r="A5" s="160" t="s">
        <v>200</v>
      </c>
      <c r="B5" s="161">
        <v>23.00378000000002</v>
      </c>
      <c r="C5" s="161">
        <v>20.620379999999994</v>
      </c>
      <c r="D5" s="161">
        <v>17.542480000000001</v>
      </c>
      <c r="E5" s="161">
        <v>20.485019999999999</v>
      </c>
      <c r="F5" s="161">
        <v>21.692639999999987</v>
      </c>
      <c r="G5" s="161">
        <v>21.807239999999968</v>
      </c>
      <c r="H5" s="161">
        <v>23.825180000000003</v>
      </c>
      <c r="I5" s="161">
        <v>27.176209999999998</v>
      </c>
      <c r="J5" s="161">
        <v>24.646910000000013</v>
      </c>
      <c r="K5" s="161">
        <v>25.313779999999984</v>
      </c>
      <c r="L5" s="161">
        <v>24.651649999999997</v>
      </c>
      <c r="M5" s="161">
        <v>24.742449999999987</v>
      </c>
      <c r="N5" s="1"/>
    </row>
    <row r="6" spans="1:14" ht="13.7" x14ac:dyDescent="0.2">
      <c r="A6" s="162" t="s">
        <v>529</v>
      </c>
      <c r="B6" s="163">
        <v>41.59592</v>
      </c>
      <c r="C6" s="163">
        <v>43.986919999999998</v>
      </c>
      <c r="D6" s="163">
        <v>58.180389999999996</v>
      </c>
      <c r="E6" s="163">
        <v>70.333700000000007</v>
      </c>
      <c r="F6" s="163">
        <v>76.83478000000008</v>
      </c>
      <c r="G6" s="163">
        <v>90.466239999999956</v>
      </c>
      <c r="H6" s="163">
        <v>80.86228000000014</v>
      </c>
      <c r="I6" s="163">
        <v>73.877889999999994</v>
      </c>
      <c r="J6" s="163">
        <v>71.441639999999992</v>
      </c>
      <c r="K6" s="163">
        <v>95.359049999999911</v>
      </c>
      <c r="L6" s="163">
        <v>88.707550000000055</v>
      </c>
      <c r="M6" s="163">
        <v>81.516900000000021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246</v>
      </c>
      <c r="N7" s="1"/>
    </row>
    <row r="8" spans="1:14" x14ac:dyDescent="0.2">
      <c r="A8" s="166" t="s">
        <v>664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2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627</v>
      </c>
    </row>
    <row r="2" spans="1:4" x14ac:dyDescent="0.2">
      <c r="A2" s="497"/>
      <c r="B2" s="497"/>
      <c r="C2" s="497"/>
      <c r="D2" s="497"/>
    </row>
    <row r="3" spans="1:4" ht="13.7" x14ac:dyDescent="0.2">
      <c r="B3" s="497">
        <v>2012</v>
      </c>
      <c r="C3" s="497">
        <v>2013</v>
      </c>
      <c r="D3" s="497">
        <v>2014</v>
      </c>
    </row>
    <row r="4" spans="1:4" ht="13.7" x14ac:dyDescent="0.2">
      <c r="A4" s="392" t="s">
        <v>135</v>
      </c>
      <c r="B4" s="496">
        <v>-5.012137561725349</v>
      </c>
      <c r="C4" s="496">
        <v>-6.4204096649546578</v>
      </c>
      <c r="D4" s="777">
        <v>-3.144573488444264</v>
      </c>
    </row>
    <row r="5" spans="1:4" ht="13.7" x14ac:dyDescent="0.2">
      <c r="A5" s="603" t="s">
        <v>136</v>
      </c>
      <c r="B5" s="496">
        <v>-5.224899060684022</v>
      </c>
      <c r="C5" s="496">
        <v>-6.9863170228759373</v>
      </c>
      <c r="D5" s="777">
        <v>-2.1975100656934861</v>
      </c>
    </row>
    <row r="6" spans="1:4" ht="13.7" x14ac:dyDescent="0.2">
      <c r="A6" s="603" t="s">
        <v>137</v>
      </c>
      <c r="B6" s="496">
        <v>-5.0648357116512281</v>
      </c>
      <c r="C6" s="496">
        <v>-7.2350074466919683</v>
      </c>
      <c r="D6" s="777">
        <v>-1.2517619499472477</v>
      </c>
    </row>
    <row r="7" spans="1:4" ht="13.7" x14ac:dyDescent="0.2">
      <c r="A7" s="603" t="s">
        <v>138</v>
      </c>
      <c r="B7" s="496">
        <v>-5.5444468745149198</v>
      </c>
      <c r="C7" s="496">
        <v>-6.4058535610467535</v>
      </c>
      <c r="D7" s="777">
        <v>-1.3746374389057856</v>
      </c>
    </row>
    <row r="8" spans="1:4" ht="13.7" x14ac:dyDescent="0.2">
      <c r="A8" s="603" t="s">
        <v>139</v>
      </c>
      <c r="B8" s="496">
        <v>-5.4591703699350411</v>
      </c>
      <c r="C8" s="496">
        <v>-6.3801904099224158</v>
      </c>
      <c r="D8" s="496">
        <v>-0.87988932583688084</v>
      </c>
    </row>
    <row r="9" spans="1:4" ht="13.7" x14ac:dyDescent="0.2">
      <c r="A9" s="603" t="s">
        <v>140</v>
      </c>
      <c r="B9" s="496">
        <v>-5.2486127712741562</v>
      </c>
      <c r="C9" s="496">
        <v>-7.0187764462360462</v>
      </c>
      <c r="D9" s="777">
        <v>0.43632724849650023</v>
      </c>
    </row>
    <row r="10" spans="1:4" ht="13.7" x14ac:dyDescent="0.2">
      <c r="A10" s="603" t="s">
        <v>141</v>
      </c>
      <c r="B10" s="496">
        <v>-5.0947298677220276</v>
      </c>
      <c r="C10" s="496">
        <v>-6.3947793638270332</v>
      </c>
      <c r="D10" s="777">
        <v>0.37870371736204228</v>
      </c>
    </row>
    <row r="11" spans="1:4" ht="13.7" x14ac:dyDescent="0.2">
      <c r="A11" s="603" t="s">
        <v>142</v>
      </c>
      <c r="B11" s="496">
        <v>-5.4634873594947519</v>
      </c>
      <c r="C11" s="496">
        <v>-6.3349006436733815</v>
      </c>
      <c r="D11" s="777">
        <v>0.50385190245443678</v>
      </c>
    </row>
    <row r="12" spans="1:4" ht="13.7" x14ac:dyDescent="0.2">
      <c r="A12" s="603" t="s">
        <v>143</v>
      </c>
      <c r="B12" s="496">
        <v>-6.2428738617644797</v>
      </c>
      <c r="C12" s="496">
        <v>-5.1546740054190208</v>
      </c>
      <c r="D12" s="777">
        <v>0.91983360175599538</v>
      </c>
    </row>
    <row r="13" spans="1:4" ht="13.7" x14ac:dyDescent="0.2">
      <c r="A13" s="603" t="s">
        <v>144</v>
      </c>
      <c r="B13" s="496">
        <v>-6.1335522517716292</v>
      </c>
      <c r="C13" s="496">
        <v>-4.7218856953552075</v>
      </c>
      <c r="D13" s="777">
        <v>0.95865701437246564</v>
      </c>
    </row>
    <row r="14" spans="1:4" ht="13.7" x14ac:dyDescent="0.2">
      <c r="A14" s="603" t="s">
        <v>145</v>
      </c>
      <c r="B14" s="496">
        <v>-6.0757276813572316</v>
      </c>
      <c r="C14" s="496">
        <v>-4.2407887010281025</v>
      </c>
      <c r="D14" s="777">
        <v>0.90121178918731204</v>
      </c>
    </row>
    <row r="15" spans="1:4" ht="13.7" x14ac:dyDescent="0.2">
      <c r="A15" s="604" t="s">
        <v>146</v>
      </c>
      <c r="B15" s="498">
        <v>-6.2282953221616051</v>
      </c>
      <c r="C15" s="498">
        <v>-3.7267283717063471</v>
      </c>
      <c r="D15" s="778" t="s">
        <v>631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B5" sqref="B5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8" t="s">
        <v>33</v>
      </c>
      <c r="B1" s="868"/>
      <c r="C1" s="868"/>
      <c r="D1" s="131"/>
      <c r="E1" s="131"/>
      <c r="F1" s="131"/>
      <c r="G1" s="131"/>
    </row>
    <row r="2" spans="1:13" ht="13.7" customHeight="1" x14ac:dyDescent="0.2">
      <c r="A2" s="869"/>
      <c r="B2" s="869"/>
      <c r="C2" s="869"/>
      <c r="D2" s="135"/>
      <c r="E2" s="135"/>
      <c r="F2" s="135"/>
      <c r="G2" s="110" t="s">
        <v>160</v>
      </c>
    </row>
    <row r="3" spans="1:13" ht="13.7" customHeight="1" x14ac:dyDescent="0.2">
      <c r="A3" s="167"/>
      <c r="B3" s="872">
        <f>INDICE!A3</f>
        <v>41944</v>
      </c>
      <c r="C3" s="873"/>
      <c r="D3" s="873" t="s">
        <v>121</v>
      </c>
      <c r="E3" s="873"/>
      <c r="F3" s="873" t="s">
        <v>122</v>
      </c>
      <c r="G3" s="873"/>
    </row>
    <row r="4" spans="1:13" ht="30.2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7" customHeight="1" x14ac:dyDescent="0.2">
      <c r="A5" s="137" t="s">
        <v>203</v>
      </c>
      <c r="B5" s="140">
        <v>336.28902000000005</v>
      </c>
      <c r="C5" s="143">
        <v>8.8771699999999996</v>
      </c>
      <c r="D5" s="140">
        <v>4104.2018600000001</v>
      </c>
      <c r="E5" s="140">
        <v>117.49158</v>
      </c>
      <c r="F5" s="140">
        <v>4478.8844000000008</v>
      </c>
      <c r="G5" s="140">
        <v>125.99006000000001</v>
      </c>
      <c r="L5" s="170"/>
      <c r="M5" s="170"/>
    </row>
    <row r="6" spans="1:13" s="133" customFormat="1" ht="13.7" customHeight="1" x14ac:dyDescent="0.2">
      <c r="A6" s="137" t="s">
        <v>204</v>
      </c>
      <c r="B6" s="140">
        <v>1256.6596700000023</v>
      </c>
      <c r="C6" s="140">
        <v>402.64213000000007</v>
      </c>
      <c r="D6" s="140">
        <v>14652.617969999999</v>
      </c>
      <c r="E6" s="140">
        <v>4501.1929799999998</v>
      </c>
      <c r="F6" s="140">
        <v>15943.518989999999</v>
      </c>
      <c r="G6" s="140">
        <v>4891.234739999999</v>
      </c>
      <c r="L6" s="170"/>
      <c r="M6" s="170"/>
    </row>
    <row r="7" spans="1:13" s="133" customFormat="1" ht="13.7" customHeight="1" x14ac:dyDescent="0.2">
      <c r="A7" s="147" t="s">
        <v>198</v>
      </c>
      <c r="B7" s="148">
        <v>1592.9486900000024</v>
      </c>
      <c r="C7" s="148">
        <v>411.51930000000004</v>
      </c>
      <c r="D7" s="148">
        <v>18756.81983</v>
      </c>
      <c r="E7" s="148">
        <v>4618.6845599999997</v>
      </c>
      <c r="F7" s="148">
        <v>20422.403389999999</v>
      </c>
      <c r="G7" s="148">
        <v>5017.224799999999</v>
      </c>
    </row>
    <row r="8" spans="1:13" ht="13.7" customHeight="1" x14ac:dyDescent="0.2">
      <c r="G8" s="93" t="s">
        <v>246</v>
      </c>
    </row>
    <row r="9" spans="1:13" ht="13.7" customHeight="1" x14ac:dyDescent="0.2">
      <c r="A9" s="154" t="s">
        <v>530</v>
      </c>
    </row>
    <row r="10" spans="1:13" ht="13.7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533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60">
        <f>INDICE!A3</f>
        <v>41944</v>
      </c>
      <c r="C3" s="860"/>
      <c r="D3" s="860">
        <f>INDICE!C3</f>
        <v>0</v>
      </c>
      <c r="E3" s="860"/>
      <c r="F3" s="112"/>
      <c r="G3" s="861" t="s">
        <v>122</v>
      </c>
      <c r="H3" s="861"/>
      <c r="I3" s="861"/>
      <c r="J3" s="861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7" t="s">
        <v>162</v>
      </c>
      <c r="B5" s="117">
        <f>'GNA CCAA'!B5</f>
        <v>49.974760000000011</v>
      </c>
      <c r="C5" s="117">
        <f>'GNA CCAA'!C5</f>
        <v>1.8164500000000006</v>
      </c>
      <c r="D5" s="117">
        <f>'GO CCAA'!B5</f>
        <v>250.37863000000002</v>
      </c>
      <c r="E5" s="547">
        <f>SUM(B5:D5)</f>
        <v>302.16984000000002</v>
      </c>
      <c r="F5" s="117"/>
      <c r="G5" s="117">
        <f>'GNA CCAA'!F5</f>
        <v>665.66246000000012</v>
      </c>
      <c r="H5" s="117">
        <f>'GNA CCAA'!G5</f>
        <v>23.99141999999998</v>
      </c>
      <c r="I5" s="117">
        <f>'GO CCAA'!G5</f>
        <v>3181.4719600000017</v>
      </c>
      <c r="J5" s="547">
        <f>SUM(G5:I5)</f>
        <v>3871.1258400000015</v>
      </c>
      <c r="K5" s="82"/>
    </row>
    <row r="6" spans="1:11" s="114" customFormat="1" x14ac:dyDescent="0.2">
      <c r="A6" s="588" t="s">
        <v>163</v>
      </c>
      <c r="B6" s="119">
        <f>'GNA CCAA'!B6</f>
        <v>9.0775099999999984</v>
      </c>
      <c r="C6" s="119">
        <f>'GNA CCAA'!C6</f>
        <v>0.42962000000000006</v>
      </c>
      <c r="D6" s="119">
        <f>'GO CCAA'!B6</f>
        <v>70.438080000000014</v>
      </c>
      <c r="E6" s="550">
        <f>SUM(B6:D6)</f>
        <v>79.945210000000017</v>
      </c>
      <c r="F6" s="119"/>
      <c r="G6" s="119">
        <f>'GNA CCAA'!F6</f>
        <v>126.01733000000002</v>
      </c>
      <c r="H6" s="119">
        <f>'GNA CCAA'!G6</f>
        <v>6.0545199999999983</v>
      </c>
      <c r="I6" s="119">
        <f>'GO CCAA'!G6</f>
        <v>891.3964900000002</v>
      </c>
      <c r="J6" s="550">
        <f t="shared" ref="J6:J24" si="0">SUM(G6:I6)</f>
        <v>1023.4683400000002</v>
      </c>
      <c r="K6" s="82"/>
    </row>
    <row r="7" spans="1:11" s="114" customFormat="1" x14ac:dyDescent="0.2">
      <c r="A7" s="588" t="s">
        <v>164</v>
      </c>
      <c r="B7" s="119">
        <f>'GNA CCAA'!B7</f>
        <v>6.1000599999999991</v>
      </c>
      <c r="C7" s="119">
        <f>'GNA CCAA'!C7</f>
        <v>0.41675000000000001</v>
      </c>
      <c r="D7" s="119">
        <f>'GO CCAA'!B7</f>
        <v>35.032409999999999</v>
      </c>
      <c r="E7" s="550">
        <f t="shared" ref="E7:E24" si="1">SUM(B7:D7)</f>
        <v>41.549219999999998</v>
      </c>
      <c r="F7" s="119"/>
      <c r="G7" s="119">
        <f>'GNA CCAA'!F7</f>
        <v>84.248770000000036</v>
      </c>
      <c r="H7" s="119">
        <f>'GNA CCAA'!G7</f>
        <v>6.0742500000000019</v>
      </c>
      <c r="I7" s="119">
        <f>'GO CCAA'!G7</f>
        <v>439.7499600000001</v>
      </c>
      <c r="J7" s="550">
        <f t="shared" si="0"/>
        <v>530.07298000000014</v>
      </c>
      <c r="K7" s="82"/>
    </row>
    <row r="8" spans="1:11" s="114" customFormat="1" x14ac:dyDescent="0.2">
      <c r="A8" s="588" t="s">
        <v>165</v>
      </c>
      <c r="B8" s="119">
        <f>'GNA CCAA'!B8</f>
        <v>12.315490000000002</v>
      </c>
      <c r="C8" s="119">
        <f>'GNA CCAA'!C8</f>
        <v>0.74492000000000003</v>
      </c>
      <c r="D8" s="119">
        <f>'GO CCAA'!B8</f>
        <v>24.233690000000003</v>
      </c>
      <c r="E8" s="550">
        <f t="shared" si="1"/>
        <v>37.294100000000007</v>
      </c>
      <c r="F8" s="119"/>
      <c r="G8" s="119">
        <f>'GNA CCAA'!F8</f>
        <v>194.91660000000002</v>
      </c>
      <c r="H8" s="119">
        <f>'GNA CCAA'!G8</f>
        <v>10.791259999999998</v>
      </c>
      <c r="I8" s="119">
        <f>'GO CCAA'!G8</f>
        <v>374.27977000000004</v>
      </c>
      <c r="J8" s="550">
        <f t="shared" si="0"/>
        <v>579.98763000000008</v>
      </c>
      <c r="K8" s="82"/>
    </row>
    <row r="9" spans="1:11" s="114" customFormat="1" x14ac:dyDescent="0.2">
      <c r="A9" s="588" t="s">
        <v>166</v>
      </c>
      <c r="B9" s="119">
        <f>'GNA CCAA'!B9</f>
        <v>28.504380000000001</v>
      </c>
      <c r="C9" s="119">
        <f>'GNA CCAA'!C9</f>
        <v>9.086680000000003</v>
      </c>
      <c r="D9" s="119">
        <f>'GO CCAA'!B9</f>
        <v>53.097430000000003</v>
      </c>
      <c r="E9" s="550">
        <f t="shared" si="1"/>
        <v>90.688490000000002</v>
      </c>
      <c r="F9" s="119"/>
      <c r="G9" s="119">
        <f>'GNA CCAA'!F9</f>
        <v>359.19041999999996</v>
      </c>
      <c r="H9" s="119">
        <f>'GNA CCAA'!G9</f>
        <v>116.26624000000004</v>
      </c>
      <c r="I9" s="119">
        <f>'GO CCAA'!G9</f>
        <v>616.19373999999993</v>
      </c>
      <c r="J9" s="550">
        <f t="shared" si="0"/>
        <v>1091.6504</v>
      </c>
      <c r="K9" s="82"/>
    </row>
    <row r="10" spans="1:11" s="114" customFormat="1" x14ac:dyDescent="0.2">
      <c r="A10" s="588" t="s">
        <v>167</v>
      </c>
      <c r="B10" s="119">
        <f>'GNA CCAA'!B10</f>
        <v>4.0678800000000006</v>
      </c>
      <c r="C10" s="119">
        <f>'GNA CCAA'!C10</f>
        <v>0.21024000000000001</v>
      </c>
      <c r="D10" s="119">
        <f>'GO CCAA'!B10</f>
        <v>23.104460000000003</v>
      </c>
      <c r="E10" s="550">
        <f t="shared" si="1"/>
        <v>27.382580000000004</v>
      </c>
      <c r="F10" s="119"/>
      <c r="G10" s="119">
        <f>'GNA CCAA'!F10</f>
        <v>56.797479999999972</v>
      </c>
      <c r="H10" s="119">
        <f>'GNA CCAA'!G10</f>
        <v>3.1878299999999986</v>
      </c>
      <c r="I10" s="119">
        <f>'GO CCAA'!G10</f>
        <v>294.15277999999984</v>
      </c>
      <c r="J10" s="550">
        <f t="shared" si="0"/>
        <v>354.13808999999981</v>
      </c>
      <c r="K10" s="82"/>
    </row>
    <row r="11" spans="1:11" s="114" customFormat="1" x14ac:dyDescent="0.2">
      <c r="A11" s="588" t="s">
        <v>168</v>
      </c>
      <c r="B11" s="119">
        <f>'GNA CCAA'!B11</f>
        <v>17.144330000000004</v>
      </c>
      <c r="C11" s="119">
        <f>'GNA CCAA'!C11</f>
        <v>0.84256000000000009</v>
      </c>
      <c r="D11" s="119">
        <f>'GO CCAA'!B11</f>
        <v>114.59748999999999</v>
      </c>
      <c r="E11" s="550">
        <f t="shared" si="1"/>
        <v>132.58438000000001</v>
      </c>
      <c r="F11" s="119"/>
      <c r="G11" s="119">
        <f>'GNA CCAA'!F11</f>
        <v>238.81215999999998</v>
      </c>
      <c r="H11" s="119">
        <f>'GNA CCAA'!G11</f>
        <v>13.603790000000023</v>
      </c>
      <c r="I11" s="119">
        <f>'GO CCAA'!G11</f>
        <v>1465.2477699999993</v>
      </c>
      <c r="J11" s="550">
        <f t="shared" si="0"/>
        <v>1717.6637199999993</v>
      </c>
      <c r="K11" s="82"/>
    </row>
    <row r="12" spans="1:11" s="114" customFormat="1" x14ac:dyDescent="0.2">
      <c r="A12" s="588" t="s">
        <v>642</v>
      </c>
      <c r="B12" s="119">
        <f>'GNA CCAA'!B12</f>
        <v>11.955470000000002</v>
      </c>
      <c r="C12" s="119">
        <f>'GNA CCAA'!C12</f>
        <v>0.51885999999999999</v>
      </c>
      <c r="D12" s="119">
        <f>'GO CCAA'!B12</f>
        <v>90.390139999999988</v>
      </c>
      <c r="E12" s="550">
        <f t="shared" si="1"/>
        <v>102.86446999999998</v>
      </c>
      <c r="F12" s="119"/>
      <c r="G12" s="119">
        <f>'GNA CCAA'!F12</f>
        <v>165.28812000000002</v>
      </c>
      <c r="H12" s="119">
        <f>'GNA CCAA'!G12</f>
        <v>7.1795500000000043</v>
      </c>
      <c r="I12" s="119">
        <f>'GO CCAA'!G12</f>
        <v>1156.0617000000007</v>
      </c>
      <c r="J12" s="550">
        <f t="shared" si="0"/>
        <v>1328.5293700000007</v>
      </c>
      <c r="K12" s="82"/>
    </row>
    <row r="13" spans="1:11" s="114" customFormat="1" x14ac:dyDescent="0.2">
      <c r="A13" s="588" t="s">
        <v>169</v>
      </c>
      <c r="B13" s="119">
        <f>'GNA CCAA'!B13</f>
        <v>54.384919999999994</v>
      </c>
      <c r="C13" s="119">
        <f>'GNA CCAA'!C13</f>
        <v>3.4017400000000011</v>
      </c>
      <c r="D13" s="119">
        <f>'GO CCAA'!B13</f>
        <v>257.25087000000002</v>
      </c>
      <c r="E13" s="550">
        <f t="shared" si="1"/>
        <v>315.03753</v>
      </c>
      <c r="F13" s="119"/>
      <c r="G13" s="119">
        <f>'GNA CCAA'!F13</f>
        <v>717.05379000000005</v>
      </c>
      <c r="H13" s="119">
        <f>'GNA CCAA'!G13</f>
        <v>45.29291000000002</v>
      </c>
      <c r="I13" s="119">
        <f>'GO CCAA'!G13</f>
        <v>3213.3282799999993</v>
      </c>
      <c r="J13" s="550">
        <f t="shared" si="0"/>
        <v>3975.6749799999993</v>
      </c>
      <c r="K13" s="82"/>
    </row>
    <row r="14" spans="1:11" s="114" customFormat="1" x14ac:dyDescent="0.2">
      <c r="A14" s="588" t="s">
        <v>170</v>
      </c>
      <c r="B14" s="119">
        <f>'GNA CCAA'!B14</f>
        <v>0.42016000000000003</v>
      </c>
      <c r="C14" s="119">
        <f>'GNA CCAA'!C14</f>
        <v>3.703E-2</v>
      </c>
      <c r="D14" s="119">
        <f>'GO CCAA'!B14</f>
        <v>0.88096000000000008</v>
      </c>
      <c r="E14" s="550">
        <f t="shared" si="1"/>
        <v>1.3381500000000002</v>
      </c>
      <c r="F14" s="119"/>
      <c r="G14" s="119">
        <f>'GNA CCAA'!F14</f>
        <v>6.1582500000000007</v>
      </c>
      <c r="H14" s="119">
        <f>'GNA CCAA'!G14</f>
        <v>0.6864300000000001</v>
      </c>
      <c r="I14" s="119">
        <f>'GO CCAA'!G14</f>
        <v>10.900829999999999</v>
      </c>
      <c r="J14" s="550">
        <f t="shared" si="0"/>
        <v>17.745509999999999</v>
      </c>
      <c r="K14" s="82"/>
    </row>
    <row r="15" spans="1:11" s="114" customFormat="1" x14ac:dyDescent="0.2">
      <c r="A15" s="588" t="s">
        <v>171</v>
      </c>
      <c r="B15" s="119">
        <f>'GNA CCAA'!B15</f>
        <v>34.468329999999995</v>
      </c>
      <c r="C15" s="119">
        <f>'GNA CCAA'!C15</f>
        <v>1.4304100000000002</v>
      </c>
      <c r="D15" s="119">
        <f>'GO CCAA'!B15</f>
        <v>160.09344000000002</v>
      </c>
      <c r="E15" s="550">
        <f t="shared" si="1"/>
        <v>195.99218000000002</v>
      </c>
      <c r="F15" s="119"/>
      <c r="G15" s="119">
        <f>'GNA CCAA'!F15</f>
        <v>468.32485000000003</v>
      </c>
      <c r="H15" s="119">
        <f>'GNA CCAA'!G15</f>
        <v>18.578609999999991</v>
      </c>
      <c r="I15" s="119">
        <f>'GO CCAA'!G15</f>
        <v>2017.7378399999984</v>
      </c>
      <c r="J15" s="550">
        <f t="shared" si="0"/>
        <v>2504.6412999999984</v>
      </c>
      <c r="K15" s="82"/>
    </row>
    <row r="16" spans="1:11" s="114" customFormat="1" x14ac:dyDescent="0.2">
      <c r="A16" s="588" t="s">
        <v>172</v>
      </c>
      <c r="B16" s="119">
        <f>'GNA CCAA'!B16</f>
        <v>6.7988999999999997</v>
      </c>
      <c r="C16" s="119">
        <f>'GNA CCAA'!C16</f>
        <v>0.15615000000000001</v>
      </c>
      <c r="D16" s="119">
        <f>'GO CCAA'!B16</f>
        <v>43.987830000000002</v>
      </c>
      <c r="E16" s="550">
        <f t="shared" si="1"/>
        <v>50.942880000000002</v>
      </c>
      <c r="F16" s="119"/>
      <c r="G16" s="119">
        <f>'GNA CCAA'!F16</f>
        <v>92.911420000000035</v>
      </c>
      <c r="H16" s="119">
        <f>'GNA CCAA'!G16</f>
        <v>2.7294999999999998</v>
      </c>
      <c r="I16" s="119">
        <f>'GO CCAA'!G16</f>
        <v>564.22787000000028</v>
      </c>
      <c r="J16" s="550">
        <f t="shared" si="0"/>
        <v>659.86879000000033</v>
      </c>
      <c r="K16" s="82"/>
    </row>
    <row r="17" spans="1:16" s="114" customFormat="1" x14ac:dyDescent="0.2">
      <c r="A17" s="588" t="s">
        <v>173</v>
      </c>
      <c r="B17" s="119">
        <f>'GNA CCAA'!B17</f>
        <v>16.36814</v>
      </c>
      <c r="C17" s="119">
        <f>'GNA CCAA'!C17</f>
        <v>0.84399999999999975</v>
      </c>
      <c r="D17" s="119">
        <f>'GO CCAA'!B17</f>
        <v>104.54716000000002</v>
      </c>
      <c r="E17" s="550">
        <f t="shared" si="1"/>
        <v>121.75930000000002</v>
      </c>
      <c r="F17" s="119"/>
      <c r="G17" s="119">
        <f>'GNA CCAA'!F17</f>
        <v>228.92794000000001</v>
      </c>
      <c r="H17" s="119">
        <f>'GNA CCAA'!G17</f>
        <v>12.659260000000014</v>
      </c>
      <c r="I17" s="119">
        <f>'GO CCAA'!G17</f>
        <v>1345.0608000000002</v>
      </c>
      <c r="J17" s="550">
        <f t="shared" si="0"/>
        <v>1586.6480000000001</v>
      </c>
      <c r="K17" s="82"/>
    </row>
    <row r="18" spans="1:16" s="114" customFormat="1" x14ac:dyDescent="0.2">
      <c r="A18" s="588" t="s">
        <v>174</v>
      </c>
      <c r="B18" s="119">
        <f>'GNA CCAA'!B18</f>
        <v>2.0049299999999999</v>
      </c>
      <c r="C18" s="119">
        <f>'GNA CCAA'!C18</f>
        <v>0.12652999999999998</v>
      </c>
      <c r="D18" s="119">
        <f>'GO CCAA'!B18</f>
        <v>13.234810000000001</v>
      </c>
      <c r="E18" s="550">
        <f t="shared" si="1"/>
        <v>15.36627</v>
      </c>
      <c r="F18" s="119"/>
      <c r="G18" s="119">
        <f>'GNA CCAA'!F18</f>
        <v>26.484940000000002</v>
      </c>
      <c r="H18" s="119">
        <f>'GNA CCAA'!G18</f>
        <v>1.5093299999999998</v>
      </c>
      <c r="I18" s="119">
        <f>'GO CCAA'!G18</f>
        <v>164.20790000000002</v>
      </c>
      <c r="J18" s="550">
        <f t="shared" si="0"/>
        <v>192.20217000000002</v>
      </c>
      <c r="K18" s="82"/>
    </row>
    <row r="19" spans="1:16" s="114" customFormat="1" x14ac:dyDescent="0.2">
      <c r="A19" s="588" t="s">
        <v>175</v>
      </c>
      <c r="B19" s="119">
        <f>'GNA CCAA'!B19</f>
        <v>41.795380000000002</v>
      </c>
      <c r="C19" s="119">
        <f>'GNA CCAA'!C19</f>
        <v>2.1590800000000003</v>
      </c>
      <c r="D19" s="119">
        <f>'GO CCAA'!B19</f>
        <v>178.48664000000002</v>
      </c>
      <c r="E19" s="550">
        <f t="shared" si="1"/>
        <v>222.44110000000003</v>
      </c>
      <c r="F19" s="119"/>
      <c r="G19" s="119">
        <f>'GNA CCAA'!F19</f>
        <v>512.36165000000017</v>
      </c>
      <c r="H19" s="119">
        <f>'GNA CCAA'!G19</f>
        <v>26.379220000000004</v>
      </c>
      <c r="I19" s="119">
        <f>'GO CCAA'!G19</f>
        <v>2140.9567000000006</v>
      </c>
      <c r="J19" s="550">
        <f t="shared" si="0"/>
        <v>2679.6975700000007</v>
      </c>
      <c r="K19" s="82"/>
    </row>
    <row r="20" spans="1:16" s="114" customFormat="1" x14ac:dyDescent="0.2">
      <c r="A20" s="588" t="s">
        <v>176</v>
      </c>
      <c r="B20" s="119">
        <f>'GNA CCAA'!B20</f>
        <v>0.42804000000000003</v>
      </c>
      <c r="C20" s="119">
        <f>'GNA CCAA'!C20</f>
        <v>0</v>
      </c>
      <c r="D20" s="119">
        <f>'GO CCAA'!B20</f>
        <v>1.0383199999999999</v>
      </c>
      <c r="E20" s="550">
        <f t="shared" si="1"/>
        <v>1.4663599999999999</v>
      </c>
      <c r="F20" s="119"/>
      <c r="G20" s="119">
        <f>'GNA CCAA'!F20</f>
        <v>6.0954699999999979</v>
      </c>
      <c r="H20" s="119">
        <f>'GNA CCAA'!G20</f>
        <v>0</v>
      </c>
      <c r="I20" s="119">
        <f>'GO CCAA'!G20</f>
        <v>13.022309999999999</v>
      </c>
      <c r="J20" s="550">
        <f t="shared" si="0"/>
        <v>19.117779999999996</v>
      </c>
      <c r="K20" s="82"/>
    </row>
    <row r="21" spans="1:16" s="114" customFormat="1" x14ac:dyDescent="0.2">
      <c r="A21" s="588" t="s">
        <v>177</v>
      </c>
      <c r="B21" s="119">
        <f>'GNA CCAA'!B21</f>
        <v>8.3878299999999992</v>
      </c>
      <c r="C21" s="119">
        <f>'GNA CCAA'!C21</f>
        <v>0.38268999999999992</v>
      </c>
      <c r="D21" s="119">
        <f>'GO CCAA'!B21</f>
        <v>64.809260000000009</v>
      </c>
      <c r="E21" s="550">
        <f t="shared" si="1"/>
        <v>73.579780000000014</v>
      </c>
      <c r="F21" s="119"/>
      <c r="G21" s="119">
        <f>'GNA CCAA'!F21</f>
        <v>111.87775000000003</v>
      </c>
      <c r="H21" s="119">
        <f>'GNA CCAA'!G21</f>
        <v>5.3615700000000013</v>
      </c>
      <c r="I21" s="119">
        <f>'GO CCAA'!G21</f>
        <v>813.27566999999999</v>
      </c>
      <c r="J21" s="550">
        <f t="shared" si="0"/>
        <v>930.51499000000001</v>
      </c>
      <c r="K21" s="82"/>
    </row>
    <row r="22" spans="1:16" s="114" customFormat="1" x14ac:dyDescent="0.2">
      <c r="A22" s="588" t="s">
        <v>178</v>
      </c>
      <c r="B22" s="119">
        <f>'GNA CCAA'!B22</f>
        <v>4.6947000000000001</v>
      </c>
      <c r="C22" s="119">
        <f>'GNA CCAA'!C22</f>
        <v>0.17057</v>
      </c>
      <c r="D22" s="119">
        <f>'GO CCAA'!B22</f>
        <v>48.237200000000001</v>
      </c>
      <c r="E22" s="550">
        <f t="shared" si="1"/>
        <v>53.102470000000004</v>
      </c>
      <c r="F22" s="119"/>
      <c r="G22" s="119">
        <f>'GNA CCAA'!F22</f>
        <v>61.866330000000026</v>
      </c>
      <c r="H22" s="119">
        <f>'GNA CCAA'!G22</f>
        <v>2.337019999999999</v>
      </c>
      <c r="I22" s="119">
        <f>'GO CCAA'!G22</f>
        <v>587.82071999999994</v>
      </c>
      <c r="J22" s="550">
        <f t="shared" si="0"/>
        <v>652.02406999999994</v>
      </c>
      <c r="K22" s="82"/>
    </row>
    <row r="23" spans="1:16" x14ac:dyDescent="0.2">
      <c r="A23" s="589" t="s">
        <v>179</v>
      </c>
      <c r="B23" s="119">
        <f>'GNA CCAA'!B23</f>
        <v>12.73739</v>
      </c>
      <c r="C23" s="119">
        <f>'GNA CCAA'!C23</f>
        <v>0.7442899999999999</v>
      </c>
      <c r="D23" s="119">
        <f>'GO CCAA'!B23</f>
        <v>123.80062999999997</v>
      </c>
      <c r="E23" s="550">
        <f t="shared" si="1"/>
        <v>137.28230999999997</v>
      </c>
      <c r="F23" s="119"/>
      <c r="G23" s="119">
        <f>'GNA CCAA'!F23</f>
        <v>167.85696999999996</v>
      </c>
      <c r="H23" s="119">
        <f>'GNA CCAA'!G23</f>
        <v>11.055929999999998</v>
      </c>
      <c r="I23" s="119">
        <f>'GO CCAA'!G23</f>
        <v>1523.4836099999991</v>
      </c>
      <c r="J23" s="550">
        <f t="shared" si="0"/>
        <v>1702.3965099999991</v>
      </c>
      <c r="K23" s="492"/>
      <c r="P23" s="114"/>
    </row>
    <row r="24" spans="1:16" x14ac:dyDescent="0.2">
      <c r="A24" s="590" t="s">
        <v>525</v>
      </c>
      <c r="B24" s="123">
        <f>'GNA CCAA'!B24</f>
        <v>321.62860000000006</v>
      </c>
      <c r="C24" s="123">
        <f>'GNA CCAA'!C24</f>
        <v>23.51856999999999</v>
      </c>
      <c r="D24" s="123">
        <f>'GO CCAA'!B24</f>
        <v>1657.6394500000001</v>
      </c>
      <c r="E24" s="123">
        <f t="shared" si="1"/>
        <v>2002.7866200000003</v>
      </c>
      <c r="F24" s="123"/>
      <c r="G24" s="123">
        <f>'GNA CCAA'!F24</f>
        <v>4290.8527000000058</v>
      </c>
      <c r="H24" s="591">
        <f>'GNA CCAA'!G24</f>
        <v>313.73863999999969</v>
      </c>
      <c r="I24" s="123">
        <f>'GO CCAA'!G24</f>
        <v>20812.576699999929</v>
      </c>
      <c r="J24" s="123">
        <f t="shared" si="0"/>
        <v>25417.168039999935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531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67"/>
      <c r="F28" s="86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ht="12.95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52" priority="5" operator="between">
      <formula>0</formula>
      <formula>0.5</formula>
    </cfRule>
    <cfRule type="cellIs" dxfId="51" priority="6" operator="between">
      <formula>0</formula>
      <formula>0.49</formula>
    </cfRule>
  </conditionalFormatting>
  <conditionalFormatting sqref="E6:E23">
    <cfRule type="cellIs" dxfId="50" priority="3" operator="between">
      <formula>0</formula>
      <formula>0.5</formula>
    </cfRule>
    <cfRule type="cellIs" dxfId="49" priority="4" operator="between">
      <formula>0</formula>
      <formula>0.49</formula>
    </cfRule>
  </conditionalFormatting>
  <conditionalFormatting sqref="J6:J23">
    <cfRule type="cellIs" dxfId="48" priority="1" operator="between">
      <formula>0</formula>
      <formula>0.5</formula>
    </cfRule>
    <cfRule type="cellIs" dxfId="4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7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380.64898000000022</v>
      </c>
      <c r="C5" s="101">
        <v>-0.55321455770025008</v>
      </c>
      <c r="D5" s="100">
        <v>4873.8131000000003</v>
      </c>
      <c r="E5" s="101">
        <v>3.7351898237129331</v>
      </c>
      <c r="F5" s="100">
        <v>5305.2083600000005</v>
      </c>
      <c r="G5" s="101">
        <v>4.3598595638593656</v>
      </c>
      <c r="H5" s="101">
        <v>99.994738655024634</v>
      </c>
    </row>
    <row r="6" spans="1:65" s="99" customFormat="1" ht="12.95" x14ac:dyDescent="0.2">
      <c r="A6" s="99" t="s">
        <v>150</v>
      </c>
      <c r="B6" s="119">
        <v>3.2500000000000001E-2</v>
      </c>
      <c r="C6" s="554">
        <v>43.805309734513266</v>
      </c>
      <c r="D6" s="119">
        <v>0.25530000000000003</v>
      </c>
      <c r="E6" s="554">
        <v>6.9095477386934796</v>
      </c>
      <c r="F6" s="119">
        <v>0.27914</v>
      </c>
      <c r="G6" s="554">
        <v>9.6171215393677638</v>
      </c>
      <c r="H6" s="273">
        <v>5.261344975367485E-3</v>
      </c>
    </row>
    <row r="7" spans="1:65" s="99" customFormat="1" ht="13.7" x14ac:dyDescent="0.25">
      <c r="A7" s="68" t="s">
        <v>120</v>
      </c>
      <c r="B7" s="69">
        <v>380.68148000000019</v>
      </c>
      <c r="C7" s="103">
        <v>-0.55059561518332278</v>
      </c>
      <c r="D7" s="69">
        <v>4874.0684000000001</v>
      </c>
      <c r="E7" s="103">
        <v>3.7353511575181035</v>
      </c>
      <c r="F7" s="69">
        <v>5305.4875000000002</v>
      </c>
      <c r="G7" s="103">
        <v>4.3601229012850347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584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46" priority="7" operator="between">
      <formula>0</formula>
      <formula>0.5</formula>
    </cfRule>
    <cfRule type="cellIs" dxfId="45" priority="8" operator="between">
      <formula>0</formula>
      <formula>0.49</formula>
    </cfRule>
  </conditionalFormatting>
  <conditionalFormatting sqref="D6">
    <cfRule type="cellIs" dxfId="44" priority="5" operator="between">
      <formula>0</formula>
      <formula>0.5</formula>
    </cfRule>
    <cfRule type="cellIs" dxfId="43" priority="6" operator="between">
      <formula>0</formula>
      <formula>0.49</formula>
    </cfRule>
  </conditionalFormatting>
  <conditionalFormatting sqref="F6">
    <cfRule type="cellIs" dxfId="42" priority="3" operator="between">
      <formula>0</formula>
      <formula>0.5</formula>
    </cfRule>
    <cfRule type="cellIs" dxfId="41" priority="4" operator="between">
      <formula>0</formula>
      <formula>0.49</formula>
    </cfRule>
  </conditionalFormatting>
  <conditionalFormatting sqref="H6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8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ht="12.95" x14ac:dyDescent="0.2">
      <c r="A5" s="179" t="s">
        <v>206</v>
      </c>
      <c r="B5" s="129">
        <v>182.82477000000003</v>
      </c>
      <c r="C5" s="180">
        <v>-10.670637278161056</v>
      </c>
      <c r="D5" s="129">
        <v>1929.27756</v>
      </c>
      <c r="E5" s="180">
        <v>-8.1310950284663672</v>
      </c>
      <c r="F5" s="129">
        <v>2100.83635</v>
      </c>
      <c r="G5" s="180">
        <v>-8.4754800390645322</v>
      </c>
      <c r="H5" s="180">
        <v>23.311075347663891</v>
      </c>
    </row>
    <row r="6" spans="1:65" s="179" customFormat="1" x14ac:dyDescent="0.2">
      <c r="A6" s="179" t="s">
        <v>207</v>
      </c>
      <c r="B6" s="129">
        <v>518.16510000000005</v>
      </c>
      <c r="C6" s="180">
        <v>-7.4471995096050065</v>
      </c>
      <c r="D6" s="129">
        <v>6338.8544000000002</v>
      </c>
      <c r="E6" s="180">
        <v>9.5966527158225077</v>
      </c>
      <c r="F6" s="129">
        <v>6911.3448500000004</v>
      </c>
      <c r="G6" s="180">
        <v>8.617730239451646</v>
      </c>
      <c r="H6" s="180">
        <v>76.688924652336098</v>
      </c>
    </row>
    <row r="7" spans="1:65" s="99" customFormat="1" x14ac:dyDescent="0.2">
      <c r="A7" s="68" t="s">
        <v>534</v>
      </c>
      <c r="B7" s="69">
        <v>700.98987000000022</v>
      </c>
      <c r="C7" s="103">
        <v>-8.310117974275693</v>
      </c>
      <c r="D7" s="69">
        <v>8268.1319600000006</v>
      </c>
      <c r="E7" s="103">
        <v>4.8744769833611672</v>
      </c>
      <c r="F7" s="69">
        <v>9012.1812000000009</v>
      </c>
      <c r="G7" s="103">
        <v>4.0862324485174506</v>
      </c>
      <c r="H7" s="103">
        <v>100</v>
      </c>
    </row>
    <row r="8" spans="1:65" s="99" customFormat="1" x14ac:dyDescent="0.2">
      <c r="A8" s="181" t="s">
        <v>522</v>
      </c>
      <c r="B8" s="182">
        <v>509.30344000000014</v>
      </c>
      <c r="C8" s="183">
        <v>-7.0887418019776574</v>
      </c>
      <c r="D8" s="182">
        <v>6247.2629400000005</v>
      </c>
      <c r="E8" s="183">
        <v>11.055440867783924</v>
      </c>
      <c r="F8" s="182">
        <v>6805.3742700000003</v>
      </c>
      <c r="G8" s="183">
        <v>9.8902242663302893</v>
      </c>
      <c r="H8" s="184">
        <v>75.51306524995303</v>
      </c>
    </row>
    <row r="9" spans="1:65" s="179" customFormat="1" x14ac:dyDescent="0.2">
      <c r="H9" s="93" t="s">
        <v>246</v>
      </c>
    </row>
    <row r="10" spans="1:65" s="179" customFormat="1" x14ac:dyDescent="0.2">
      <c r="A10" s="94" t="s">
        <v>584</v>
      </c>
    </row>
    <row r="11" spans="1:65" x14ac:dyDescent="0.2">
      <c r="A11" s="94" t="s">
        <v>535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536</v>
      </c>
    </row>
    <row r="2" spans="1:3" ht="15.75" x14ac:dyDescent="0.25">
      <c r="A2" s="2"/>
      <c r="C2" s="606" t="s">
        <v>160</v>
      </c>
    </row>
    <row r="3" spans="1:3" s="114" customFormat="1" ht="13.7" customHeight="1" x14ac:dyDescent="0.2">
      <c r="A3" s="111"/>
      <c r="B3" s="455">
        <f>INDICE!A3</f>
        <v>41944</v>
      </c>
      <c r="C3" s="113"/>
    </row>
    <row r="4" spans="1:3" s="114" customFormat="1" x14ac:dyDescent="0.2">
      <c r="A4" s="587" t="s">
        <v>162</v>
      </c>
      <c r="B4" s="117">
        <v>10.837130000000004</v>
      </c>
      <c r="C4" s="117">
        <v>134.43882000000005</v>
      </c>
    </row>
    <row r="5" spans="1:3" s="114" customFormat="1" x14ac:dyDescent="0.2">
      <c r="A5" s="588" t="s">
        <v>163</v>
      </c>
      <c r="B5" s="119">
        <v>0.42739000000000005</v>
      </c>
      <c r="C5" s="119">
        <v>4.6266699999999998</v>
      </c>
    </row>
    <row r="6" spans="1:3" s="114" customFormat="1" ht="12.95" x14ac:dyDescent="0.2">
      <c r="A6" s="588" t="s">
        <v>164</v>
      </c>
      <c r="B6" s="119">
        <v>4.6104099999999999</v>
      </c>
      <c r="C6" s="119">
        <v>59.755099999999992</v>
      </c>
    </row>
    <row r="7" spans="1:3" s="114" customFormat="1" ht="12.95" x14ac:dyDescent="0.2">
      <c r="A7" s="588" t="s">
        <v>165</v>
      </c>
      <c r="B7" s="119">
        <v>7.25237</v>
      </c>
      <c r="C7" s="119">
        <v>123.78943000000001</v>
      </c>
    </row>
    <row r="8" spans="1:3" s="114" customFormat="1" ht="12.95" x14ac:dyDescent="0.2">
      <c r="A8" s="588" t="s">
        <v>166</v>
      </c>
      <c r="B8" s="119">
        <v>91.933030000000002</v>
      </c>
      <c r="C8" s="119">
        <v>1039.7894900000001</v>
      </c>
    </row>
    <row r="9" spans="1:3" s="114" customFormat="1" ht="12.95" x14ac:dyDescent="0.2">
      <c r="A9" s="588" t="s">
        <v>167</v>
      </c>
      <c r="B9" s="119">
        <v>0.29337999999999997</v>
      </c>
      <c r="C9" s="119">
        <v>4.0621099999999997</v>
      </c>
    </row>
    <row r="10" spans="1:3" s="114" customFormat="1" x14ac:dyDescent="0.2">
      <c r="A10" s="588" t="s">
        <v>168</v>
      </c>
      <c r="B10" s="119">
        <v>2.3019499999999997</v>
      </c>
      <c r="C10" s="119">
        <v>23.396729999999998</v>
      </c>
    </row>
    <row r="11" spans="1:3" s="114" customFormat="1" ht="12.95" x14ac:dyDescent="0.2">
      <c r="A11" s="588" t="s">
        <v>642</v>
      </c>
      <c r="B11" s="119">
        <v>6.9713100000000008</v>
      </c>
      <c r="C11" s="119">
        <v>87.671509999999998</v>
      </c>
    </row>
    <row r="12" spans="1:3" s="114" customFormat="1" x14ac:dyDescent="0.2">
      <c r="A12" s="588" t="s">
        <v>169</v>
      </c>
      <c r="B12" s="119">
        <v>3.6425699999999996</v>
      </c>
      <c r="C12" s="119">
        <v>26.791070000000008</v>
      </c>
    </row>
    <row r="13" spans="1:3" s="114" customFormat="1" ht="12.95" x14ac:dyDescent="0.2">
      <c r="A13" s="588" t="s">
        <v>170</v>
      </c>
      <c r="B13" s="119">
        <v>4.8000100000000003</v>
      </c>
      <c r="C13" s="119">
        <v>42.700140000000005</v>
      </c>
    </row>
    <row r="14" spans="1:3" s="114" customFormat="1" ht="12.95" x14ac:dyDescent="0.2">
      <c r="A14" s="588" t="s">
        <v>171</v>
      </c>
      <c r="B14" s="119">
        <v>0.97387999999999997</v>
      </c>
      <c r="C14" s="119">
        <v>11.350120000000002</v>
      </c>
    </row>
    <row r="15" spans="1:3" s="114" customFormat="1" ht="12.95" x14ac:dyDescent="0.2">
      <c r="A15" s="588" t="s">
        <v>172</v>
      </c>
      <c r="B15" s="119">
        <v>0.47363</v>
      </c>
      <c r="C15" s="119">
        <v>6.3456999999999981</v>
      </c>
    </row>
    <row r="16" spans="1:3" s="114" customFormat="1" ht="12.95" x14ac:dyDescent="0.2">
      <c r="A16" s="588" t="s">
        <v>173</v>
      </c>
      <c r="B16" s="119">
        <v>41.955399999999997</v>
      </c>
      <c r="C16" s="119">
        <v>467.59026000000006</v>
      </c>
    </row>
    <row r="17" spans="1:9" s="114" customFormat="1" ht="12.95" x14ac:dyDescent="0.2">
      <c r="A17" s="588" t="s">
        <v>174</v>
      </c>
      <c r="B17" s="119">
        <v>0.31331999999999999</v>
      </c>
      <c r="C17" s="119">
        <v>3.8452700000000002</v>
      </c>
    </row>
    <row r="18" spans="1:9" s="114" customFormat="1" ht="12.95" x14ac:dyDescent="0.2">
      <c r="A18" s="588" t="s">
        <v>175</v>
      </c>
      <c r="B18" s="119">
        <v>0.3211</v>
      </c>
      <c r="C18" s="119">
        <v>5.0554899999999998</v>
      </c>
    </row>
    <row r="19" spans="1:9" s="114" customFormat="1" ht="12.95" x14ac:dyDescent="0.2">
      <c r="A19" s="588" t="s">
        <v>176</v>
      </c>
      <c r="B19" s="119">
        <v>4.5945299999999998</v>
      </c>
      <c r="C19" s="119">
        <v>44.565280000000001</v>
      </c>
    </row>
    <row r="20" spans="1:9" s="114" customFormat="1" ht="12.95" x14ac:dyDescent="0.2">
      <c r="A20" s="588" t="s">
        <v>177</v>
      </c>
      <c r="B20" s="119">
        <v>0.66442000000000012</v>
      </c>
      <c r="C20" s="119">
        <v>7.91235</v>
      </c>
    </row>
    <row r="21" spans="1:9" s="114" customFormat="1" ht="12.95" x14ac:dyDescent="0.2">
      <c r="A21" s="588" t="s">
        <v>178</v>
      </c>
      <c r="B21" s="119">
        <v>8.4159999999999999E-2</v>
      </c>
      <c r="C21" s="119">
        <v>1.5732100000000002</v>
      </c>
    </row>
    <row r="22" spans="1:9" x14ac:dyDescent="0.2">
      <c r="A22" s="589" t="s">
        <v>179</v>
      </c>
      <c r="B22" s="119">
        <v>0.37477999999999995</v>
      </c>
      <c r="C22" s="119">
        <v>5.5776000000000003</v>
      </c>
      <c r="I22" s="114"/>
    </row>
    <row r="23" spans="1:9" ht="13.7" x14ac:dyDescent="0.25">
      <c r="A23" s="590" t="s">
        <v>525</v>
      </c>
      <c r="B23" s="123">
        <v>182.82477000000006</v>
      </c>
      <c r="C23" s="123">
        <v>2100.8363499999982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68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ht="12.95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38" priority="3" operator="between">
      <formula>0</formula>
      <formula>0.5</formula>
    </cfRule>
    <cfRule type="cellIs" dxfId="37" priority="4" operator="between">
      <formula>0</formula>
      <formula>0.49</formula>
    </cfRule>
  </conditionalFormatting>
  <conditionalFormatting sqref="C5:C22">
    <cfRule type="cellIs" dxfId="36" priority="1" operator="between">
      <formula>0</formula>
      <formula>0.5</formula>
    </cfRule>
    <cfRule type="cellIs" dxfId="3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sqref="A1:F2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6" t="s">
        <v>0</v>
      </c>
      <c r="B1" s="846"/>
      <c r="C1" s="846"/>
      <c r="D1" s="846"/>
      <c r="E1" s="846"/>
      <c r="F1" s="846"/>
    </row>
    <row r="2" spans="1:6" ht="12.75" x14ac:dyDescent="0.2">
      <c r="A2" s="847"/>
      <c r="B2" s="847"/>
      <c r="C2" s="847"/>
      <c r="D2" s="847"/>
      <c r="E2" s="847"/>
      <c r="F2" s="847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505</v>
      </c>
      <c r="F3" s="767" t="s">
        <v>506</v>
      </c>
    </row>
    <row r="4" spans="1:6" ht="12.75" x14ac:dyDescent="0.2">
      <c r="A4" s="26" t="s">
        <v>45</v>
      </c>
      <c r="B4" s="453"/>
      <c r="C4" s="453"/>
      <c r="D4" s="453"/>
      <c r="E4" s="453"/>
      <c r="F4" s="767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4802.5749799999994</v>
      </c>
      <c r="E5" s="473">
        <v>4454.7108500000022</v>
      </c>
      <c r="F5" s="763" t="s">
        <v>660</v>
      </c>
    </row>
    <row r="6" spans="1:6" ht="12.75" x14ac:dyDescent="0.2">
      <c r="A6" s="22" t="s">
        <v>482</v>
      </c>
      <c r="B6" s="31" t="s">
        <v>47</v>
      </c>
      <c r="C6" s="32" t="s">
        <v>48</v>
      </c>
      <c r="D6" s="33">
        <v>130.94086999999999</v>
      </c>
      <c r="E6" s="474">
        <v>130.85968</v>
      </c>
      <c r="F6" s="763" t="s">
        <v>660</v>
      </c>
    </row>
    <row r="7" spans="1:6" ht="12.95" x14ac:dyDescent="0.2">
      <c r="A7" s="22" t="s">
        <v>49</v>
      </c>
      <c r="B7" s="31" t="s">
        <v>47</v>
      </c>
      <c r="C7" s="32" t="s">
        <v>48</v>
      </c>
      <c r="D7" s="33">
        <v>398.71187999999944</v>
      </c>
      <c r="E7" s="474">
        <v>345.34953999999993</v>
      </c>
      <c r="F7" s="763" t="s">
        <v>660</v>
      </c>
    </row>
    <row r="8" spans="1:6" ht="12.95" x14ac:dyDescent="0.2">
      <c r="A8" s="22" t="s">
        <v>50</v>
      </c>
      <c r="B8" s="31" t="s">
        <v>47</v>
      </c>
      <c r="C8" s="32" t="s">
        <v>48</v>
      </c>
      <c r="D8" s="33">
        <v>508.83894000000009</v>
      </c>
      <c r="E8" s="474">
        <v>380.68148000000019</v>
      </c>
      <c r="F8" s="763" t="s">
        <v>660</v>
      </c>
    </row>
    <row r="9" spans="1:6" ht="12.75" x14ac:dyDescent="0.2">
      <c r="A9" s="22" t="s">
        <v>624</v>
      </c>
      <c r="B9" s="31" t="s">
        <v>47</v>
      </c>
      <c r="C9" s="32" t="s">
        <v>48</v>
      </c>
      <c r="D9" s="33">
        <v>1848.3187299999995</v>
      </c>
      <c r="E9" s="474">
        <v>1659.3018000000027</v>
      </c>
      <c r="F9" s="763" t="s">
        <v>660</v>
      </c>
    </row>
    <row r="10" spans="1:6" ht="12.95" x14ac:dyDescent="0.2">
      <c r="A10" s="34" t="s">
        <v>51</v>
      </c>
      <c r="B10" s="35" t="s">
        <v>47</v>
      </c>
      <c r="C10" s="36" t="s">
        <v>633</v>
      </c>
      <c r="D10" s="37">
        <v>23786.228999999996</v>
      </c>
      <c r="E10" s="475">
        <v>26470.214</v>
      </c>
      <c r="F10" s="764" t="s">
        <v>660</v>
      </c>
    </row>
    <row r="11" spans="1:6" ht="12.75" x14ac:dyDescent="0.2">
      <c r="A11" s="38" t="s">
        <v>52</v>
      </c>
      <c r="B11" s="39"/>
      <c r="C11" s="40"/>
      <c r="D11" s="41"/>
      <c r="E11" s="41"/>
      <c r="F11" s="765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5182</v>
      </c>
      <c r="E12" s="474">
        <v>4490</v>
      </c>
      <c r="F12" s="766" t="s">
        <v>660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36079</v>
      </c>
      <c r="E13" s="474">
        <v>32963</v>
      </c>
      <c r="F13" s="763" t="s">
        <v>660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69.613219246810104</v>
      </c>
      <c r="E14" s="476">
        <v>60.462948221728396</v>
      </c>
      <c r="F14" s="763" t="s">
        <v>660</v>
      </c>
    </row>
    <row r="15" spans="1:6" ht="12.75" x14ac:dyDescent="0.2">
      <c r="A15" s="22" t="s">
        <v>507</v>
      </c>
      <c r="B15" s="31" t="s">
        <v>47</v>
      </c>
      <c r="C15" s="32" t="s">
        <v>48</v>
      </c>
      <c r="D15" s="33">
        <v>129</v>
      </c>
      <c r="E15" s="474">
        <v>145</v>
      </c>
      <c r="F15" s="764" t="s">
        <v>660</v>
      </c>
    </row>
    <row r="16" spans="1:6" ht="12.75" x14ac:dyDescent="0.2">
      <c r="A16" s="26" t="s">
        <v>58</v>
      </c>
      <c r="B16" s="28"/>
      <c r="C16" s="29"/>
      <c r="D16" s="43"/>
      <c r="E16" s="43"/>
      <c r="F16" s="765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5148</v>
      </c>
      <c r="E17" s="473">
        <v>5073</v>
      </c>
      <c r="F17" s="766" t="s">
        <v>660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78.718894009216584</v>
      </c>
      <c r="E18" s="476">
        <v>80.157792207792212</v>
      </c>
      <c r="F18" s="763" t="s">
        <v>660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16786</v>
      </c>
      <c r="E19" s="475">
        <v>16507</v>
      </c>
      <c r="F19" s="764" t="s">
        <v>660</v>
      </c>
    </row>
    <row r="20" spans="1:6" ht="12.75" x14ac:dyDescent="0.2">
      <c r="A20" s="26" t="s">
        <v>67</v>
      </c>
      <c r="B20" s="28"/>
      <c r="C20" s="29"/>
      <c r="D20" s="30"/>
      <c r="E20" s="30"/>
      <c r="F20" s="765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87.419999999999987</v>
      </c>
      <c r="E21" s="477">
        <v>78.751999999999995</v>
      </c>
      <c r="F21" s="763" t="s">
        <v>660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1.2672739130434783</v>
      </c>
      <c r="E22" s="478">
        <v>1.24722</v>
      </c>
      <c r="F22" s="763" t="s">
        <v>660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136.33000000000001</v>
      </c>
      <c r="E23" s="479">
        <v>131.87</v>
      </c>
      <c r="F23" s="763" t="s">
        <v>660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128.22999999999999</v>
      </c>
      <c r="E24" s="479">
        <v>125.26</v>
      </c>
      <c r="F24" s="763" t="s">
        <v>660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9">
        <v>17.5</v>
      </c>
      <c r="F25" s="763" t="s">
        <v>660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0">
        <v>9.3229000000000006</v>
      </c>
      <c r="F26" s="763" t="s">
        <v>660</v>
      </c>
    </row>
    <row r="27" spans="1:6" ht="12.75" x14ac:dyDescent="0.2">
      <c r="A27" s="38" t="s">
        <v>82</v>
      </c>
      <c r="B27" s="39"/>
      <c r="C27" s="40"/>
      <c r="D27" s="41"/>
      <c r="E27" s="41"/>
      <c r="F27" s="765"/>
    </row>
    <row r="28" spans="1:6" ht="12.75" x14ac:dyDescent="0.2">
      <c r="A28" s="22" t="s">
        <v>83</v>
      </c>
      <c r="B28" s="31" t="s">
        <v>84</v>
      </c>
      <c r="C28" s="32" t="s">
        <v>508</v>
      </c>
      <c r="D28" s="50">
        <v>1.3</v>
      </c>
      <c r="E28" s="481">
        <v>1.6</v>
      </c>
      <c r="F28" s="763" t="s">
        <v>659</v>
      </c>
    </row>
    <row r="29" spans="1:6" x14ac:dyDescent="0.2">
      <c r="A29" s="22" t="s">
        <v>85</v>
      </c>
      <c r="B29" s="31" t="s">
        <v>84</v>
      </c>
      <c r="C29" s="32" t="s">
        <v>508</v>
      </c>
      <c r="D29" s="51">
        <v>0.6</v>
      </c>
      <c r="E29" s="482">
        <v>-0.1</v>
      </c>
      <c r="F29" s="763" t="s">
        <v>660</v>
      </c>
    </row>
    <row r="30" spans="1:6" ht="12.75" x14ac:dyDescent="0.2">
      <c r="A30" s="52" t="s">
        <v>86</v>
      </c>
      <c r="B30" s="31" t="s">
        <v>84</v>
      </c>
      <c r="C30" s="32" t="s">
        <v>508</v>
      </c>
      <c r="D30" s="51">
        <v>1.1000000000000001</v>
      </c>
      <c r="E30" s="482">
        <v>-0.3</v>
      </c>
      <c r="F30" s="763" t="s">
        <v>660</v>
      </c>
    </row>
    <row r="31" spans="1:6" ht="12.75" x14ac:dyDescent="0.2">
      <c r="A31" s="52" t="s">
        <v>87</v>
      </c>
      <c r="B31" s="31" t="s">
        <v>84</v>
      </c>
      <c r="C31" s="32" t="s">
        <v>508</v>
      </c>
      <c r="D31" s="51">
        <v>-0.9</v>
      </c>
      <c r="E31" s="482">
        <v>4.3</v>
      </c>
      <c r="F31" s="763" t="s">
        <v>660</v>
      </c>
    </row>
    <row r="32" spans="1:6" ht="12.75" x14ac:dyDescent="0.2">
      <c r="A32" s="52" t="s">
        <v>88</v>
      </c>
      <c r="B32" s="31" t="s">
        <v>84</v>
      </c>
      <c r="C32" s="32" t="s">
        <v>508</v>
      </c>
      <c r="D32" s="51">
        <v>1.3</v>
      </c>
      <c r="E32" s="482">
        <v>-0.7</v>
      </c>
      <c r="F32" s="763" t="s">
        <v>660</v>
      </c>
    </row>
    <row r="33" spans="1:6" ht="12.75" x14ac:dyDescent="0.2">
      <c r="A33" s="52" t="s">
        <v>89</v>
      </c>
      <c r="B33" s="31" t="s">
        <v>84</v>
      </c>
      <c r="C33" s="32" t="s">
        <v>508</v>
      </c>
      <c r="D33" s="51">
        <v>-0.7</v>
      </c>
      <c r="E33" s="482">
        <v>-2.2000000000000002</v>
      </c>
      <c r="F33" s="763" t="s">
        <v>660</v>
      </c>
    </row>
    <row r="34" spans="1:6" ht="12.75" x14ac:dyDescent="0.2">
      <c r="A34" s="52" t="s">
        <v>90</v>
      </c>
      <c r="B34" s="31" t="s">
        <v>84</v>
      </c>
      <c r="C34" s="32" t="s">
        <v>508</v>
      </c>
      <c r="D34" s="51">
        <v>3.1</v>
      </c>
      <c r="E34" s="482">
        <v>4.7</v>
      </c>
      <c r="F34" s="763" t="s">
        <v>660</v>
      </c>
    </row>
    <row r="35" spans="1:6" ht="12.75" x14ac:dyDescent="0.2">
      <c r="A35" s="52" t="s">
        <v>91</v>
      </c>
      <c r="B35" s="31" t="s">
        <v>84</v>
      </c>
      <c r="C35" s="32" t="s">
        <v>508</v>
      </c>
      <c r="D35" s="51">
        <v>-3.1</v>
      </c>
      <c r="E35" s="482">
        <v>-5.0999999999999996</v>
      </c>
      <c r="F35" s="763" t="s">
        <v>660</v>
      </c>
    </row>
    <row r="36" spans="1:6" x14ac:dyDescent="0.2">
      <c r="A36" s="22" t="s">
        <v>92</v>
      </c>
      <c r="B36" s="31" t="s">
        <v>93</v>
      </c>
      <c r="C36" s="32" t="s">
        <v>508</v>
      </c>
      <c r="D36" s="51">
        <v>-1</v>
      </c>
      <c r="E36" s="482">
        <v>-1.1000000000000001</v>
      </c>
      <c r="F36" s="763" t="s">
        <v>660</v>
      </c>
    </row>
    <row r="37" spans="1:6" x14ac:dyDescent="0.2">
      <c r="A37" s="22" t="s">
        <v>509</v>
      </c>
      <c r="B37" s="31" t="s">
        <v>94</v>
      </c>
      <c r="C37" s="32" t="s">
        <v>508</v>
      </c>
      <c r="D37" s="51">
        <v>5.0999999999999996</v>
      </c>
      <c r="E37" s="482">
        <v>2.7</v>
      </c>
      <c r="F37" s="763" t="s">
        <v>660</v>
      </c>
    </row>
    <row r="38" spans="1:6" ht="12.75" x14ac:dyDescent="0.2">
      <c r="A38" s="34" t="s">
        <v>95</v>
      </c>
      <c r="B38" s="35" t="s">
        <v>96</v>
      </c>
      <c r="C38" s="36" t="s">
        <v>508</v>
      </c>
      <c r="D38" s="53">
        <v>27.9</v>
      </c>
      <c r="E38" s="483">
        <v>23.3</v>
      </c>
      <c r="F38" s="763" t="s">
        <v>660</v>
      </c>
    </row>
    <row r="39" spans="1:6" ht="12.75" x14ac:dyDescent="0.2">
      <c r="A39" s="38" t="s">
        <v>63</v>
      </c>
      <c r="B39" s="39"/>
      <c r="C39" s="40"/>
      <c r="D39" s="41"/>
      <c r="E39" s="41"/>
      <c r="F39" s="765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24.795999999999999</v>
      </c>
      <c r="E40" s="484">
        <v>17.120999999999999</v>
      </c>
      <c r="F40" s="763" t="s">
        <v>660</v>
      </c>
    </row>
    <row r="41" spans="1:6" ht="12.95" x14ac:dyDescent="0.2">
      <c r="A41" s="22" t="s">
        <v>51</v>
      </c>
      <c r="B41" s="31" t="s">
        <v>47</v>
      </c>
      <c r="C41" s="32" t="s">
        <v>55</v>
      </c>
      <c r="D41" s="33">
        <v>10</v>
      </c>
      <c r="E41" s="474">
        <v>9</v>
      </c>
      <c r="F41" s="763" t="s">
        <v>660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0.52</v>
      </c>
      <c r="E42" s="479">
        <v>0.38</v>
      </c>
      <c r="F42" s="763" t="s">
        <v>660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0.04</v>
      </c>
      <c r="E43" s="479">
        <v>0.03</v>
      </c>
      <c r="F43" s="763" t="s">
        <v>660</v>
      </c>
    </row>
    <row r="44" spans="1:6" x14ac:dyDescent="0.2">
      <c r="A44" s="38" t="s">
        <v>97</v>
      </c>
      <c r="B44" s="39"/>
      <c r="C44" s="40"/>
      <c r="D44" s="41"/>
      <c r="E44" s="41"/>
      <c r="F44" s="765"/>
    </row>
    <row r="45" spans="1:6" ht="12.75" x14ac:dyDescent="0.2">
      <c r="A45" s="54" t="s">
        <v>98</v>
      </c>
      <c r="B45" s="31" t="s">
        <v>84</v>
      </c>
      <c r="C45" s="32" t="s">
        <v>508</v>
      </c>
      <c r="D45" s="51">
        <v>0.5</v>
      </c>
      <c r="E45" s="482">
        <v>-0.5</v>
      </c>
      <c r="F45" s="763" t="s">
        <v>660</v>
      </c>
    </row>
    <row r="46" spans="1:6" ht="12.75" x14ac:dyDescent="0.2">
      <c r="A46" s="55" t="s">
        <v>99</v>
      </c>
      <c r="B46" s="31" t="s">
        <v>84</v>
      </c>
      <c r="C46" s="32" t="s">
        <v>508</v>
      </c>
      <c r="D46" s="51">
        <v>1.1000000000000001</v>
      </c>
      <c r="E46" s="482">
        <v>-0.3</v>
      </c>
      <c r="F46" s="763" t="s">
        <v>660</v>
      </c>
    </row>
    <row r="47" spans="1:6" ht="12.75" x14ac:dyDescent="0.2">
      <c r="A47" s="55" t="s">
        <v>100</v>
      </c>
      <c r="B47" s="31" t="s">
        <v>84</v>
      </c>
      <c r="C47" s="32" t="s">
        <v>508</v>
      </c>
      <c r="D47" s="51">
        <v>0.6</v>
      </c>
      <c r="E47" s="482">
        <v>0.3</v>
      </c>
      <c r="F47" s="763" t="s">
        <v>660</v>
      </c>
    </row>
    <row r="48" spans="1:6" ht="12.75" x14ac:dyDescent="0.2">
      <c r="A48" s="54" t="s">
        <v>101</v>
      </c>
      <c r="B48" s="31" t="s">
        <v>84</v>
      </c>
      <c r="C48" s="32" t="s">
        <v>508</v>
      </c>
      <c r="D48" s="51">
        <v>-2.2000000000000002</v>
      </c>
      <c r="E48" s="482">
        <v>-1.4</v>
      </c>
      <c r="F48" s="763" t="s">
        <v>660</v>
      </c>
    </row>
    <row r="49" spans="1:7" ht="12.75" x14ac:dyDescent="0.2">
      <c r="A49" s="485" t="s">
        <v>102</v>
      </c>
      <c r="B49" s="31" t="s">
        <v>84</v>
      </c>
      <c r="C49" s="32" t="s">
        <v>508</v>
      </c>
      <c r="D49" s="51">
        <v>3.6</v>
      </c>
      <c r="E49" s="482">
        <v>2.2000000000000002</v>
      </c>
      <c r="F49" s="763" t="s">
        <v>660</v>
      </c>
    </row>
    <row r="50" spans="1:7" ht="12.75" x14ac:dyDescent="0.2">
      <c r="A50" s="55" t="s">
        <v>103</v>
      </c>
      <c r="B50" s="31" t="s">
        <v>84</v>
      </c>
      <c r="C50" s="32" t="s">
        <v>508</v>
      </c>
      <c r="D50" s="51">
        <v>3.2</v>
      </c>
      <c r="E50" s="482">
        <v>1.4</v>
      </c>
      <c r="F50" s="763" t="s">
        <v>660</v>
      </c>
    </row>
    <row r="51" spans="1:7" ht="12.75" x14ac:dyDescent="0.2">
      <c r="A51" s="55" t="s">
        <v>104</v>
      </c>
      <c r="B51" s="31" t="s">
        <v>84</v>
      </c>
      <c r="C51" s="32" t="s">
        <v>508</v>
      </c>
      <c r="D51" s="51">
        <v>-0.7</v>
      </c>
      <c r="E51" s="482">
        <v>8.8000000000000007</v>
      </c>
      <c r="F51" s="763" t="s">
        <v>660</v>
      </c>
    </row>
    <row r="52" spans="1:7" ht="12.75" x14ac:dyDescent="0.2">
      <c r="A52" s="55" t="s">
        <v>105</v>
      </c>
      <c r="B52" s="31" t="s">
        <v>84</v>
      </c>
      <c r="C52" s="32" t="s">
        <v>508</v>
      </c>
      <c r="D52" s="51">
        <v>15.7</v>
      </c>
      <c r="E52" s="482">
        <v>11.7</v>
      </c>
      <c r="F52" s="763" t="s">
        <v>660</v>
      </c>
    </row>
    <row r="53" spans="1:7" ht="12.75" x14ac:dyDescent="0.2">
      <c r="A53" s="54" t="s">
        <v>106</v>
      </c>
      <c r="B53" s="31" t="s">
        <v>84</v>
      </c>
      <c r="C53" s="32" t="s">
        <v>508</v>
      </c>
      <c r="D53" s="51">
        <v>5.4</v>
      </c>
      <c r="E53" s="482">
        <v>1.7</v>
      </c>
      <c r="F53" s="763" t="s">
        <v>660</v>
      </c>
    </row>
    <row r="54" spans="1:7" ht="12.75" x14ac:dyDescent="0.2">
      <c r="A54" s="56" t="s">
        <v>107</v>
      </c>
      <c r="B54" s="35" t="s">
        <v>84</v>
      </c>
      <c r="C54" s="36" t="s">
        <v>508</v>
      </c>
      <c r="D54" s="53">
        <v>-9.5</v>
      </c>
      <c r="E54" s="483">
        <v>-4</v>
      </c>
      <c r="F54" s="764" t="s">
        <v>660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4"/>
      <c r="B56" s="22"/>
      <c r="C56" s="22"/>
      <c r="D56" s="22"/>
      <c r="E56" s="22"/>
      <c r="F56" s="22"/>
    </row>
    <row r="57" spans="1:7" ht="12.75" x14ac:dyDescent="0.2">
      <c r="A57" s="464" t="s">
        <v>510</v>
      </c>
      <c r="B57" s="470"/>
      <c r="C57" s="470"/>
      <c r="D57" s="471"/>
      <c r="E57" s="22"/>
      <c r="F57" s="22"/>
    </row>
    <row r="58" spans="1:7" ht="12.75" x14ac:dyDescent="0.2">
      <c r="A58" s="464" t="s">
        <v>511</v>
      </c>
      <c r="B58" s="22"/>
      <c r="C58" s="22"/>
      <c r="D58" s="22"/>
      <c r="E58" s="22"/>
      <c r="F58" s="22"/>
    </row>
    <row r="59" spans="1:7" ht="12.75" x14ac:dyDescent="0.2">
      <c r="A59" s="46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5" customWidth="1"/>
    <col min="2" max="2" width="11" style="185" customWidth="1"/>
    <col min="3" max="3" width="11.75" style="185" customWidth="1"/>
    <col min="4" max="4" width="10.375" style="185" customWidth="1"/>
    <col min="5" max="5" width="9.875" style="185" customWidth="1"/>
    <col min="6" max="6" width="10.375" style="185" customWidth="1"/>
    <col min="7" max="7" width="11" style="185" customWidth="1"/>
    <col min="8" max="8" width="15.625" style="185" customWidth="1"/>
    <col min="9" max="11" width="11" style="185"/>
    <col min="12" max="12" width="11.5" style="185" customWidth="1"/>
    <col min="13" max="66" width="11" style="185"/>
    <col min="67" max="256" width="10" style="185"/>
    <col min="257" max="257" width="19.75" style="185" customWidth="1"/>
    <col min="258" max="258" width="10" style="185" customWidth="1"/>
    <col min="259" max="259" width="7.5" style="185" bestFit="1" customWidth="1"/>
    <col min="260" max="260" width="9.125" style="185" bestFit="1" customWidth="1"/>
    <col min="261" max="261" width="7.5" style="185" bestFit="1" customWidth="1"/>
    <col min="262" max="262" width="9.125" style="185" bestFit="1" customWidth="1"/>
    <col min="263" max="263" width="7.5" style="185" bestFit="1" customWidth="1"/>
    <col min="264" max="264" width="11" style="185" bestFit="1" customWidth="1"/>
    <col min="265" max="267" width="10" style="185"/>
    <col min="268" max="268" width="10.125" style="185" bestFit="1" customWidth="1"/>
    <col min="269" max="512" width="10" style="185"/>
    <col min="513" max="513" width="19.75" style="185" customWidth="1"/>
    <col min="514" max="514" width="10" style="185" customWidth="1"/>
    <col min="515" max="515" width="7.5" style="185" bestFit="1" customWidth="1"/>
    <col min="516" max="516" width="9.125" style="185" bestFit="1" customWidth="1"/>
    <col min="517" max="517" width="7.5" style="185" bestFit="1" customWidth="1"/>
    <col min="518" max="518" width="9.125" style="185" bestFit="1" customWidth="1"/>
    <col min="519" max="519" width="7.5" style="185" bestFit="1" customWidth="1"/>
    <col min="520" max="520" width="11" style="185" bestFit="1" customWidth="1"/>
    <col min="521" max="523" width="10" style="185"/>
    <col min="524" max="524" width="10.125" style="185" bestFit="1" customWidth="1"/>
    <col min="525" max="768" width="10" style="185"/>
    <col min="769" max="769" width="19.75" style="185" customWidth="1"/>
    <col min="770" max="770" width="10" style="185" customWidth="1"/>
    <col min="771" max="771" width="7.5" style="185" bestFit="1" customWidth="1"/>
    <col min="772" max="772" width="9.125" style="185" bestFit="1" customWidth="1"/>
    <col min="773" max="773" width="7.5" style="185" bestFit="1" customWidth="1"/>
    <col min="774" max="774" width="9.125" style="185" bestFit="1" customWidth="1"/>
    <col min="775" max="775" width="7.5" style="185" bestFit="1" customWidth="1"/>
    <col min="776" max="776" width="11" style="185" bestFit="1" customWidth="1"/>
    <col min="777" max="779" width="10" style="185"/>
    <col min="780" max="780" width="10.125" style="185" bestFit="1" customWidth="1"/>
    <col min="781" max="1024" width="11" style="185"/>
    <col min="1025" max="1025" width="19.75" style="185" customWidth="1"/>
    <col min="1026" max="1026" width="10" style="185" customWidth="1"/>
    <col min="1027" max="1027" width="7.5" style="185" bestFit="1" customWidth="1"/>
    <col min="1028" max="1028" width="9.125" style="185" bestFit="1" customWidth="1"/>
    <col min="1029" max="1029" width="7.5" style="185" bestFit="1" customWidth="1"/>
    <col min="1030" max="1030" width="9.125" style="185" bestFit="1" customWidth="1"/>
    <col min="1031" max="1031" width="7.5" style="185" bestFit="1" customWidth="1"/>
    <col min="1032" max="1032" width="11" style="185" bestFit="1" customWidth="1"/>
    <col min="1033" max="1035" width="10" style="185"/>
    <col min="1036" max="1036" width="10.125" style="185" bestFit="1" customWidth="1"/>
    <col min="1037" max="1280" width="10" style="185"/>
    <col min="1281" max="1281" width="19.75" style="185" customWidth="1"/>
    <col min="1282" max="1282" width="10" style="185" customWidth="1"/>
    <col min="1283" max="1283" width="7.5" style="185" bestFit="1" customWidth="1"/>
    <col min="1284" max="1284" width="9.125" style="185" bestFit="1" customWidth="1"/>
    <col min="1285" max="1285" width="7.5" style="185" bestFit="1" customWidth="1"/>
    <col min="1286" max="1286" width="9.125" style="185" bestFit="1" customWidth="1"/>
    <col min="1287" max="1287" width="7.5" style="185" bestFit="1" customWidth="1"/>
    <col min="1288" max="1288" width="11" style="185" bestFit="1" customWidth="1"/>
    <col min="1289" max="1291" width="10" style="185"/>
    <col min="1292" max="1292" width="10.125" style="185" bestFit="1" customWidth="1"/>
    <col min="1293" max="1536" width="10" style="185"/>
    <col min="1537" max="1537" width="19.75" style="185" customWidth="1"/>
    <col min="1538" max="1538" width="10" style="185" customWidth="1"/>
    <col min="1539" max="1539" width="7.5" style="185" bestFit="1" customWidth="1"/>
    <col min="1540" max="1540" width="9.125" style="185" bestFit="1" customWidth="1"/>
    <col min="1541" max="1541" width="7.5" style="185" bestFit="1" customWidth="1"/>
    <col min="1542" max="1542" width="9.125" style="185" bestFit="1" customWidth="1"/>
    <col min="1543" max="1543" width="7.5" style="185" bestFit="1" customWidth="1"/>
    <col min="1544" max="1544" width="11" style="185" bestFit="1" customWidth="1"/>
    <col min="1545" max="1547" width="10" style="185"/>
    <col min="1548" max="1548" width="10.125" style="185" bestFit="1" customWidth="1"/>
    <col min="1549" max="1792" width="10" style="185"/>
    <col min="1793" max="1793" width="19.75" style="185" customWidth="1"/>
    <col min="1794" max="1794" width="10" style="185" customWidth="1"/>
    <col min="1795" max="1795" width="7.5" style="185" bestFit="1" customWidth="1"/>
    <col min="1796" max="1796" width="9.125" style="185" bestFit="1" customWidth="1"/>
    <col min="1797" max="1797" width="7.5" style="185" bestFit="1" customWidth="1"/>
    <col min="1798" max="1798" width="9.125" style="185" bestFit="1" customWidth="1"/>
    <col min="1799" max="1799" width="7.5" style="185" bestFit="1" customWidth="1"/>
    <col min="1800" max="1800" width="11" style="185" bestFit="1" customWidth="1"/>
    <col min="1801" max="1803" width="10" style="185"/>
    <col min="1804" max="1804" width="10.125" style="185" bestFit="1" customWidth="1"/>
    <col min="1805" max="2048" width="11" style="185"/>
    <col min="2049" max="2049" width="19.75" style="185" customWidth="1"/>
    <col min="2050" max="2050" width="10" style="185" customWidth="1"/>
    <col min="2051" max="2051" width="7.5" style="185" bestFit="1" customWidth="1"/>
    <col min="2052" max="2052" width="9.125" style="185" bestFit="1" customWidth="1"/>
    <col min="2053" max="2053" width="7.5" style="185" bestFit="1" customWidth="1"/>
    <col min="2054" max="2054" width="9.125" style="185" bestFit="1" customWidth="1"/>
    <col min="2055" max="2055" width="7.5" style="185" bestFit="1" customWidth="1"/>
    <col min="2056" max="2056" width="11" style="185" bestFit="1" customWidth="1"/>
    <col min="2057" max="2059" width="10" style="185"/>
    <col min="2060" max="2060" width="10.125" style="185" bestFit="1" customWidth="1"/>
    <col min="2061" max="2304" width="10" style="185"/>
    <col min="2305" max="2305" width="19.75" style="185" customWidth="1"/>
    <col min="2306" max="2306" width="10" style="185" customWidth="1"/>
    <col min="2307" max="2307" width="7.5" style="185" bestFit="1" customWidth="1"/>
    <col min="2308" max="2308" width="9.125" style="185" bestFit="1" customWidth="1"/>
    <col min="2309" max="2309" width="7.5" style="185" bestFit="1" customWidth="1"/>
    <col min="2310" max="2310" width="9.125" style="185" bestFit="1" customWidth="1"/>
    <col min="2311" max="2311" width="7.5" style="185" bestFit="1" customWidth="1"/>
    <col min="2312" max="2312" width="11" style="185" bestFit="1" customWidth="1"/>
    <col min="2313" max="2315" width="10" style="185"/>
    <col min="2316" max="2316" width="10.125" style="185" bestFit="1" customWidth="1"/>
    <col min="2317" max="2560" width="10" style="185"/>
    <col min="2561" max="2561" width="19.75" style="185" customWidth="1"/>
    <col min="2562" max="2562" width="10" style="185" customWidth="1"/>
    <col min="2563" max="2563" width="7.5" style="185" bestFit="1" customWidth="1"/>
    <col min="2564" max="2564" width="9.125" style="185" bestFit="1" customWidth="1"/>
    <col min="2565" max="2565" width="7.5" style="185" bestFit="1" customWidth="1"/>
    <col min="2566" max="2566" width="9.125" style="185" bestFit="1" customWidth="1"/>
    <col min="2567" max="2567" width="7.5" style="185" bestFit="1" customWidth="1"/>
    <col min="2568" max="2568" width="11" style="185" bestFit="1" customWidth="1"/>
    <col min="2569" max="2571" width="10" style="185"/>
    <col min="2572" max="2572" width="10.125" style="185" bestFit="1" customWidth="1"/>
    <col min="2573" max="2816" width="10" style="185"/>
    <col min="2817" max="2817" width="19.75" style="185" customWidth="1"/>
    <col min="2818" max="2818" width="10" style="185" customWidth="1"/>
    <col min="2819" max="2819" width="7.5" style="185" bestFit="1" customWidth="1"/>
    <col min="2820" max="2820" width="9.125" style="185" bestFit="1" customWidth="1"/>
    <col min="2821" max="2821" width="7.5" style="185" bestFit="1" customWidth="1"/>
    <col min="2822" max="2822" width="9.125" style="185" bestFit="1" customWidth="1"/>
    <col min="2823" max="2823" width="7.5" style="185" bestFit="1" customWidth="1"/>
    <col min="2824" max="2824" width="11" style="185" bestFit="1" customWidth="1"/>
    <col min="2825" max="2827" width="10" style="185"/>
    <col min="2828" max="2828" width="10.125" style="185" bestFit="1" customWidth="1"/>
    <col min="2829" max="3072" width="11" style="185"/>
    <col min="3073" max="3073" width="19.75" style="185" customWidth="1"/>
    <col min="3074" max="3074" width="10" style="185" customWidth="1"/>
    <col min="3075" max="3075" width="7.5" style="185" bestFit="1" customWidth="1"/>
    <col min="3076" max="3076" width="9.125" style="185" bestFit="1" customWidth="1"/>
    <col min="3077" max="3077" width="7.5" style="185" bestFit="1" customWidth="1"/>
    <col min="3078" max="3078" width="9.125" style="185" bestFit="1" customWidth="1"/>
    <col min="3079" max="3079" width="7.5" style="185" bestFit="1" customWidth="1"/>
    <col min="3080" max="3080" width="11" style="185" bestFit="1" customWidth="1"/>
    <col min="3081" max="3083" width="10" style="185"/>
    <col min="3084" max="3084" width="10.125" style="185" bestFit="1" customWidth="1"/>
    <col min="3085" max="3328" width="10" style="185"/>
    <col min="3329" max="3329" width="19.75" style="185" customWidth="1"/>
    <col min="3330" max="3330" width="10" style="185" customWidth="1"/>
    <col min="3331" max="3331" width="7.5" style="185" bestFit="1" customWidth="1"/>
    <col min="3332" max="3332" width="9.125" style="185" bestFit="1" customWidth="1"/>
    <col min="3333" max="3333" width="7.5" style="185" bestFit="1" customWidth="1"/>
    <col min="3334" max="3334" width="9.125" style="185" bestFit="1" customWidth="1"/>
    <col min="3335" max="3335" width="7.5" style="185" bestFit="1" customWidth="1"/>
    <col min="3336" max="3336" width="11" style="185" bestFit="1" customWidth="1"/>
    <col min="3337" max="3339" width="10" style="185"/>
    <col min="3340" max="3340" width="10.125" style="185" bestFit="1" customWidth="1"/>
    <col min="3341" max="3584" width="10" style="185"/>
    <col min="3585" max="3585" width="19.75" style="185" customWidth="1"/>
    <col min="3586" max="3586" width="10" style="185" customWidth="1"/>
    <col min="3587" max="3587" width="7.5" style="185" bestFit="1" customWidth="1"/>
    <col min="3588" max="3588" width="9.125" style="185" bestFit="1" customWidth="1"/>
    <col min="3589" max="3589" width="7.5" style="185" bestFit="1" customWidth="1"/>
    <col min="3590" max="3590" width="9.125" style="185" bestFit="1" customWidth="1"/>
    <col min="3591" max="3591" width="7.5" style="185" bestFit="1" customWidth="1"/>
    <col min="3592" max="3592" width="11" style="185" bestFit="1" customWidth="1"/>
    <col min="3593" max="3595" width="10" style="185"/>
    <col min="3596" max="3596" width="10.125" style="185" bestFit="1" customWidth="1"/>
    <col min="3597" max="3840" width="10" style="185"/>
    <col min="3841" max="3841" width="19.75" style="185" customWidth="1"/>
    <col min="3842" max="3842" width="10" style="185" customWidth="1"/>
    <col min="3843" max="3843" width="7.5" style="185" bestFit="1" customWidth="1"/>
    <col min="3844" max="3844" width="9.125" style="185" bestFit="1" customWidth="1"/>
    <col min="3845" max="3845" width="7.5" style="185" bestFit="1" customWidth="1"/>
    <col min="3846" max="3846" width="9.125" style="185" bestFit="1" customWidth="1"/>
    <col min="3847" max="3847" width="7.5" style="185" bestFit="1" customWidth="1"/>
    <col min="3848" max="3848" width="11" style="185" bestFit="1" customWidth="1"/>
    <col min="3849" max="3851" width="10" style="185"/>
    <col min="3852" max="3852" width="10.125" style="185" bestFit="1" customWidth="1"/>
    <col min="3853" max="4096" width="11" style="185"/>
    <col min="4097" max="4097" width="19.75" style="185" customWidth="1"/>
    <col min="4098" max="4098" width="10" style="185" customWidth="1"/>
    <col min="4099" max="4099" width="7.5" style="185" bestFit="1" customWidth="1"/>
    <col min="4100" max="4100" width="9.125" style="185" bestFit="1" customWidth="1"/>
    <col min="4101" max="4101" width="7.5" style="185" bestFit="1" customWidth="1"/>
    <col min="4102" max="4102" width="9.125" style="185" bestFit="1" customWidth="1"/>
    <col min="4103" max="4103" width="7.5" style="185" bestFit="1" customWidth="1"/>
    <col min="4104" max="4104" width="11" style="185" bestFit="1" customWidth="1"/>
    <col min="4105" max="4107" width="10" style="185"/>
    <col min="4108" max="4108" width="10.125" style="185" bestFit="1" customWidth="1"/>
    <col min="4109" max="4352" width="10" style="185"/>
    <col min="4353" max="4353" width="19.75" style="185" customWidth="1"/>
    <col min="4354" max="4354" width="10" style="185" customWidth="1"/>
    <col min="4355" max="4355" width="7.5" style="185" bestFit="1" customWidth="1"/>
    <col min="4356" max="4356" width="9.125" style="185" bestFit="1" customWidth="1"/>
    <col min="4357" max="4357" width="7.5" style="185" bestFit="1" customWidth="1"/>
    <col min="4358" max="4358" width="9.125" style="185" bestFit="1" customWidth="1"/>
    <col min="4359" max="4359" width="7.5" style="185" bestFit="1" customWidth="1"/>
    <col min="4360" max="4360" width="11" style="185" bestFit="1" customWidth="1"/>
    <col min="4361" max="4363" width="10" style="185"/>
    <col min="4364" max="4364" width="10.125" style="185" bestFit="1" customWidth="1"/>
    <col min="4365" max="4608" width="10" style="185"/>
    <col min="4609" max="4609" width="19.75" style="185" customWidth="1"/>
    <col min="4610" max="4610" width="10" style="185" customWidth="1"/>
    <col min="4611" max="4611" width="7.5" style="185" bestFit="1" customWidth="1"/>
    <col min="4612" max="4612" width="9.125" style="185" bestFit="1" customWidth="1"/>
    <col min="4613" max="4613" width="7.5" style="185" bestFit="1" customWidth="1"/>
    <col min="4614" max="4614" width="9.125" style="185" bestFit="1" customWidth="1"/>
    <col min="4615" max="4615" width="7.5" style="185" bestFit="1" customWidth="1"/>
    <col min="4616" max="4616" width="11" style="185" bestFit="1" customWidth="1"/>
    <col min="4617" max="4619" width="10" style="185"/>
    <col min="4620" max="4620" width="10.125" style="185" bestFit="1" customWidth="1"/>
    <col min="4621" max="4864" width="10" style="185"/>
    <col min="4865" max="4865" width="19.75" style="185" customWidth="1"/>
    <col min="4866" max="4866" width="10" style="185" customWidth="1"/>
    <col min="4867" max="4867" width="7.5" style="185" bestFit="1" customWidth="1"/>
    <col min="4868" max="4868" width="9.125" style="185" bestFit="1" customWidth="1"/>
    <col min="4869" max="4869" width="7.5" style="185" bestFit="1" customWidth="1"/>
    <col min="4870" max="4870" width="9.125" style="185" bestFit="1" customWidth="1"/>
    <col min="4871" max="4871" width="7.5" style="185" bestFit="1" customWidth="1"/>
    <col min="4872" max="4872" width="11" style="185" bestFit="1" customWidth="1"/>
    <col min="4873" max="4875" width="10" style="185"/>
    <col min="4876" max="4876" width="10.125" style="185" bestFit="1" customWidth="1"/>
    <col min="4877" max="5120" width="11" style="185"/>
    <col min="5121" max="5121" width="19.75" style="185" customWidth="1"/>
    <col min="5122" max="5122" width="10" style="185" customWidth="1"/>
    <col min="5123" max="5123" width="7.5" style="185" bestFit="1" customWidth="1"/>
    <col min="5124" max="5124" width="9.125" style="185" bestFit="1" customWidth="1"/>
    <col min="5125" max="5125" width="7.5" style="185" bestFit="1" customWidth="1"/>
    <col min="5126" max="5126" width="9.125" style="185" bestFit="1" customWidth="1"/>
    <col min="5127" max="5127" width="7.5" style="185" bestFit="1" customWidth="1"/>
    <col min="5128" max="5128" width="11" style="185" bestFit="1" customWidth="1"/>
    <col min="5129" max="5131" width="10" style="185"/>
    <col min="5132" max="5132" width="10.125" style="185" bestFit="1" customWidth="1"/>
    <col min="5133" max="5376" width="10" style="185"/>
    <col min="5377" max="5377" width="19.75" style="185" customWidth="1"/>
    <col min="5378" max="5378" width="10" style="185" customWidth="1"/>
    <col min="5379" max="5379" width="7.5" style="185" bestFit="1" customWidth="1"/>
    <col min="5380" max="5380" width="9.125" style="185" bestFit="1" customWidth="1"/>
    <col min="5381" max="5381" width="7.5" style="185" bestFit="1" customWidth="1"/>
    <col min="5382" max="5382" width="9.125" style="185" bestFit="1" customWidth="1"/>
    <col min="5383" max="5383" width="7.5" style="185" bestFit="1" customWidth="1"/>
    <col min="5384" max="5384" width="11" style="185" bestFit="1" customWidth="1"/>
    <col min="5385" max="5387" width="10" style="185"/>
    <col min="5388" max="5388" width="10.125" style="185" bestFit="1" customWidth="1"/>
    <col min="5389" max="5632" width="10" style="185"/>
    <col min="5633" max="5633" width="19.75" style="185" customWidth="1"/>
    <col min="5634" max="5634" width="10" style="185" customWidth="1"/>
    <col min="5635" max="5635" width="7.5" style="185" bestFit="1" customWidth="1"/>
    <col min="5636" max="5636" width="9.125" style="185" bestFit="1" customWidth="1"/>
    <col min="5637" max="5637" width="7.5" style="185" bestFit="1" customWidth="1"/>
    <col min="5638" max="5638" width="9.125" style="185" bestFit="1" customWidth="1"/>
    <col min="5639" max="5639" width="7.5" style="185" bestFit="1" customWidth="1"/>
    <col min="5640" max="5640" width="11" style="185" bestFit="1" customWidth="1"/>
    <col min="5641" max="5643" width="10" style="185"/>
    <col min="5644" max="5644" width="10.125" style="185" bestFit="1" customWidth="1"/>
    <col min="5645" max="5888" width="10" style="185"/>
    <col min="5889" max="5889" width="19.75" style="185" customWidth="1"/>
    <col min="5890" max="5890" width="10" style="185" customWidth="1"/>
    <col min="5891" max="5891" width="7.5" style="185" bestFit="1" customWidth="1"/>
    <col min="5892" max="5892" width="9.125" style="185" bestFit="1" customWidth="1"/>
    <col min="5893" max="5893" width="7.5" style="185" bestFit="1" customWidth="1"/>
    <col min="5894" max="5894" width="9.125" style="185" bestFit="1" customWidth="1"/>
    <col min="5895" max="5895" width="7.5" style="185" bestFit="1" customWidth="1"/>
    <col min="5896" max="5896" width="11" style="185" bestFit="1" customWidth="1"/>
    <col min="5897" max="5899" width="10" style="185"/>
    <col min="5900" max="5900" width="10.125" style="185" bestFit="1" customWidth="1"/>
    <col min="5901" max="6144" width="11" style="185"/>
    <col min="6145" max="6145" width="19.75" style="185" customWidth="1"/>
    <col min="6146" max="6146" width="10" style="185" customWidth="1"/>
    <col min="6147" max="6147" width="7.5" style="185" bestFit="1" customWidth="1"/>
    <col min="6148" max="6148" width="9.125" style="185" bestFit="1" customWidth="1"/>
    <col min="6149" max="6149" width="7.5" style="185" bestFit="1" customWidth="1"/>
    <col min="6150" max="6150" width="9.125" style="185" bestFit="1" customWidth="1"/>
    <col min="6151" max="6151" width="7.5" style="185" bestFit="1" customWidth="1"/>
    <col min="6152" max="6152" width="11" style="185" bestFit="1" customWidth="1"/>
    <col min="6153" max="6155" width="10" style="185"/>
    <col min="6156" max="6156" width="10.125" style="185" bestFit="1" customWidth="1"/>
    <col min="6157" max="6400" width="10" style="185"/>
    <col min="6401" max="6401" width="19.75" style="185" customWidth="1"/>
    <col min="6402" max="6402" width="10" style="185" customWidth="1"/>
    <col min="6403" max="6403" width="7.5" style="185" bestFit="1" customWidth="1"/>
    <col min="6404" max="6404" width="9.125" style="185" bestFit="1" customWidth="1"/>
    <col min="6405" max="6405" width="7.5" style="185" bestFit="1" customWidth="1"/>
    <col min="6406" max="6406" width="9.125" style="185" bestFit="1" customWidth="1"/>
    <col min="6407" max="6407" width="7.5" style="185" bestFit="1" customWidth="1"/>
    <col min="6408" max="6408" width="11" style="185" bestFit="1" customWidth="1"/>
    <col min="6409" max="6411" width="10" style="185"/>
    <col min="6412" max="6412" width="10.125" style="185" bestFit="1" customWidth="1"/>
    <col min="6413" max="6656" width="10" style="185"/>
    <col min="6657" max="6657" width="19.75" style="185" customWidth="1"/>
    <col min="6658" max="6658" width="10" style="185" customWidth="1"/>
    <col min="6659" max="6659" width="7.5" style="185" bestFit="1" customWidth="1"/>
    <col min="6660" max="6660" width="9.125" style="185" bestFit="1" customWidth="1"/>
    <col min="6661" max="6661" width="7.5" style="185" bestFit="1" customWidth="1"/>
    <col min="6662" max="6662" width="9.125" style="185" bestFit="1" customWidth="1"/>
    <col min="6663" max="6663" width="7.5" style="185" bestFit="1" customWidth="1"/>
    <col min="6664" max="6664" width="11" style="185" bestFit="1" customWidth="1"/>
    <col min="6665" max="6667" width="10" style="185"/>
    <col min="6668" max="6668" width="10.125" style="185" bestFit="1" customWidth="1"/>
    <col min="6669" max="6912" width="10" style="185"/>
    <col min="6913" max="6913" width="19.75" style="185" customWidth="1"/>
    <col min="6914" max="6914" width="10" style="185" customWidth="1"/>
    <col min="6915" max="6915" width="7.5" style="185" bestFit="1" customWidth="1"/>
    <col min="6916" max="6916" width="9.125" style="185" bestFit="1" customWidth="1"/>
    <col min="6917" max="6917" width="7.5" style="185" bestFit="1" customWidth="1"/>
    <col min="6918" max="6918" width="9.125" style="185" bestFit="1" customWidth="1"/>
    <col min="6919" max="6919" width="7.5" style="185" bestFit="1" customWidth="1"/>
    <col min="6920" max="6920" width="11" style="185" bestFit="1" customWidth="1"/>
    <col min="6921" max="6923" width="10" style="185"/>
    <col min="6924" max="6924" width="10.125" style="185" bestFit="1" customWidth="1"/>
    <col min="6925" max="7168" width="11" style="185"/>
    <col min="7169" max="7169" width="19.75" style="185" customWidth="1"/>
    <col min="7170" max="7170" width="10" style="185" customWidth="1"/>
    <col min="7171" max="7171" width="7.5" style="185" bestFit="1" customWidth="1"/>
    <col min="7172" max="7172" width="9.125" style="185" bestFit="1" customWidth="1"/>
    <col min="7173" max="7173" width="7.5" style="185" bestFit="1" customWidth="1"/>
    <col min="7174" max="7174" width="9.125" style="185" bestFit="1" customWidth="1"/>
    <col min="7175" max="7175" width="7.5" style="185" bestFit="1" customWidth="1"/>
    <col min="7176" max="7176" width="11" style="185" bestFit="1" customWidth="1"/>
    <col min="7177" max="7179" width="10" style="185"/>
    <col min="7180" max="7180" width="10.125" style="185" bestFit="1" customWidth="1"/>
    <col min="7181" max="7424" width="10" style="185"/>
    <col min="7425" max="7425" width="19.75" style="185" customWidth="1"/>
    <col min="7426" max="7426" width="10" style="185" customWidth="1"/>
    <col min="7427" max="7427" width="7.5" style="185" bestFit="1" customWidth="1"/>
    <col min="7428" max="7428" width="9.125" style="185" bestFit="1" customWidth="1"/>
    <col min="7429" max="7429" width="7.5" style="185" bestFit="1" customWidth="1"/>
    <col min="7430" max="7430" width="9.125" style="185" bestFit="1" customWidth="1"/>
    <col min="7431" max="7431" width="7.5" style="185" bestFit="1" customWidth="1"/>
    <col min="7432" max="7432" width="11" style="185" bestFit="1" customWidth="1"/>
    <col min="7433" max="7435" width="10" style="185"/>
    <col min="7436" max="7436" width="10.125" style="185" bestFit="1" customWidth="1"/>
    <col min="7437" max="7680" width="10" style="185"/>
    <col min="7681" max="7681" width="19.75" style="185" customWidth="1"/>
    <col min="7682" max="7682" width="10" style="185" customWidth="1"/>
    <col min="7683" max="7683" width="7.5" style="185" bestFit="1" customWidth="1"/>
    <col min="7684" max="7684" width="9.125" style="185" bestFit="1" customWidth="1"/>
    <col min="7685" max="7685" width="7.5" style="185" bestFit="1" customWidth="1"/>
    <col min="7686" max="7686" width="9.125" style="185" bestFit="1" customWidth="1"/>
    <col min="7687" max="7687" width="7.5" style="185" bestFit="1" customWidth="1"/>
    <col min="7688" max="7688" width="11" style="185" bestFit="1" customWidth="1"/>
    <col min="7689" max="7691" width="10" style="185"/>
    <col min="7692" max="7692" width="10.125" style="185" bestFit="1" customWidth="1"/>
    <col min="7693" max="7936" width="10" style="185"/>
    <col min="7937" max="7937" width="19.75" style="185" customWidth="1"/>
    <col min="7938" max="7938" width="10" style="185" customWidth="1"/>
    <col min="7939" max="7939" width="7.5" style="185" bestFit="1" customWidth="1"/>
    <col min="7940" max="7940" width="9.125" style="185" bestFit="1" customWidth="1"/>
    <col min="7941" max="7941" width="7.5" style="185" bestFit="1" customWidth="1"/>
    <col min="7942" max="7942" width="9.125" style="185" bestFit="1" customWidth="1"/>
    <col min="7943" max="7943" width="7.5" style="185" bestFit="1" customWidth="1"/>
    <col min="7944" max="7944" width="11" style="185" bestFit="1" customWidth="1"/>
    <col min="7945" max="7947" width="10" style="185"/>
    <col min="7948" max="7948" width="10.125" style="185" bestFit="1" customWidth="1"/>
    <col min="7949" max="8192" width="11" style="185"/>
    <col min="8193" max="8193" width="19.75" style="185" customWidth="1"/>
    <col min="8194" max="8194" width="10" style="185" customWidth="1"/>
    <col min="8195" max="8195" width="7.5" style="185" bestFit="1" customWidth="1"/>
    <col min="8196" max="8196" width="9.125" style="185" bestFit="1" customWidth="1"/>
    <col min="8197" max="8197" width="7.5" style="185" bestFit="1" customWidth="1"/>
    <col min="8198" max="8198" width="9.125" style="185" bestFit="1" customWidth="1"/>
    <col min="8199" max="8199" width="7.5" style="185" bestFit="1" customWidth="1"/>
    <col min="8200" max="8200" width="11" style="185" bestFit="1" customWidth="1"/>
    <col min="8201" max="8203" width="10" style="185"/>
    <col min="8204" max="8204" width="10.125" style="185" bestFit="1" customWidth="1"/>
    <col min="8205" max="8448" width="10" style="185"/>
    <col min="8449" max="8449" width="19.75" style="185" customWidth="1"/>
    <col min="8450" max="8450" width="10" style="185" customWidth="1"/>
    <col min="8451" max="8451" width="7.5" style="185" bestFit="1" customWidth="1"/>
    <col min="8452" max="8452" width="9.125" style="185" bestFit="1" customWidth="1"/>
    <col min="8453" max="8453" width="7.5" style="185" bestFit="1" customWidth="1"/>
    <col min="8454" max="8454" width="9.125" style="185" bestFit="1" customWidth="1"/>
    <col min="8455" max="8455" width="7.5" style="185" bestFit="1" customWidth="1"/>
    <col min="8456" max="8456" width="11" style="185" bestFit="1" customWidth="1"/>
    <col min="8457" max="8459" width="10" style="185"/>
    <col min="8460" max="8460" width="10.125" style="185" bestFit="1" customWidth="1"/>
    <col min="8461" max="8704" width="10" style="185"/>
    <col min="8705" max="8705" width="19.75" style="185" customWidth="1"/>
    <col min="8706" max="8706" width="10" style="185" customWidth="1"/>
    <col min="8707" max="8707" width="7.5" style="185" bestFit="1" customWidth="1"/>
    <col min="8708" max="8708" width="9.125" style="185" bestFit="1" customWidth="1"/>
    <col min="8709" max="8709" width="7.5" style="185" bestFit="1" customWidth="1"/>
    <col min="8710" max="8710" width="9.125" style="185" bestFit="1" customWidth="1"/>
    <col min="8711" max="8711" width="7.5" style="185" bestFit="1" customWidth="1"/>
    <col min="8712" max="8712" width="11" style="185" bestFit="1" customWidth="1"/>
    <col min="8713" max="8715" width="10" style="185"/>
    <col min="8716" max="8716" width="10.125" style="185" bestFit="1" customWidth="1"/>
    <col min="8717" max="8960" width="10" style="185"/>
    <col min="8961" max="8961" width="19.75" style="185" customWidth="1"/>
    <col min="8962" max="8962" width="10" style="185" customWidth="1"/>
    <col min="8963" max="8963" width="7.5" style="185" bestFit="1" customWidth="1"/>
    <col min="8964" max="8964" width="9.125" style="185" bestFit="1" customWidth="1"/>
    <col min="8965" max="8965" width="7.5" style="185" bestFit="1" customWidth="1"/>
    <col min="8966" max="8966" width="9.125" style="185" bestFit="1" customWidth="1"/>
    <col min="8967" max="8967" width="7.5" style="185" bestFit="1" customWidth="1"/>
    <col min="8968" max="8968" width="11" style="185" bestFit="1" customWidth="1"/>
    <col min="8969" max="8971" width="10" style="185"/>
    <col min="8972" max="8972" width="10.125" style="185" bestFit="1" customWidth="1"/>
    <col min="8973" max="9216" width="11" style="185"/>
    <col min="9217" max="9217" width="19.75" style="185" customWidth="1"/>
    <col min="9218" max="9218" width="10" style="185" customWidth="1"/>
    <col min="9219" max="9219" width="7.5" style="185" bestFit="1" customWidth="1"/>
    <col min="9220" max="9220" width="9.125" style="185" bestFit="1" customWidth="1"/>
    <col min="9221" max="9221" width="7.5" style="185" bestFit="1" customWidth="1"/>
    <col min="9222" max="9222" width="9.125" style="185" bestFit="1" customWidth="1"/>
    <col min="9223" max="9223" width="7.5" style="185" bestFit="1" customWidth="1"/>
    <col min="9224" max="9224" width="11" style="185" bestFit="1" customWidth="1"/>
    <col min="9225" max="9227" width="10" style="185"/>
    <col min="9228" max="9228" width="10.125" style="185" bestFit="1" customWidth="1"/>
    <col min="9229" max="9472" width="10" style="185"/>
    <col min="9473" max="9473" width="19.75" style="185" customWidth="1"/>
    <col min="9474" max="9474" width="10" style="185" customWidth="1"/>
    <col min="9475" max="9475" width="7.5" style="185" bestFit="1" customWidth="1"/>
    <col min="9476" max="9476" width="9.125" style="185" bestFit="1" customWidth="1"/>
    <col min="9477" max="9477" width="7.5" style="185" bestFit="1" customWidth="1"/>
    <col min="9478" max="9478" width="9.125" style="185" bestFit="1" customWidth="1"/>
    <col min="9479" max="9479" width="7.5" style="185" bestFit="1" customWidth="1"/>
    <col min="9480" max="9480" width="11" style="185" bestFit="1" customWidth="1"/>
    <col min="9481" max="9483" width="10" style="185"/>
    <col min="9484" max="9484" width="10.125" style="185" bestFit="1" customWidth="1"/>
    <col min="9485" max="9728" width="10" style="185"/>
    <col min="9729" max="9729" width="19.75" style="185" customWidth="1"/>
    <col min="9730" max="9730" width="10" style="185" customWidth="1"/>
    <col min="9731" max="9731" width="7.5" style="185" bestFit="1" customWidth="1"/>
    <col min="9732" max="9732" width="9.125" style="185" bestFit="1" customWidth="1"/>
    <col min="9733" max="9733" width="7.5" style="185" bestFit="1" customWidth="1"/>
    <col min="9734" max="9734" width="9.125" style="185" bestFit="1" customWidth="1"/>
    <col min="9735" max="9735" width="7.5" style="185" bestFit="1" customWidth="1"/>
    <col min="9736" max="9736" width="11" style="185" bestFit="1" customWidth="1"/>
    <col min="9737" max="9739" width="10" style="185"/>
    <col min="9740" max="9740" width="10.125" style="185" bestFit="1" customWidth="1"/>
    <col min="9741" max="9984" width="10" style="185"/>
    <col min="9985" max="9985" width="19.75" style="185" customWidth="1"/>
    <col min="9986" max="9986" width="10" style="185" customWidth="1"/>
    <col min="9987" max="9987" width="7.5" style="185" bestFit="1" customWidth="1"/>
    <col min="9988" max="9988" width="9.125" style="185" bestFit="1" customWidth="1"/>
    <col min="9989" max="9989" width="7.5" style="185" bestFit="1" customWidth="1"/>
    <col min="9990" max="9990" width="9.125" style="185" bestFit="1" customWidth="1"/>
    <col min="9991" max="9991" width="7.5" style="185" bestFit="1" customWidth="1"/>
    <col min="9992" max="9992" width="11" style="185" bestFit="1" customWidth="1"/>
    <col min="9993" max="9995" width="10" style="185"/>
    <col min="9996" max="9996" width="10.125" style="185" bestFit="1" customWidth="1"/>
    <col min="9997" max="10240" width="11" style="185"/>
    <col min="10241" max="10241" width="19.75" style="185" customWidth="1"/>
    <col min="10242" max="10242" width="10" style="185" customWidth="1"/>
    <col min="10243" max="10243" width="7.5" style="185" bestFit="1" customWidth="1"/>
    <col min="10244" max="10244" width="9.125" style="185" bestFit="1" customWidth="1"/>
    <col min="10245" max="10245" width="7.5" style="185" bestFit="1" customWidth="1"/>
    <col min="10246" max="10246" width="9.125" style="185" bestFit="1" customWidth="1"/>
    <col min="10247" max="10247" width="7.5" style="185" bestFit="1" customWidth="1"/>
    <col min="10248" max="10248" width="11" style="185" bestFit="1" customWidth="1"/>
    <col min="10249" max="10251" width="10" style="185"/>
    <col min="10252" max="10252" width="10.125" style="185" bestFit="1" customWidth="1"/>
    <col min="10253" max="10496" width="10" style="185"/>
    <col min="10497" max="10497" width="19.75" style="185" customWidth="1"/>
    <col min="10498" max="10498" width="10" style="185" customWidth="1"/>
    <col min="10499" max="10499" width="7.5" style="185" bestFit="1" customWidth="1"/>
    <col min="10500" max="10500" width="9.125" style="185" bestFit="1" customWidth="1"/>
    <col min="10501" max="10501" width="7.5" style="185" bestFit="1" customWidth="1"/>
    <col min="10502" max="10502" width="9.125" style="185" bestFit="1" customWidth="1"/>
    <col min="10503" max="10503" width="7.5" style="185" bestFit="1" customWidth="1"/>
    <col min="10504" max="10504" width="11" style="185" bestFit="1" customWidth="1"/>
    <col min="10505" max="10507" width="10" style="185"/>
    <col min="10508" max="10508" width="10.125" style="185" bestFit="1" customWidth="1"/>
    <col min="10509" max="10752" width="10" style="185"/>
    <col min="10753" max="10753" width="19.75" style="185" customWidth="1"/>
    <col min="10754" max="10754" width="10" style="185" customWidth="1"/>
    <col min="10755" max="10755" width="7.5" style="185" bestFit="1" customWidth="1"/>
    <col min="10756" max="10756" width="9.125" style="185" bestFit="1" customWidth="1"/>
    <col min="10757" max="10757" width="7.5" style="185" bestFit="1" customWidth="1"/>
    <col min="10758" max="10758" width="9.125" style="185" bestFit="1" customWidth="1"/>
    <col min="10759" max="10759" width="7.5" style="185" bestFit="1" customWidth="1"/>
    <col min="10760" max="10760" width="11" style="185" bestFit="1" customWidth="1"/>
    <col min="10761" max="10763" width="10" style="185"/>
    <col min="10764" max="10764" width="10.125" style="185" bestFit="1" customWidth="1"/>
    <col min="10765" max="11008" width="10" style="185"/>
    <col min="11009" max="11009" width="19.75" style="185" customWidth="1"/>
    <col min="11010" max="11010" width="10" style="185" customWidth="1"/>
    <col min="11011" max="11011" width="7.5" style="185" bestFit="1" customWidth="1"/>
    <col min="11012" max="11012" width="9.125" style="185" bestFit="1" customWidth="1"/>
    <col min="11013" max="11013" width="7.5" style="185" bestFit="1" customWidth="1"/>
    <col min="11014" max="11014" width="9.125" style="185" bestFit="1" customWidth="1"/>
    <col min="11015" max="11015" width="7.5" style="185" bestFit="1" customWidth="1"/>
    <col min="11016" max="11016" width="11" style="185" bestFit="1" customWidth="1"/>
    <col min="11017" max="11019" width="10" style="185"/>
    <col min="11020" max="11020" width="10.125" style="185" bestFit="1" customWidth="1"/>
    <col min="11021" max="11264" width="11" style="185"/>
    <col min="11265" max="11265" width="19.75" style="185" customWidth="1"/>
    <col min="11266" max="11266" width="10" style="185" customWidth="1"/>
    <col min="11267" max="11267" width="7.5" style="185" bestFit="1" customWidth="1"/>
    <col min="11268" max="11268" width="9.125" style="185" bestFit="1" customWidth="1"/>
    <col min="11269" max="11269" width="7.5" style="185" bestFit="1" customWidth="1"/>
    <col min="11270" max="11270" width="9.125" style="185" bestFit="1" customWidth="1"/>
    <col min="11271" max="11271" width="7.5" style="185" bestFit="1" customWidth="1"/>
    <col min="11272" max="11272" width="11" style="185" bestFit="1" customWidth="1"/>
    <col min="11273" max="11275" width="10" style="185"/>
    <col min="11276" max="11276" width="10.125" style="185" bestFit="1" customWidth="1"/>
    <col min="11277" max="11520" width="10" style="185"/>
    <col min="11521" max="11521" width="19.75" style="185" customWidth="1"/>
    <col min="11522" max="11522" width="10" style="185" customWidth="1"/>
    <col min="11523" max="11523" width="7.5" style="185" bestFit="1" customWidth="1"/>
    <col min="11524" max="11524" width="9.125" style="185" bestFit="1" customWidth="1"/>
    <col min="11525" max="11525" width="7.5" style="185" bestFit="1" customWidth="1"/>
    <col min="11526" max="11526" width="9.125" style="185" bestFit="1" customWidth="1"/>
    <col min="11527" max="11527" width="7.5" style="185" bestFit="1" customWidth="1"/>
    <col min="11528" max="11528" width="11" style="185" bestFit="1" customWidth="1"/>
    <col min="11529" max="11531" width="10" style="185"/>
    <col min="11532" max="11532" width="10.125" style="185" bestFit="1" customWidth="1"/>
    <col min="11533" max="11776" width="10" style="185"/>
    <col min="11777" max="11777" width="19.75" style="185" customWidth="1"/>
    <col min="11778" max="11778" width="10" style="185" customWidth="1"/>
    <col min="11779" max="11779" width="7.5" style="185" bestFit="1" customWidth="1"/>
    <col min="11780" max="11780" width="9.125" style="185" bestFit="1" customWidth="1"/>
    <col min="11781" max="11781" width="7.5" style="185" bestFit="1" customWidth="1"/>
    <col min="11782" max="11782" width="9.125" style="185" bestFit="1" customWidth="1"/>
    <col min="11783" max="11783" width="7.5" style="185" bestFit="1" customWidth="1"/>
    <col min="11784" max="11784" width="11" style="185" bestFit="1" customWidth="1"/>
    <col min="11785" max="11787" width="10" style="185"/>
    <col min="11788" max="11788" width="10.125" style="185" bestFit="1" customWidth="1"/>
    <col min="11789" max="12032" width="10" style="185"/>
    <col min="12033" max="12033" width="19.75" style="185" customWidth="1"/>
    <col min="12034" max="12034" width="10" style="185" customWidth="1"/>
    <col min="12035" max="12035" width="7.5" style="185" bestFit="1" customWidth="1"/>
    <col min="12036" max="12036" width="9.125" style="185" bestFit="1" customWidth="1"/>
    <col min="12037" max="12037" width="7.5" style="185" bestFit="1" customWidth="1"/>
    <col min="12038" max="12038" width="9.125" style="185" bestFit="1" customWidth="1"/>
    <col min="12039" max="12039" width="7.5" style="185" bestFit="1" customWidth="1"/>
    <col min="12040" max="12040" width="11" style="185" bestFit="1" customWidth="1"/>
    <col min="12041" max="12043" width="10" style="185"/>
    <col min="12044" max="12044" width="10.125" style="185" bestFit="1" customWidth="1"/>
    <col min="12045" max="12288" width="11" style="185"/>
    <col min="12289" max="12289" width="19.75" style="185" customWidth="1"/>
    <col min="12290" max="12290" width="10" style="185" customWidth="1"/>
    <col min="12291" max="12291" width="7.5" style="185" bestFit="1" customWidth="1"/>
    <col min="12292" max="12292" width="9.125" style="185" bestFit="1" customWidth="1"/>
    <col min="12293" max="12293" width="7.5" style="185" bestFit="1" customWidth="1"/>
    <col min="12294" max="12294" width="9.125" style="185" bestFit="1" customWidth="1"/>
    <col min="12295" max="12295" width="7.5" style="185" bestFit="1" customWidth="1"/>
    <col min="12296" max="12296" width="11" style="185" bestFit="1" customWidth="1"/>
    <col min="12297" max="12299" width="10" style="185"/>
    <col min="12300" max="12300" width="10.125" style="185" bestFit="1" customWidth="1"/>
    <col min="12301" max="12544" width="10" style="185"/>
    <col min="12545" max="12545" width="19.75" style="185" customWidth="1"/>
    <col min="12546" max="12546" width="10" style="185" customWidth="1"/>
    <col min="12547" max="12547" width="7.5" style="185" bestFit="1" customWidth="1"/>
    <col min="12548" max="12548" width="9.125" style="185" bestFit="1" customWidth="1"/>
    <col min="12549" max="12549" width="7.5" style="185" bestFit="1" customWidth="1"/>
    <col min="12550" max="12550" width="9.125" style="185" bestFit="1" customWidth="1"/>
    <col min="12551" max="12551" width="7.5" style="185" bestFit="1" customWidth="1"/>
    <col min="12552" max="12552" width="11" style="185" bestFit="1" customWidth="1"/>
    <col min="12553" max="12555" width="10" style="185"/>
    <col min="12556" max="12556" width="10.125" style="185" bestFit="1" customWidth="1"/>
    <col min="12557" max="12800" width="10" style="185"/>
    <col min="12801" max="12801" width="19.75" style="185" customWidth="1"/>
    <col min="12802" max="12802" width="10" style="185" customWidth="1"/>
    <col min="12803" max="12803" width="7.5" style="185" bestFit="1" customWidth="1"/>
    <col min="12804" max="12804" width="9.125" style="185" bestFit="1" customWidth="1"/>
    <col min="12805" max="12805" width="7.5" style="185" bestFit="1" customWidth="1"/>
    <col min="12806" max="12806" width="9.125" style="185" bestFit="1" customWidth="1"/>
    <col min="12807" max="12807" width="7.5" style="185" bestFit="1" customWidth="1"/>
    <col min="12808" max="12808" width="11" style="185" bestFit="1" customWidth="1"/>
    <col min="12809" max="12811" width="10" style="185"/>
    <col min="12812" max="12812" width="10.125" style="185" bestFit="1" customWidth="1"/>
    <col min="12813" max="13056" width="10" style="185"/>
    <col min="13057" max="13057" width="19.75" style="185" customWidth="1"/>
    <col min="13058" max="13058" width="10" style="185" customWidth="1"/>
    <col min="13059" max="13059" width="7.5" style="185" bestFit="1" customWidth="1"/>
    <col min="13060" max="13060" width="9.125" style="185" bestFit="1" customWidth="1"/>
    <col min="13061" max="13061" width="7.5" style="185" bestFit="1" customWidth="1"/>
    <col min="13062" max="13062" width="9.125" style="185" bestFit="1" customWidth="1"/>
    <col min="13063" max="13063" width="7.5" style="185" bestFit="1" customWidth="1"/>
    <col min="13064" max="13064" width="11" style="185" bestFit="1" customWidth="1"/>
    <col min="13065" max="13067" width="10" style="185"/>
    <col min="13068" max="13068" width="10.125" style="185" bestFit="1" customWidth="1"/>
    <col min="13069" max="13312" width="11" style="185"/>
    <col min="13313" max="13313" width="19.75" style="185" customWidth="1"/>
    <col min="13314" max="13314" width="10" style="185" customWidth="1"/>
    <col min="13315" max="13315" width="7.5" style="185" bestFit="1" customWidth="1"/>
    <col min="13316" max="13316" width="9.125" style="185" bestFit="1" customWidth="1"/>
    <col min="13317" max="13317" width="7.5" style="185" bestFit="1" customWidth="1"/>
    <col min="13318" max="13318" width="9.125" style="185" bestFit="1" customWidth="1"/>
    <col min="13319" max="13319" width="7.5" style="185" bestFit="1" customWidth="1"/>
    <col min="13320" max="13320" width="11" style="185" bestFit="1" customWidth="1"/>
    <col min="13321" max="13323" width="10" style="185"/>
    <col min="13324" max="13324" width="10.125" style="185" bestFit="1" customWidth="1"/>
    <col min="13325" max="13568" width="10" style="185"/>
    <col min="13569" max="13569" width="19.75" style="185" customWidth="1"/>
    <col min="13570" max="13570" width="10" style="185" customWidth="1"/>
    <col min="13571" max="13571" width="7.5" style="185" bestFit="1" customWidth="1"/>
    <col min="13572" max="13572" width="9.125" style="185" bestFit="1" customWidth="1"/>
    <col min="13573" max="13573" width="7.5" style="185" bestFit="1" customWidth="1"/>
    <col min="13574" max="13574" width="9.125" style="185" bestFit="1" customWidth="1"/>
    <col min="13575" max="13575" width="7.5" style="185" bestFit="1" customWidth="1"/>
    <col min="13576" max="13576" width="11" style="185" bestFit="1" customWidth="1"/>
    <col min="13577" max="13579" width="10" style="185"/>
    <col min="13580" max="13580" width="10.125" style="185" bestFit="1" customWidth="1"/>
    <col min="13581" max="13824" width="10" style="185"/>
    <col min="13825" max="13825" width="19.75" style="185" customWidth="1"/>
    <col min="13826" max="13826" width="10" style="185" customWidth="1"/>
    <col min="13827" max="13827" width="7.5" style="185" bestFit="1" customWidth="1"/>
    <col min="13828" max="13828" width="9.125" style="185" bestFit="1" customWidth="1"/>
    <col min="13829" max="13829" width="7.5" style="185" bestFit="1" customWidth="1"/>
    <col min="13830" max="13830" width="9.125" style="185" bestFit="1" customWidth="1"/>
    <col min="13831" max="13831" width="7.5" style="185" bestFit="1" customWidth="1"/>
    <col min="13832" max="13832" width="11" style="185" bestFit="1" customWidth="1"/>
    <col min="13833" max="13835" width="10" style="185"/>
    <col min="13836" max="13836" width="10.125" style="185" bestFit="1" customWidth="1"/>
    <col min="13837" max="14080" width="10" style="185"/>
    <col min="14081" max="14081" width="19.75" style="185" customWidth="1"/>
    <col min="14082" max="14082" width="10" style="185" customWidth="1"/>
    <col min="14083" max="14083" width="7.5" style="185" bestFit="1" customWidth="1"/>
    <col min="14084" max="14084" width="9.125" style="185" bestFit="1" customWidth="1"/>
    <col min="14085" max="14085" width="7.5" style="185" bestFit="1" customWidth="1"/>
    <col min="14086" max="14086" width="9.125" style="185" bestFit="1" customWidth="1"/>
    <col min="14087" max="14087" width="7.5" style="185" bestFit="1" customWidth="1"/>
    <col min="14088" max="14088" width="11" style="185" bestFit="1" customWidth="1"/>
    <col min="14089" max="14091" width="10" style="185"/>
    <col min="14092" max="14092" width="10.125" style="185" bestFit="1" customWidth="1"/>
    <col min="14093" max="14336" width="11" style="185"/>
    <col min="14337" max="14337" width="19.75" style="185" customWidth="1"/>
    <col min="14338" max="14338" width="10" style="185" customWidth="1"/>
    <col min="14339" max="14339" width="7.5" style="185" bestFit="1" customWidth="1"/>
    <col min="14340" max="14340" width="9.125" style="185" bestFit="1" customWidth="1"/>
    <col min="14341" max="14341" width="7.5" style="185" bestFit="1" customWidth="1"/>
    <col min="14342" max="14342" width="9.125" style="185" bestFit="1" customWidth="1"/>
    <col min="14343" max="14343" width="7.5" style="185" bestFit="1" customWidth="1"/>
    <col min="14344" max="14344" width="11" style="185" bestFit="1" customWidth="1"/>
    <col min="14345" max="14347" width="10" style="185"/>
    <col min="14348" max="14348" width="10.125" style="185" bestFit="1" customWidth="1"/>
    <col min="14349" max="14592" width="10" style="185"/>
    <col min="14593" max="14593" width="19.75" style="185" customWidth="1"/>
    <col min="14594" max="14594" width="10" style="185" customWidth="1"/>
    <col min="14595" max="14595" width="7.5" style="185" bestFit="1" customWidth="1"/>
    <col min="14596" max="14596" width="9.125" style="185" bestFit="1" customWidth="1"/>
    <col min="14597" max="14597" width="7.5" style="185" bestFit="1" customWidth="1"/>
    <col min="14598" max="14598" width="9.125" style="185" bestFit="1" customWidth="1"/>
    <col min="14599" max="14599" width="7.5" style="185" bestFit="1" customWidth="1"/>
    <col min="14600" max="14600" width="11" style="185" bestFit="1" customWidth="1"/>
    <col min="14601" max="14603" width="10" style="185"/>
    <col min="14604" max="14604" width="10.125" style="185" bestFit="1" customWidth="1"/>
    <col min="14605" max="14848" width="10" style="185"/>
    <col min="14849" max="14849" width="19.75" style="185" customWidth="1"/>
    <col min="14850" max="14850" width="10" style="185" customWidth="1"/>
    <col min="14851" max="14851" width="7.5" style="185" bestFit="1" customWidth="1"/>
    <col min="14852" max="14852" width="9.125" style="185" bestFit="1" customWidth="1"/>
    <col min="14853" max="14853" width="7.5" style="185" bestFit="1" customWidth="1"/>
    <col min="14854" max="14854" width="9.125" style="185" bestFit="1" customWidth="1"/>
    <col min="14855" max="14855" width="7.5" style="185" bestFit="1" customWidth="1"/>
    <col min="14856" max="14856" width="11" style="185" bestFit="1" customWidth="1"/>
    <col min="14857" max="14859" width="10" style="185"/>
    <col min="14860" max="14860" width="10.125" style="185" bestFit="1" customWidth="1"/>
    <col min="14861" max="15104" width="10" style="185"/>
    <col min="15105" max="15105" width="19.75" style="185" customWidth="1"/>
    <col min="15106" max="15106" width="10" style="185" customWidth="1"/>
    <col min="15107" max="15107" width="7.5" style="185" bestFit="1" customWidth="1"/>
    <col min="15108" max="15108" width="9.125" style="185" bestFit="1" customWidth="1"/>
    <col min="15109" max="15109" width="7.5" style="185" bestFit="1" customWidth="1"/>
    <col min="15110" max="15110" width="9.125" style="185" bestFit="1" customWidth="1"/>
    <col min="15111" max="15111" width="7.5" style="185" bestFit="1" customWidth="1"/>
    <col min="15112" max="15112" width="11" style="185" bestFit="1" customWidth="1"/>
    <col min="15113" max="15115" width="10" style="185"/>
    <col min="15116" max="15116" width="10.125" style="185" bestFit="1" customWidth="1"/>
    <col min="15117" max="15360" width="11" style="185"/>
    <col min="15361" max="15361" width="19.75" style="185" customWidth="1"/>
    <col min="15362" max="15362" width="10" style="185" customWidth="1"/>
    <col min="15363" max="15363" width="7.5" style="185" bestFit="1" customWidth="1"/>
    <col min="15364" max="15364" width="9.125" style="185" bestFit="1" customWidth="1"/>
    <col min="15365" max="15365" width="7.5" style="185" bestFit="1" customWidth="1"/>
    <col min="15366" max="15366" width="9.125" style="185" bestFit="1" customWidth="1"/>
    <col min="15367" max="15367" width="7.5" style="185" bestFit="1" customWidth="1"/>
    <col min="15368" max="15368" width="11" style="185" bestFit="1" customWidth="1"/>
    <col min="15369" max="15371" width="10" style="185"/>
    <col min="15372" max="15372" width="10.125" style="185" bestFit="1" customWidth="1"/>
    <col min="15373" max="15616" width="10" style="185"/>
    <col min="15617" max="15617" width="19.75" style="185" customWidth="1"/>
    <col min="15618" max="15618" width="10" style="185" customWidth="1"/>
    <col min="15619" max="15619" width="7.5" style="185" bestFit="1" customWidth="1"/>
    <col min="15620" max="15620" width="9.125" style="185" bestFit="1" customWidth="1"/>
    <col min="15621" max="15621" width="7.5" style="185" bestFit="1" customWidth="1"/>
    <col min="15622" max="15622" width="9.125" style="185" bestFit="1" customWidth="1"/>
    <col min="15623" max="15623" width="7.5" style="185" bestFit="1" customWidth="1"/>
    <col min="15624" max="15624" width="11" style="185" bestFit="1" customWidth="1"/>
    <col min="15625" max="15627" width="10" style="185"/>
    <col min="15628" max="15628" width="10.125" style="185" bestFit="1" customWidth="1"/>
    <col min="15629" max="15872" width="10" style="185"/>
    <col min="15873" max="15873" width="19.75" style="185" customWidth="1"/>
    <col min="15874" max="15874" width="10" style="185" customWidth="1"/>
    <col min="15875" max="15875" width="7.5" style="185" bestFit="1" customWidth="1"/>
    <col min="15876" max="15876" width="9.125" style="185" bestFit="1" customWidth="1"/>
    <col min="15877" max="15877" width="7.5" style="185" bestFit="1" customWidth="1"/>
    <col min="15878" max="15878" width="9.125" style="185" bestFit="1" customWidth="1"/>
    <col min="15879" max="15879" width="7.5" style="185" bestFit="1" customWidth="1"/>
    <col min="15880" max="15880" width="11" style="185" bestFit="1" customWidth="1"/>
    <col min="15881" max="15883" width="10" style="185"/>
    <col min="15884" max="15884" width="10.125" style="185" bestFit="1" customWidth="1"/>
    <col min="15885" max="16128" width="10" style="185"/>
    <col min="16129" max="16129" width="19.75" style="185" customWidth="1"/>
    <col min="16130" max="16130" width="10" style="185" customWidth="1"/>
    <col min="16131" max="16131" width="7.5" style="185" bestFit="1" customWidth="1"/>
    <col min="16132" max="16132" width="9.125" style="185" bestFit="1" customWidth="1"/>
    <col min="16133" max="16133" width="7.5" style="185" bestFit="1" customWidth="1"/>
    <col min="16134" max="16134" width="9.125" style="185" bestFit="1" customWidth="1"/>
    <col min="16135" max="16135" width="7.5" style="185" bestFit="1" customWidth="1"/>
    <col min="16136" max="16136" width="11" style="185" bestFit="1" customWidth="1"/>
    <col min="16137" max="16139" width="10" style="185"/>
    <col min="16140" max="16140" width="10.125" style="185" bestFit="1" customWidth="1"/>
    <col min="16141" max="16384" width="11" style="185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8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ht="12.95" x14ac:dyDescent="0.2">
      <c r="A5" s="99" t="s">
        <v>208</v>
      </c>
      <c r="B5" s="607">
        <v>31.8</v>
      </c>
      <c r="C5" s="186">
        <v>3.1462860849821603</v>
      </c>
      <c r="D5" s="100">
        <v>348.26</v>
      </c>
      <c r="E5" s="101">
        <v>2.8246819391011919</v>
      </c>
      <c r="F5" s="100">
        <v>373.97800000000001</v>
      </c>
      <c r="G5" s="101">
        <v>3.1968056778138654</v>
      </c>
      <c r="H5" s="608">
        <v>6.782806749493238</v>
      </c>
      <c r="I5" s="99"/>
    </row>
    <row r="6" spans="1:65" s="136" customFormat="1" ht="12.95" x14ac:dyDescent="0.2">
      <c r="A6" s="99" t="s">
        <v>209</v>
      </c>
      <c r="B6" s="607">
        <v>117.423</v>
      </c>
      <c r="C6" s="101">
        <v>4.2712653068473445</v>
      </c>
      <c r="D6" s="100">
        <v>1241.1579999999999</v>
      </c>
      <c r="E6" s="101">
        <v>-6.7268368566211008</v>
      </c>
      <c r="F6" s="100">
        <v>1328.0809999999999</v>
      </c>
      <c r="G6" s="101">
        <v>-6.2216184116408026</v>
      </c>
      <c r="H6" s="608">
        <v>24.087290617827058</v>
      </c>
      <c r="I6" s="99"/>
    </row>
    <row r="7" spans="1:65" s="136" customFormat="1" ht="12.95" x14ac:dyDescent="0.2">
      <c r="A7" s="99" t="s">
        <v>210</v>
      </c>
      <c r="B7" s="607">
        <v>127</v>
      </c>
      <c r="C7" s="101">
        <v>0.79365079365079361</v>
      </c>
      <c r="D7" s="100">
        <v>1673</v>
      </c>
      <c r="E7" s="101">
        <v>-18.746964545896066</v>
      </c>
      <c r="F7" s="100">
        <v>1746</v>
      </c>
      <c r="G7" s="101">
        <v>-18.752908329455561</v>
      </c>
      <c r="H7" s="608">
        <v>31.667051496652725</v>
      </c>
      <c r="I7" s="99"/>
    </row>
    <row r="8" spans="1:65" s="136" customFormat="1" ht="12.95" x14ac:dyDescent="0.2">
      <c r="A8" s="179" t="s">
        <v>538</v>
      </c>
      <c r="B8" s="607">
        <v>290.77699999999999</v>
      </c>
      <c r="C8" s="101">
        <v>-6.6697265668882411</v>
      </c>
      <c r="D8" s="100">
        <v>1912.1992061505509</v>
      </c>
      <c r="E8" s="101">
        <v>-18.414156649383354</v>
      </c>
      <c r="F8" s="100">
        <v>2065.5582061505511</v>
      </c>
      <c r="G8" s="101">
        <v>-19.107160659086691</v>
      </c>
      <c r="H8" s="608">
        <v>37.462851136026991</v>
      </c>
      <c r="I8" s="99"/>
      <c r="J8" s="100"/>
    </row>
    <row r="9" spans="1:65" s="99" customFormat="1" ht="13.7" x14ac:dyDescent="0.25">
      <c r="A9" s="68" t="s">
        <v>211</v>
      </c>
      <c r="B9" s="69">
        <v>567</v>
      </c>
      <c r="C9" s="103">
        <v>-2.4096385542168677</v>
      </c>
      <c r="D9" s="69">
        <v>5174.6172061505504</v>
      </c>
      <c r="E9" s="103">
        <v>-14.781150762710771</v>
      </c>
      <c r="F9" s="69">
        <v>5513.6172061505504</v>
      </c>
      <c r="G9" s="103">
        <v>-14.926889657567752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584</v>
      </c>
    </row>
    <row r="12" spans="1:65" x14ac:dyDescent="0.2">
      <c r="A12" s="94" t="s">
        <v>537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workbookViewId="0">
      <selection activeCell="O9" sqref="O9"/>
    </sheetView>
  </sheetViews>
  <sheetFormatPr baseColWidth="10" defaultRowHeight="14.25" x14ac:dyDescent="0.2"/>
  <cols>
    <col min="1" max="1" width="8.5" customWidth="1"/>
    <col min="2" max="2" width="17.8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5" t="s">
        <v>276</v>
      </c>
      <c r="B1" s="445"/>
      <c r="C1" s="1"/>
      <c r="D1" s="1"/>
      <c r="E1" s="1"/>
      <c r="F1" s="1"/>
      <c r="G1" s="1"/>
      <c r="H1" s="1"/>
      <c r="I1" s="1"/>
    </row>
    <row r="2" spans="1:10" x14ac:dyDescent="0.2">
      <c r="A2" s="609"/>
      <c r="B2" s="609"/>
      <c r="C2" s="609"/>
      <c r="D2" s="609"/>
      <c r="E2" s="609"/>
      <c r="F2" s="1"/>
      <c r="G2" s="1"/>
      <c r="H2" s="610"/>
      <c r="I2" s="615" t="s">
        <v>160</v>
      </c>
    </row>
    <row r="3" spans="1:10" ht="14.45" customHeight="1" x14ac:dyDescent="0.2">
      <c r="A3" s="874" t="s">
        <v>550</v>
      </c>
      <c r="B3" s="874" t="s">
        <v>551</v>
      </c>
      <c r="C3" s="857">
        <f>INDICE!A3</f>
        <v>41944</v>
      </c>
      <c r="D3" s="858"/>
      <c r="E3" s="858" t="s">
        <v>121</v>
      </c>
      <c r="F3" s="858"/>
      <c r="G3" s="858" t="s">
        <v>122</v>
      </c>
      <c r="H3" s="858"/>
      <c r="I3" s="858"/>
    </row>
    <row r="4" spans="1:10" x14ac:dyDescent="0.2">
      <c r="A4" s="875"/>
      <c r="B4" s="875"/>
      <c r="C4" s="97" t="s">
        <v>48</v>
      </c>
      <c r="D4" s="97" t="s">
        <v>548</v>
      </c>
      <c r="E4" s="97" t="s">
        <v>48</v>
      </c>
      <c r="F4" s="97" t="s">
        <v>548</v>
      </c>
      <c r="G4" s="97" t="s">
        <v>48</v>
      </c>
      <c r="H4" s="98" t="s">
        <v>548</v>
      </c>
      <c r="I4" s="98" t="s">
        <v>111</v>
      </c>
    </row>
    <row r="5" spans="1:10" x14ac:dyDescent="0.2">
      <c r="A5" s="617"/>
      <c r="B5" s="627" t="s">
        <v>213</v>
      </c>
      <c r="C5" s="624">
        <v>77</v>
      </c>
      <c r="D5" s="189">
        <v>-42.962962962962962</v>
      </c>
      <c r="E5" s="188">
        <v>246</v>
      </c>
      <c r="F5" s="190">
        <v>82.222222222222214</v>
      </c>
      <c r="G5" s="622">
        <v>246</v>
      </c>
      <c r="H5" s="199">
        <v>-8.8888888888888893</v>
      </c>
      <c r="I5" s="629">
        <v>0.42830280660213105</v>
      </c>
      <c r="J5" s="407"/>
    </row>
    <row r="6" spans="1:10" x14ac:dyDescent="0.2">
      <c r="A6" s="617"/>
      <c r="B6" s="628" t="s">
        <v>214</v>
      </c>
      <c r="C6" s="625">
        <v>581</v>
      </c>
      <c r="D6" s="189">
        <v>-19.417475728155338</v>
      </c>
      <c r="E6" s="191">
        <v>7545</v>
      </c>
      <c r="F6" s="189">
        <v>-12.784649173505953</v>
      </c>
      <c r="G6" s="622">
        <v>7835</v>
      </c>
      <c r="H6" s="192">
        <v>-16.426666666666666</v>
      </c>
      <c r="I6" s="629">
        <v>13.641270283445921</v>
      </c>
      <c r="J6" s="407"/>
    </row>
    <row r="7" spans="1:10" x14ac:dyDescent="0.2">
      <c r="A7" s="618"/>
      <c r="B7" s="193" t="s">
        <v>354</v>
      </c>
      <c r="C7" s="194">
        <v>658</v>
      </c>
      <c r="D7" s="195">
        <v>-23.130841121495326</v>
      </c>
      <c r="E7" s="194">
        <v>7791</v>
      </c>
      <c r="F7" s="196">
        <v>-11.324834964716594</v>
      </c>
      <c r="G7" s="197">
        <v>8081</v>
      </c>
      <c r="H7" s="196">
        <v>-16.215655780196993</v>
      </c>
      <c r="I7" s="198">
        <v>14.069573090048054</v>
      </c>
      <c r="J7" s="407"/>
    </row>
    <row r="8" spans="1:10" x14ac:dyDescent="0.2">
      <c r="A8" s="617"/>
      <c r="B8" s="627" t="s">
        <v>215</v>
      </c>
      <c r="C8" s="625">
        <v>266</v>
      </c>
      <c r="D8" s="189">
        <v>60.24096385542169</v>
      </c>
      <c r="E8" s="191">
        <v>1055</v>
      </c>
      <c r="F8" s="199">
        <v>49.011299435028249</v>
      </c>
      <c r="G8" s="622">
        <v>1147</v>
      </c>
      <c r="H8" s="199">
        <v>49.934640522875817</v>
      </c>
      <c r="I8" s="629">
        <v>1.997005362490424</v>
      </c>
      <c r="J8" s="407"/>
    </row>
    <row r="9" spans="1:10" x14ac:dyDescent="0.2">
      <c r="A9" s="617"/>
      <c r="B9" s="187" t="s">
        <v>216</v>
      </c>
      <c r="C9" s="625">
        <v>293</v>
      </c>
      <c r="D9" s="189">
        <v>33.181818181818187</v>
      </c>
      <c r="E9" s="191">
        <v>3509</v>
      </c>
      <c r="F9" s="192">
        <v>33.017437452615617</v>
      </c>
      <c r="G9" s="622">
        <v>3962</v>
      </c>
      <c r="H9" s="192">
        <v>37.760778859527122</v>
      </c>
      <c r="I9" s="629">
        <v>6.8981126819416403</v>
      </c>
      <c r="J9" s="407"/>
    </row>
    <row r="10" spans="1:10" x14ac:dyDescent="0.2">
      <c r="A10" s="617"/>
      <c r="B10" s="187" t="s">
        <v>217</v>
      </c>
      <c r="C10" s="625">
        <v>0</v>
      </c>
      <c r="D10" s="189">
        <v>-100</v>
      </c>
      <c r="E10" s="191">
        <v>104</v>
      </c>
      <c r="F10" s="200">
        <v>-33.333333333333329</v>
      </c>
      <c r="G10" s="622">
        <v>156</v>
      </c>
      <c r="H10" s="201" t="s">
        <v>151</v>
      </c>
      <c r="I10" s="629">
        <v>0.27160665784525384</v>
      </c>
      <c r="J10" s="407"/>
    </row>
    <row r="11" spans="1:10" x14ac:dyDescent="0.2">
      <c r="A11" s="617"/>
      <c r="B11" s="628" t="s">
        <v>218</v>
      </c>
      <c r="C11" s="625">
        <v>286</v>
      </c>
      <c r="D11" s="189">
        <v>14.859437751004014</v>
      </c>
      <c r="E11" s="191">
        <v>2646</v>
      </c>
      <c r="F11" s="192">
        <v>16.512549537648614</v>
      </c>
      <c r="G11" s="622">
        <v>2746</v>
      </c>
      <c r="H11" s="192">
        <v>17.501069747539582</v>
      </c>
      <c r="I11" s="629">
        <v>4.7809736054042764</v>
      </c>
      <c r="J11" s="407"/>
    </row>
    <row r="12" spans="1:10" x14ac:dyDescent="0.2">
      <c r="A12" s="618"/>
      <c r="B12" s="193" t="s">
        <v>540</v>
      </c>
      <c r="C12" s="194">
        <v>845</v>
      </c>
      <c r="D12" s="195">
        <v>6.8268015170670031</v>
      </c>
      <c r="E12" s="194">
        <v>7314</v>
      </c>
      <c r="F12" s="196">
        <v>26.693227091633464</v>
      </c>
      <c r="G12" s="197">
        <v>8011</v>
      </c>
      <c r="H12" s="196">
        <v>30.599934789696771</v>
      </c>
      <c r="I12" s="198">
        <v>13.947698307681595</v>
      </c>
      <c r="J12" s="407"/>
    </row>
    <row r="13" spans="1:10" x14ac:dyDescent="0.2">
      <c r="A13" s="619"/>
      <c r="B13" s="632" t="s">
        <v>219</v>
      </c>
      <c r="C13" s="624">
        <v>0</v>
      </c>
      <c r="D13" s="189">
        <v>-100</v>
      </c>
      <c r="E13" s="188">
        <v>1152</v>
      </c>
      <c r="F13" s="201">
        <v>562.06896551724139</v>
      </c>
      <c r="G13" s="622">
        <v>1152</v>
      </c>
      <c r="H13" s="201">
        <v>562.06896551724139</v>
      </c>
      <c r="I13" s="629">
        <v>2.0057107040880284</v>
      </c>
      <c r="J13" s="407"/>
    </row>
    <row r="14" spans="1:10" x14ac:dyDescent="0.2">
      <c r="A14" s="619"/>
      <c r="B14" s="626" t="s">
        <v>220</v>
      </c>
      <c r="C14" s="624">
        <v>0</v>
      </c>
      <c r="D14" s="189" t="s">
        <v>151</v>
      </c>
      <c r="E14" s="188">
        <v>0</v>
      </c>
      <c r="F14" s="201">
        <v>-100</v>
      </c>
      <c r="G14" s="191">
        <v>0</v>
      </c>
      <c r="H14" s="201">
        <v>-100</v>
      </c>
      <c r="I14" s="624">
        <v>0</v>
      </c>
      <c r="J14" s="407"/>
    </row>
    <row r="15" spans="1:10" x14ac:dyDescent="0.2">
      <c r="A15" s="619"/>
      <c r="B15" s="626" t="s">
        <v>261</v>
      </c>
      <c r="C15" s="625">
        <v>0</v>
      </c>
      <c r="D15" s="189" t="s">
        <v>151</v>
      </c>
      <c r="E15" s="191">
        <v>17</v>
      </c>
      <c r="F15" s="201" t="s">
        <v>151</v>
      </c>
      <c r="G15" s="622">
        <v>17</v>
      </c>
      <c r="H15" s="201" t="s">
        <v>151</v>
      </c>
      <c r="I15" s="629" t="s">
        <v>195</v>
      </c>
      <c r="J15" s="407"/>
    </row>
    <row r="16" spans="1:10" x14ac:dyDescent="0.2">
      <c r="A16" s="619"/>
      <c r="B16" s="626" t="s">
        <v>221</v>
      </c>
      <c r="C16" s="625">
        <v>0</v>
      </c>
      <c r="D16" s="189" t="s">
        <v>151</v>
      </c>
      <c r="E16" s="191">
        <v>53</v>
      </c>
      <c r="F16" s="201">
        <v>-5.3571428571428568</v>
      </c>
      <c r="G16" s="622">
        <v>78</v>
      </c>
      <c r="H16" s="201">
        <v>39.285714285714285</v>
      </c>
      <c r="I16" s="629">
        <v>0.13580332892262692</v>
      </c>
      <c r="J16" s="407"/>
    </row>
    <row r="17" spans="1:10" x14ac:dyDescent="0.2">
      <c r="A17" s="619"/>
      <c r="B17" s="626" t="s">
        <v>222</v>
      </c>
      <c r="C17" s="625">
        <v>0</v>
      </c>
      <c r="D17" s="189">
        <v>-100</v>
      </c>
      <c r="E17" s="191">
        <v>161</v>
      </c>
      <c r="F17" s="201">
        <v>-83.654822335025386</v>
      </c>
      <c r="G17" s="622">
        <v>248</v>
      </c>
      <c r="H17" s="201">
        <v>-74.82233502538071</v>
      </c>
      <c r="I17" s="629">
        <v>0.43178494324117273</v>
      </c>
      <c r="J17" s="407"/>
    </row>
    <row r="18" spans="1:10" x14ac:dyDescent="0.2">
      <c r="A18" s="619"/>
      <c r="B18" s="626" t="s">
        <v>223</v>
      </c>
      <c r="C18" s="625">
        <v>0</v>
      </c>
      <c r="D18" s="189" t="s">
        <v>151</v>
      </c>
      <c r="E18" s="191">
        <v>1098</v>
      </c>
      <c r="F18" s="201">
        <v>90.625</v>
      </c>
      <c r="G18" s="622">
        <v>1392</v>
      </c>
      <c r="H18" s="201">
        <v>141.66666666666669</v>
      </c>
      <c r="I18" s="629">
        <v>2.4235671007730346</v>
      </c>
      <c r="J18" s="407"/>
    </row>
    <row r="19" spans="1:10" x14ac:dyDescent="0.2">
      <c r="A19" s="619"/>
      <c r="B19" s="626" t="s">
        <v>224</v>
      </c>
      <c r="C19" s="625">
        <v>237</v>
      </c>
      <c r="D19" s="189">
        <v>196.25</v>
      </c>
      <c r="E19" s="191">
        <v>1278</v>
      </c>
      <c r="F19" s="201">
        <v>300.62695924764887</v>
      </c>
      <c r="G19" s="622">
        <v>1358</v>
      </c>
      <c r="H19" s="201">
        <v>325.70532915360502</v>
      </c>
      <c r="I19" s="629">
        <v>2.364370777909325</v>
      </c>
      <c r="J19" s="407"/>
    </row>
    <row r="20" spans="1:10" x14ac:dyDescent="0.2">
      <c r="A20" s="620"/>
      <c r="B20" s="202" t="s">
        <v>225</v>
      </c>
      <c r="C20" s="625">
        <v>320</v>
      </c>
      <c r="D20" s="189">
        <v>-42.754919499105547</v>
      </c>
      <c r="E20" s="191">
        <v>6885</v>
      </c>
      <c r="F20" s="201">
        <v>-8.0774365821094793</v>
      </c>
      <c r="G20" s="622">
        <v>7522</v>
      </c>
      <c r="H20" s="201">
        <v>-9.242277992277991</v>
      </c>
      <c r="I20" s="629">
        <v>13.096315899435895</v>
      </c>
      <c r="J20" s="407"/>
    </row>
    <row r="21" spans="1:10" x14ac:dyDescent="0.2">
      <c r="A21" s="620"/>
      <c r="B21" s="202" t="s">
        <v>268</v>
      </c>
      <c r="C21" s="625">
        <v>19</v>
      </c>
      <c r="D21" s="189" t="s">
        <v>151</v>
      </c>
      <c r="E21" s="191">
        <v>267</v>
      </c>
      <c r="F21" s="201">
        <v>-29.365079365079367</v>
      </c>
      <c r="G21" s="622">
        <v>306</v>
      </c>
      <c r="H21" s="201">
        <v>-27.142857142857142</v>
      </c>
      <c r="I21" s="629">
        <v>0.53276690577338259</v>
      </c>
      <c r="J21" s="407"/>
    </row>
    <row r="22" spans="1:10" x14ac:dyDescent="0.2">
      <c r="A22" s="618"/>
      <c r="B22" s="193" t="s">
        <v>541</v>
      </c>
      <c r="C22" s="194">
        <v>576</v>
      </c>
      <c r="D22" s="195">
        <v>-20.987654320987652</v>
      </c>
      <c r="E22" s="194">
        <v>10911</v>
      </c>
      <c r="F22" s="196">
        <v>8.9574595566207318</v>
      </c>
      <c r="G22" s="197">
        <v>12073</v>
      </c>
      <c r="H22" s="196">
        <v>10.873358435118009</v>
      </c>
      <c r="I22" s="198">
        <v>21.019917821575319</v>
      </c>
      <c r="J22" s="407"/>
    </row>
    <row r="23" spans="1:10" x14ac:dyDescent="0.2">
      <c r="A23" s="619"/>
      <c r="B23" s="626" t="s">
        <v>226</v>
      </c>
      <c r="C23" s="625">
        <v>641</v>
      </c>
      <c r="D23" s="189">
        <v>8.828522920203735</v>
      </c>
      <c r="E23" s="191">
        <v>6653</v>
      </c>
      <c r="F23" s="189">
        <v>-11.763925729442972</v>
      </c>
      <c r="G23" s="623">
        <v>7253</v>
      </c>
      <c r="H23" s="189">
        <v>-10.87490783976407</v>
      </c>
      <c r="I23" s="625">
        <v>12.627968521484783</v>
      </c>
      <c r="J23" s="407"/>
    </row>
    <row r="24" spans="1:10" x14ac:dyDescent="0.2">
      <c r="A24" s="619"/>
      <c r="B24" s="626" t="s">
        <v>227</v>
      </c>
      <c r="C24" s="625">
        <v>285</v>
      </c>
      <c r="D24" s="189">
        <v>79.245283018867923</v>
      </c>
      <c r="E24" s="191">
        <v>1506</v>
      </c>
      <c r="F24" s="189">
        <v>-21.887966804979254</v>
      </c>
      <c r="G24" s="191">
        <v>1586</v>
      </c>
      <c r="H24" s="189">
        <v>-31.222896790980055</v>
      </c>
      <c r="I24" s="630">
        <v>2.7613343547600806</v>
      </c>
      <c r="J24" s="407"/>
    </row>
    <row r="25" spans="1:10" x14ac:dyDescent="0.2">
      <c r="A25" s="619"/>
      <c r="B25" s="626" t="s">
        <v>228</v>
      </c>
      <c r="C25" s="624">
        <v>0</v>
      </c>
      <c r="D25" s="189" t="s">
        <v>151</v>
      </c>
      <c r="E25" s="188">
        <v>0</v>
      </c>
      <c r="F25" s="189">
        <v>-100</v>
      </c>
      <c r="G25" s="191">
        <v>0</v>
      </c>
      <c r="H25" s="189">
        <v>-100</v>
      </c>
      <c r="I25" s="624">
        <v>0</v>
      </c>
      <c r="J25" s="407"/>
    </row>
    <row r="26" spans="1:10" x14ac:dyDescent="0.2">
      <c r="A26" s="618"/>
      <c r="B26" s="193" t="s">
        <v>401</v>
      </c>
      <c r="C26" s="194">
        <v>926</v>
      </c>
      <c r="D26" s="195">
        <v>23.796791443850267</v>
      </c>
      <c r="E26" s="194">
        <v>8159</v>
      </c>
      <c r="F26" s="196">
        <v>-15.045814244064973</v>
      </c>
      <c r="G26" s="197">
        <v>8839</v>
      </c>
      <c r="H26" s="196">
        <v>-16.455576559546316</v>
      </c>
      <c r="I26" s="198">
        <v>15.389302876244864</v>
      </c>
      <c r="J26" s="407"/>
    </row>
    <row r="27" spans="1:10" x14ac:dyDescent="0.2">
      <c r="A27" s="619"/>
      <c r="B27" s="626" t="s">
        <v>229</v>
      </c>
      <c r="C27" s="625">
        <v>532</v>
      </c>
      <c r="D27" s="189">
        <v>94.160583941605836</v>
      </c>
      <c r="E27" s="191">
        <v>4729</v>
      </c>
      <c r="F27" s="189">
        <v>36.557897776494372</v>
      </c>
      <c r="G27" s="191">
        <v>4861</v>
      </c>
      <c r="H27" s="189">
        <v>30.216983659255291</v>
      </c>
      <c r="I27" s="625">
        <v>8.4633331011908908</v>
      </c>
      <c r="J27" s="407"/>
    </row>
    <row r="28" spans="1:10" x14ac:dyDescent="0.2">
      <c r="A28" s="619"/>
      <c r="B28" s="626" t="s">
        <v>230</v>
      </c>
      <c r="C28" s="625">
        <v>138</v>
      </c>
      <c r="D28" s="189">
        <v>-35.514018691588781</v>
      </c>
      <c r="E28" s="191">
        <v>1981</v>
      </c>
      <c r="F28" s="189">
        <v>-34.295190713101157</v>
      </c>
      <c r="G28" s="622">
        <v>2148</v>
      </c>
      <c r="H28" s="189">
        <v>-32.664576802507838</v>
      </c>
      <c r="I28" s="631">
        <v>3.7398147503308028</v>
      </c>
      <c r="J28" s="407"/>
    </row>
    <row r="29" spans="1:10" x14ac:dyDescent="0.2">
      <c r="A29" s="619"/>
      <c r="B29" s="626" t="s">
        <v>231</v>
      </c>
      <c r="C29" s="625">
        <v>0</v>
      </c>
      <c r="D29" s="203" t="s">
        <v>151</v>
      </c>
      <c r="E29" s="191">
        <v>1055</v>
      </c>
      <c r="F29" s="189">
        <v>64.330218068535828</v>
      </c>
      <c r="G29" s="622">
        <v>1055</v>
      </c>
      <c r="H29" s="189">
        <v>64.330218068535828</v>
      </c>
      <c r="I29" s="631">
        <v>1.8368270770945054</v>
      </c>
      <c r="J29" s="407"/>
    </row>
    <row r="30" spans="1:10" x14ac:dyDescent="0.2">
      <c r="A30" s="619"/>
      <c r="B30" s="626" t="s">
        <v>232</v>
      </c>
      <c r="C30" s="624">
        <v>124</v>
      </c>
      <c r="D30" s="203" t="s">
        <v>151</v>
      </c>
      <c r="E30" s="188">
        <v>124</v>
      </c>
      <c r="F30" s="189">
        <v>-3.8759689922480618</v>
      </c>
      <c r="G30" s="191">
        <v>124</v>
      </c>
      <c r="H30" s="189">
        <v>-3.8759689922480618</v>
      </c>
      <c r="I30" s="624">
        <v>0.21589247162058636</v>
      </c>
      <c r="J30" s="407"/>
    </row>
    <row r="31" spans="1:10" x14ac:dyDescent="0.2">
      <c r="A31" s="619"/>
      <c r="B31" s="626" t="s">
        <v>233</v>
      </c>
      <c r="C31" s="625">
        <v>0</v>
      </c>
      <c r="D31" s="189">
        <v>-100</v>
      </c>
      <c r="E31" s="191">
        <v>240</v>
      </c>
      <c r="F31" s="189">
        <v>-57.219251336898388</v>
      </c>
      <c r="G31" s="622">
        <v>320</v>
      </c>
      <c r="H31" s="189">
        <v>-53.079178885630498</v>
      </c>
      <c r="I31" s="631">
        <v>0.5571418622466745</v>
      </c>
      <c r="J31" s="407"/>
    </row>
    <row r="32" spans="1:10" x14ac:dyDescent="0.2">
      <c r="A32" s="619"/>
      <c r="B32" s="626" t="s">
        <v>234</v>
      </c>
      <c r="C32" s="624">
        <v>121</v>
      </c>
      <c r="D32" s="203" t="s">
        <v>151</v>
      </c>
      <c r="E32" s="188">
        <v>640</v>
      </c>
      <c r="F32" s="189">
        <v>-18.9873417721519</v>
      </c>
      <c r="G32" s="622">
        <v>640</v>
      </c>
      <c r="H32" s="189">
        <v>-30.434782608695656</v>
      </c>
      <c r="I32" s="631">
        <v>1.114283724493349</v>
      </c>
      <c r="J32" s="407"/>
    </row>
    <row r="33" spans="1:10" x14ac:dyDescent="0.2">
      <c r="A33" s="619"/>
      <c r="B33" s="626" t="s">
        <v>235</v>
      </c>
      <c r="C33" s="624">
        <v>0</v>
      </c>
      <c r="D33" s="203" t="s">
        <v>151</v>
      </c>
      <c r="E33" s="188">
        <v>680</v>
      </c>
      <c r="F33" s="189">
        <v>-43.048576214405358</v>
      </c>
      <c r="G33" s="622">
        <v>680</v>
      </c>
      <c r="H33" s="189">
        <v>-43.048576214405358</v>
      </c>
      <c r="I33" s="631">
        <v>1.1839264572741834</v>
      </c>
      <c r="J33" s="407"/>
    </row>
    <row r="34" spans="1:10" x14ac:dyDescent="0.2">
      <c r="A34" s="619"/>
      <c r="B34" s="626" t="s">
        <v>236</v>
      </c>
      <c r="C34" s="625">
        <v>189</v>
      </c>
      <c r="D34" s="189" t="s">
        <v>151</v>
      </c>
      <c r="E34" s="191">
        <v>1264</v>
      </c>
      <c r="F34" s="189">
        <v>-55.63355563355563</v>
      </c>
      <c r="G34" s="622">
        <v>1264</v>
      </c>
      <c r="H34" s="189">
        <v>-63.520923520923525</v>
      </c>
      <c r="I34" s="631">
        <v>2.2007103558743646</v>
      </c>
      <c r="J34" s="407"/>
    </row>
    <row r="35" spans="1:10" x14ac:dyDescent="0.2">
      <c r="A35" s="619"/>
      <c r="B35" s="626" t="s">
        <v>237</v>
      </c>
      <c r="C35" s="625">
        <v>381</v>
      </c>
      <c r="D35" s="189">
        <v>-41.564417177914109</v>
      </c>
      <c r="E35" s="191">
        <v>8616</v>
      </c>
      <c r="F35" s="189">
        <v>23.173695496783417</v>
      </c>
      <c r="G35" s="622">
        <v>9232</v>
      </c>
      <c r="H35" s="189">
        <v>25.044020046051742</v>
      </c>
      <c r="I35" s="631">
        <v>16.073542725816562</v>
      </c>
      <c r="J35" s="407"/>
    </row>
    <row r="36" spans="1:10" x14ac:dyDescent="0.2">
      <c r="A36" s="619"/>
      <c r="B36" s="626" t="s">
        <v>238</v>
      </c>
      <c r="C36" s="624">
        <v>0</v>
      </c>
      <c r="D36" s="203" t="s">
        <v>151</v>
      </c>
      <c r="E36" s="188">
        <v>108</v>
      </c>
      <c r="F36" s="189">
        <v>-53.448275862068961</v>
      </c>
      <c r="G36" s="622">
        <v>108</v>
      </c>
      <c r="H36" s="189">
        <v>-53.448275862068961</v>
      </c>
      <c r="I36" s="631">
        <v>0.18803537850825267</v>
      </c>
      <c r="J36" s="407"/>
    </row>
    <row r="37" spans="1:10" x14ac:dyDescent="0.2">
      <c r="A37" s="619"/>
      <c r="B37" s="626" t="s">
        <v>239</v>
      </c>
      <c r="C37" s="624">
        <v>0</v>
      </c>
      <c r="D37" s="203" t="s">
        <v>151</v>
      </c>
      <c r="E37" s="188">
        <v>0</v>
      </c>
      <c r="F37" s="204" t="s">
        <v>151</v>
      </c>
      <c r="G37" s="191">
        <v>0</v>
      </c>
      <c r="H37" s="189">
        <v>-100</v>
      </c>
      <c r="I37" s="624">
        <v>0</v>
      </c>
      <c r="J37" s="407"/>
    </row>
    <row r="38" spans="1:10" x14ac:dyDescent="0.2">
      <c r="A38" s="618"/>
      <c r="B38" s="193" t="s">
        <v>542</v>
      </c>
      <c r="C38" s="206">
        <v>1485</v>
      </c>
      <c r="D38" s="195">
        <v>21.821164889253485</v>
      </c>
      <c r="E38" s="206">
        <v>19437</v>
      </c>
      <c r="F38" s="196">
        <v>-2.1791645697030697</v>
      </c>
      <c r="G38" s="206">
        <v>20432</v>
      </c>
      <c r="H38" s="196">
        <v>-5.8302991196939669</v>
      </c>
      <c r="I38" s="198">
        <v>35.573507904450167</v>
      </c>
      <c r="J38" s="407"/>
    </row>
    <row r="39" spans="1:10" x14ac:dyDescent="0.2">
      <c r="A39" s="621"/>
      <c r="B39" s="207" t="s">
        <v>240</v>
      </c>
      <c r="C39" s="208">
        <v>4490</v>
      </c>
      <c r="D39" s="209">
        <v>3.3847570803591984</v>
      </c>
      <c r="E39" s="208">
        <v>53612</v>
      </c>
      <c r="F39" s="210">
        <v>-0.80485503358188237</v>
      </c>
      <c r="G39" s="208">
        <v>57436</v>
      </c>
      <c r="H39" s="210">
        <v>-2.5600135719738741</v>
      </c>
      <c r="I39" s="211">
        <v>100</v>
      </c>
      <c r="J39" s="407"/>
    </row>
    <row r="40" spans="1:10" x14ac:dyDescent="0.2">
      <c r="A40" s="212"/>
      <c r="B40" s="212" t="s">
        <v>241</v>
      </c>
      <c r="C40" s="213">
        <v>2452</v>
      </c>
      <c r="D40" s="214">
        <v>6.9341474051460974</v>
      </c>
      <c r="E40" s="213">
        <v>27499</v>
      </c>
      <c r="F40" s="214">
        <v>-2.5445653329553104</v>
      </c>
      <c r="G40" s="213">
        <v>29246</v>
      </c>
      <c r="H40" s="214">
        <v>-4.7609743389344796</v>
      </c>
      <c r="I40" s="215">
        <v>50.919284072707015</v>
      </c>
      <c r="J40" s="407"/>
    </row>
    <row r="41" spans="1:10" x14ac:dyDescent="0.2">
      <c r="A41" s="212"/>
      <c r="B41" s="212" t="s">
        <v>242</v>
      </c>
      <c r="C41" s="213">
        <v>2038</v>
      </c>
      <c r="D41" s="214">
        <v>-0.58536585365853655</v>
      </c>
      <c r="E41" s="213">
        <v>26113</v>
      </c>
      <c r="F41" s="214">
        <v>1.0956252419667054</v>
      </c>
      <c r="G41" s="213">
        <v>28190</v>
      </c>
      <c r="H41" s="214">
        <v>-0.16644827708325954</v>
      </c>
      <c r="I41" s="215">
        <v>49.080715927292992</v>
      </c>
    </row>
    <row r="42" spans="1:10" x14ac:dyDescent="0.2">
      <c r="A42" s="216"/>
      <c r="B42" s="216" t="s">
        <v>243</v>
      </c>
      <c r="C42" s="217">
        <v>895</v>
      </c>
      <c r="D42" s="218">
        <v>-4.3803418803418799</v>
      </c>
      <c r="E42" s="217">
        <v>10237</v>
      </c>
      <c r="F42" s="218">
        <v>4.7477744807121667</v>
      </c>
      <c r="G42" s="217">
        <v>10926</v>
      </c>
      <c r="H42" s="218">
        <v>2.4280491234648918</v>
      </c>
      <c r="I42" s="219">
        <v>19.022912459084896</v>
      </c>
    </row>
    <row r="43" spans="1:10" x14ac:dyDescent="0.2">
      <c r="A43" s="216"/>
      <c r="B43" s="216" t="s">
        <v>244</v>
      </c>
      <c r="C43" s="217">
        <v>3595</v>
      </c>
      <c r="D43" s="218">
        <v>5.5180510713237449</v>
      </c>
      <c r="E43" s="217">
        <v>43375</v>
      </c>
      <c r="F43" s="218">
        <v>-2.0305371098161449</v>
      </c>
      <c r="G43" s="217">
        <v>46510</v>
      </c>
      <c r="H43" s="218">
        <v>-3.6621235345291852</v>
      </c>
      <c r="I43" s="219">
        <v>80.977087540915107</v>
      </c>
    </row>
    <row r="44" spans="1:10" x14ac:dyDescent="0.2">
      <c r="A44" s="212"/>
      <c r="B44" s="212" t="s">
        <v>245</v>
      </c>
      <c r="C44" s="220">
        <v>237</v>
      </c>
      <c r="D44" s="221">
        <v>196.25</v>
      </c>
      <c r="E44" s="213">
        <v>1348</v>
      </c>
      <c r="F44" s="214">
        <v>227.98053527980534</v>
      </c>
      <c r="G44" s="213">
        <v>1453</v>
      </c>
      <c r="H44" s="214">
        <v>225.78475336322873</v>
      </c>
      <c r="I44" s="215">
        <v>2.5297722682638066</v>
      </c>
    </row>
    <row r="45" spans="1:10" ht="15" x14ac:dyDescent="0.25">
      <c r="A45" s="613"/>
      <c r="B45" s="613"/>
      <c r="C45" s="227"/>
      <c r="D45" s="223"/>
      <c r="E45" s="223"/>
      <c r="F45" s="224"/>
      <c r="G45" s="223"/>
      <c r="H45" s="225"/>
      <c r="I45" s="616"/>
      <c r="J45" s="407"/>
    </row>
    <row r="46" spans="1:10" x14ac:dyDescent="0.2">
      <c r="A46" s="612" t="s">
        <v>539</v>
      </c>
      <c r="B46" s="222"/>
      <c r="C46" s="1"/>
      <c r="D46" s="1"/>
      <c r="E46" s="1"/>
      <c r="F46" s="1"/>
      <c r="G46" s="1"/>
      <c r="H46" s="1"/>
      <c r="I46" s="1"/>
      <c r="J46" s="407"/>
    </row>
    <row r="47" spans="1:10" x14ac:dyDescent="0.2">
      <c r="A47" s="614" t="s">
        <v>247</v>
      </c>
      <c r="B47" s="613"/>
      <c r="C47" s="1"/>
      <c r="D47" s="1"/>
      <c r="E47" s="1"/>
      <c r="F47" s="1"/>
      <c r="G47" s="1"/>
      <c r="H47" s="1"/>
      <c r="I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34" priority="1" operator="between">
      <formula>0</formula>
      <formula>0.5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C10" sqref="C10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1"/>
    </row>
    <row r="4" spans="1:8" x14ac:dyDescent="0.2">
      <c r="A4" s="81"/>
      <c r="B4" s="97" t="s">
        <v>57</v>
      </c>
      <c r="C4" s="97" t="s">
        <v>548</v>
      </c>
      <c r="D4" s="97" t="s">
        <v>57</v>
      </c>
      <c r="E4" s="97" t="s">
        <v>548</v>
      </c>
      <c r="F4" s="97" t="s">
        <v>57</v>
      </c>
      <c r="G4" s="456" t="s">
        <v>548</v>
      </c>
      <c r="H4" s="1"/>
    </row>
    <row r="5" spans="1:8" x14ac:dyDescent="0.2">
      <c r="A5" s="228" t="s">
        <v>8</v>
      </c>
      <c r="B5" s="633">
        <v>60.462948221728396</v>
      </c>
      <c r="C5" s="634">
        <v>-21.932926763423634</v>
      </c>
      <c r="D5" s="633">
        <v>74.965313984840066</v>
      </c>
      <c r="E5" s="634">
        <v>-7.0045612719496635</v>
      </c>
      <c r="F5" s="633">
        <v>75.288204486103396</v>
      </c>
      <c r="G5" s="634">
        <v>-6.7055634994591911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651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9" t="s">
        <v>552</v>
      </c>
      <c r="B1" s="229"/>
      <c r="C1" s="230"/>
      <c r="D1" s="230"/>
      <c r="E1" s="230"/>
      <c r="F1" s="230"/>
      <c r="G1" s="230"/>
      <c r="H1" s="231"/>
    </row>
    <row r="2" spans="1:8" x14ac:dyDescent="0.2">
      <c r="A2" s="232"/>
      <c r="B2" s="232"/>
      <c r="C2" s="233"/>
      <c r="D2" s="233"/>
      <c r="E2" s="233"/>
      <c r="F2" s="233"/>
      <c r="G2" s="233"/>
      <c r="H2" s="234" t="s">
        <v>160</v>
      </c>
    </row>
    <row r="3" spans="1:8" ht="14.1" customHeight="1" x14ac:dyDescent="0.2">
      <c r="A3" s="235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</row>
    <row r="4" spans="1:8" x14ac:dyDescent="0.2">
      <c r="A4" s="236"/>
      <c r="B4" s="72" t="s">
        <v>48</v>
      </c>
      <c r="C4" s="72" t="s">
        <v>548</v>
      </c>
      <c r="D4" s="72" t="s">
        <v>48</v>
      </c>
      <c r="E4" s="72" t="s">
        <v>548</v>
      </c>
      <c r="F4" s="72" t="s">
        <v>48</v>
      </c>
      <c r="G4" s="73" t="s">
        <v>548</v>
      </c>
      <c r="H4" s="73" t="s">
        <v>111</v>
      </c>
    </row>
    <row r="5" spans="1:8" x14ac:dyDescent="0.2">
      <c r="A5" s="236" t="s">
        <v>250</v>
      </c>
      <c r="B5" s="237"/>
      <c r="C5" s="237"/>
      <c r="D5" s="237"/>
      <c r="E5" s="237"/>
      <c r="F5" s="237"/>
      <c r="G5" s="238"/>
      <c r="H5" s="239"/>
    </row>
    <row r="6" spans="1:8" x14ac:dyDescent="0.2">
      <c r="A6" s="240" t="s">
        <v>482</v>
      </c>
      <c r="B6" s="789">
        <v>13</v>
      </c>
      <c r="C6" s="636">
        <v>-68.292682926829272</v>
      </c>
      <c r="D6" s="385">
        <v>573</v>
      </c>
      <c r="E6" s="636">
        <v>119.54022988505749</v>
      </c>
      <c r="F6" s="385">
        <v>638</v>
      </c>
      <c r="G6" s="636">
        <v>130.32490974729242</v>
      </c>
      <c r="H6" s="636">
        <v>3.82379382679053</v>
      </c>
    </row>
    <row r="7" spans="1:8" x14ac:dyDescent="0.2">
      <c r="A7" s="240" t="s">
        <v>49</v>
      </c>
      <c r="B7" s="789">
        <v>7</v>
      </c>
      <c r="C7" s="639">
        <v>16.666666666666664</v>
      </c>
      <c r="D7" s="385">
        <v>105</v>
      </c>
      <c r="E7" s="636">
        <v>43.835616438356162</v>
      </c>
      <c r="F7" s="385">
        <v>113</v>
      </c>
      <c r="G7" s="636">
        <v>43.037974683544306</v>
      </c>
      <c r="H7" s="636">
        <v>0.67725501947857358</v>
      </c>
    </row>
    <row r="8" spans="1:8" x14ac:dyDescent="0.2">
      <c r="A8" s="240" t="s">
        <v>50</v>
      </c>
      <c r="B8" s="789">
        <v>174</v>
      </c>
      <c r="C8" s="636">
        <v>5.4545454545454541</v>
      </c>
      <c r="D8" s="385">
        <v>1812</v>
      </c>
      <c r="E8" s="636">
        <v>5.3488372093023253</v>
      </c>
      <c r="F8" s="385">
        <v>1928</v>
      </c>
      <c r="G8" s="636">
        <v>3.4334763948497855</v>
      </c>
      <c r="H8" s="636">
        <v>11.55528918189991</v>
      </c>
    </row>
    <row r="9" spans="1:8" x14ac:dyDescent="0.2">
      <c r="A9" s="240" t="s">
        <v>130</v>
      </c>
      <c r="B9" s="789">
        <v>535</v>
      </c>
      <c r="C9" s="636">
        <v>25.292740046838407</v>
      </c>
      <c r="D9" s="385">
        <v>4611</v>
      </c>
      <c r="E9" s="636">
        <v>8.7756546355272462</v>
      </c>
      <c r="F9" s="385">
        <v>5030</v>
      </c>
      <c r="G9" s="636">
        <v>8.1022995916612945</v>
      </c>
      <c r="H9" s="636">
        <v>30.14683847767456</v>
      </c>
    </row>
    <row r="10" spans="1:8" x14ac:dyDescent="0.2">
      <c r="A10" s="240" t="s">
        <v>131</v>
      </c>
      <c r="B10" s="789">
        <v>615</v>
      </c>
      <c r="C10" s="636">
        <v>15.168539325842698</v>
      </c>
      <c r="D10" s="385">
        <v>5224</v>
      </c>
      <c r="E10" s="636">
        <v>32.119372787051084</v>
      </c>
      <c r="F10" s="385">
        <v>5661</v>
      </c>
      <c r="G10" s="636">
        <v>40.750870213823973</v>
      </c>
      <c r="H10" s="636">
        <v>33.928678453700925</v>
      </c>
    </row>
    <row r="11" spans="1:8" x14ac:dyDescent="0.2">
      <c r="A11" s="240" t="s">
        <v>251</v>
      </c>
      <c r="B11" s="789">
        <v>347</v>
      </c>
      <c r="C11" s="636">
        <v>68.446601941747574</v>
      </c>
      <c r="D11" s="385">
        <v>3154</v>
      </c>
      <c r="E11" s="636">
        <v>9.6662030598052855</v>
      </c>
      <c r="F11" s="385">
        <v>3315</v>
      </c>
      <c r="G11" s="636">
        <v>11.653755473223308</v>
      </c>
      <c r="H11" s="636">
        <v>19.868145040455499</v>
      </c>
    </row>
    <row r="12" spans="1:8" x14ac:dyDescent="0.2">
      <c r="A12" s="243" t="s">
        <v>252</v>
      </c>
      <c r="B12" s="790">
        <v>1691</v>
      </c>
      <c r="C12" s="245">
        <v>22.625090645395211</v>
      </c>
      <c r="D12" s="244">
        <v>15479</v>
      </c>
      <c r="E12" s="245">
        <v>17.953211918006552</v>
      </c>
      <c r="F12" s="244">
        <v>16685</v>
      </c>
      <c r="G12" s="245">
        <v>20.347663012117714</v>
      </c>
      <c r="H12" s="245">
        <v>100</v>
      </c>
    </row>
    <row r="13" spans="1:8" x14ac:dyDescent="0.2">
      <c r="A13" s="193" t="s">
        <v>253</v>
      </c>
      <c r="B13" s="791"/>
      <c r="C13" s="247"/>
      <c r="D13" s="246"/>
      <c r="E13" s="247"/>
      <c r="F13" s="246"/>
      <c r="G13" s="247"/>
      <c r="H13" s="247"/>
    </row>
    <row r="14" spans="1:8" x14ac:dyDescent="0.2">
      <c r="A14" s="240" t="s">
        <v>482</v>
      </c>
      <c r="B14" s="789">
        <v>18</v>
      </c>
      <c r="C14" s="636">
        <v>12.5</v>
      </c>
      <c r="D14" s="385">
        <v>404</v>
      </c>
      <c r="E14" s="636">
        <v>6.3157894736842106</v>
      </c>
      <c r="F14" s="385">
        <v>422</v>
      </c>
      <c r="G14" s="636">
        <v>3.9408866995073892</v>
      </c>
      <c r="H14" s="636">
        <v>2.2369467267426448</v>
      </c>
    </row>
    <row r="15" spans="1:8" x14ac:dyDescent="0.2">
      <c r="A15" s="240" t="s">
        <v>49</v>
      </c>
      <c r="B15" s="789">
        <v>283</v>
      </c>
      <c r="C15" s="636">
        <v>1.7985611510791366</v>
      </c>
      <c r="D15" s="385">
        <v>3027</v>
      </c>
      <c r="E15" s="636">
        <v>-3.5680152914941066</v>
      </c>
      <c r="F15" s="385">
        <v>3295</v>
      </c>
      <c r="G15" s="636">
        <v>-9.2786343612334807</v>
      </c>
      <c r="H15" s="636">
        <v>17.466207262125629</v>
      </c>
    </row>
    <row r="16" spans="1:8" x14ac:dyDescent="0.2">
      <c r="A16" s="240" t="s">
        <v>50</v>
      </c>
      <c r="B16" s="789">
        <v>32</v>
      </c>
      <c r="C16" s="822">
        <v>14.285714285714285</v>
      </c>
      <c r="D16" s="385">
        <v>309</v>
      </c>
      <c r="E16" s="636">
        <v>-22.75</v>
      </c>
      <c r="F16" s="385">
        <v>331</v>
      </c>
      <c r="G16" s="636">
        <v>-17.866004962779154</v>
      </c>
      <c r="H16" s="636">
        <v>1.7545719586535911</v>
      </c>
    </row>
    <row r="17" spans="1:8" x14ac:dyDescent="0.2">
      <c r="A17" s="240" t="s">
        <v>130</v>
      </c>
      <c r="B17" s="789">
        <v>586</v>
      </c>
      <c r="C17" s="636">
        <v>23.628691983122362</v>
      </c>
      <c r="D17" s="385">
        <v>5868</v>
      </c>
      <c r="E17" s="636">
        <v>13.941747572815533</v>
      </c>
      <c r="F17" s="385">
        <v>6118</v>
      </c>
      <c r="G17" s="636">
        <v>4.5811965811965809</v>
      </c>
      <c r="H17" s="636">
        <v>32.430426716141</v>
      </c>
    </row>
    <row r="18" spans="1:8" x14ac:dyDescent="0.2">
      <c r="A18" s="240" t="s">
        <v>131</v>
      </c>
      <c r="B18" s="789">
        <v>356</v>
      </c>
      <c r="C18" s="636">
        <v>15.584415584415584</v>
      </c>
      <c r="D18" s="385">
        <v>2786</v>
      </c>
      <c r="E18" s="636">
        <v>0.72306579898770784</v>
      </c>
      <c r="F18" s="385">
        <v>3012</v>
      </c>
      <c r="G18" s="636">
        <v>1.2777404169468729</v>
      </c>
      <c r="H18" s="636">
        <v>15.966074741584945</v>
      </c>
    </row>
    <row r="19" spans="1:8" x14ac:dyDescent="0.2">
      <c r="A19" s="240" t="s">
        <v>251</v>
      </c>
      <c r="B19" s="789">
        <v>561</v>
      </c>
      <c r="C19" s="636">
        <v>36.165048543689323</v>
      </c>
      <c r="D19" s="385">
        <v>5160</v>
      </c>
      <c r="E19" s="636">
        <v>-4.4621366413627106</v>
      </c>
      <c r="F19" s="385">
        <v>5687</v>
      </c>
      <c r="G19" s="636">
        <v>-3.1340487140180548</v>
      </c>
      <c r="H19" s="636">
        <v>30.145772594752184</v>
      </c>
    </row>
    <row r="20" spans="1:8" x14ac:dyDescent="0.2">
      <c r="A20" s="248" t="s">
        <v>254</v>
      </c>
      <c r="B20" s="792">
        <v>1836</v>
      </c>
      <c r="C20" s="250">
        <v>21.108179419525065</v>
      </c>
      <c r="D20" s="249">
        <v>17554</v>
      </c>
      <c r="E20" s="250">
        <v>1.8449756323973079</v>
      </c>
      <c r="F20" s="249">
        <v>18865</v>
      </c>
      <c r="G20" s="250">
        <v>-1.4161789297658862</v>
      </c>
      <c r="H20" s="250">
        <v>100</v>
      </c>
    </row>
    <row r="21" spans="1:8" x14ac:dyDescent="0.2">
      <c r="A21" s="193" t="s">
        <v>553</v>
      </c>
      <c r="B21" s="793"/>
      <c r="C21" s="638"/>
      <c r="D21" s="637"/>
      <c r="E21" s="638"/>
      <c r="F21" s="637"/>
      <c r="G21" s="638"/>
      <c r="H21" s="638"/>
    </row>
    <row r="22" spans="1:8" x14ac:dyDescent="0.2">
      <c r="A22" s="240" t="s">
        <v>482</v>
      </c>
      <c r="B22" s="789">
        <v>5</v>
      </c>
      <c r="C22" s="636">
        <v>-120</v>
      </c>
      <c r="D22" s="385">
        <v>-169</v>
      </c>
      <c r="E22" s="636">
        <v>-242.01680672268907</v>
      </c>
      <c r="F22" s="385">
        <v>-216</v>
      </c>
      <c r="G22" s="636">
        <v>-267.44186046511629</v>
      </c>
      <c r="H22" s="639" t="s">
        <v>554</v>
      </c>
    </row>
    <row r="23" spans="1:8" x14ac:dyDescent="0.2">
      <c r="A23" s="240" t="s">
        <v>49</v>
      </c>
      <c r="B23" s="789">
        <v>276</v>
      </c>
      <c r="C23" s="636">
        <v>1.4705882352941175</v>
      </c>
      <c r="D23" s="385">
        <v>2922</v>
      </c>
      <c r="E23" s="636">
        <v>-4.6966731898238745</v>
      </c>
      <c r="F23" s="385">
        <v>3182</v>
      </c>
      <c r="G23" s="636">
        <v>-10.441880101322825</v>
      </c>
      <c r="H23" s="639" t="s">
        <v>554</v>
      </c>
    </row>
    <row r="24" spans="1:8" x14ac:dyDescent="0.2">
      <c r="A24" s="240" t="s">
        <v>50</v>
      </c>
      <c r="B24" s="789">
        <v>-142</v>
      </c>
      <c r="C24" s="636">
        <v>3.6496350364963499</v>
      </c>
      <c r="D24" s="385">
        <v>-1503</v>
      </c>
      <c r="E24" s="636">
        <v>13.863636363636363</v>
      </c>
      <c r="F24" s="385">
        <v>-1597</v>
      </c>
      <c r="G24" s="636">
        <v>9.3086926762491444</v>
      </c>
      <c r="H24" s="639" t="s">
        <v>554</v>
      </c>
    </row>
    <row r="25" spans="1:8" x14ac:dyDescent="0.2">
      <c r="A25" s="240" t="s">
        <v>130</v>
      </c>
      <c r="B25" s="789">
        <v>51</v>
      </c>
      <c r="C25" s="636">
        <v>8.5106382978723403</v>
      </c>
      <c r="D25" s="385">
        <v>1257</v>
      </c>
      <c r="E25" s="636">
        <v>37.980241492864984</v>
      </c>
      <c r="F25" s="385">
        <v>1088</v>
      </c>
      <c r="G25" s="636">
        <v>-9.10609857978279</v>
      </c>
      <c r="H25" s="639" t="s">
        <v>554</v>
      </c>
    </row>
    <row r="26" spans="1:8" x14ac:dyDescent="0.2">
      <c r="A26" s="240" t="s">
        <v>131</v>
      </c>
      <c r="B26" s="789">
        <v>-259</v>
      </c>
      <c r="C26" s="636">
        <v>14.601769911504425</v>
      </c>
      <c r="D26" s="385">
        <v>-2438</v>
      </c>
      <c r="E26" s="636">
        <v>105.21885521885521</v>
      </c>
      <c r="F26" s="385">
        <v>-2649</v>
      </c>
      <c r="G26" s="636">
        <v>152.76717557251908</v>
      </c>
      <c r="H26" s="639" t="s">
        <v>554</v>
      </c>
    </row>
    <row r="27" spans="1:8" x14ac:dyDescent="0.2">
      <c r="A27" s="240" t="s">
        <v>251</v>
      </c>
      <c r="B27" s="789">
        <v>214</v>
      </c>
      <c r="C27" s="636">
        <v>3.8834951456310676</v>
      </c>
      <c r="D27" s="385">
        <v>2006</v>
      </c>
      <c r="E27" s="636">
        <v>-20.554455445544555</v>
      </c>
      <c r="F27" s="385">
        <v>2372</v>
      </c>
      <c r="G27" s="636">
        <v>-18.263266712611991</v>
      </c>
      <c r="H27" s="639" t="s">
        <v>554</v>
      </c>
    </row>
    <row r="28" spans="1:8" x14ac:dyDescent="0.2">
      <c r="A28" s="248" t="s">
        <v>255</v>
      </c>
      <c r="B28" s="792">
        <v>145</v>
      </c>
      <c r="C28" s="250">
        <v>5.8394160583941606</v>
      </c>
      <c r="D28" s="249">
        <v>2075</v>
      </c>
      <c r="E28" s="250">
        <v>-49.550206661804033</v>
      </c>
      <c r="F28" s="249">
        <v>2180</v>
      </c>
      <c r="G28" s="250">
        <v>-58.649468892261005</v>
      </c>
      <c r="H28" s="635" t="s">
        <v>554</v>
      </c>
    </row>
    <row r="29" spans="1:8" x14ac:dyDescent="0.2">
      <c r="A29" s="252"/>
      <c r="B29" s="241"/>
      <c r="C29" s="241"/>
      <c r="D29" s="241"/>
      <c r="E29" s="241"/>
      <c r="F29" s="241"/>
      <c r="G29" s="241"/>
      <c r="H29" s="253" t="s">
        <v>246</v>
      </c>
    </row>
    <row r="30" spans="1:8" x14ac:dyDescent="0.2">
      <c r="A30" s="166" t="s">
        <v>247</v>
      </c>
      <c r="B30" s="241"/>
      <c r="C30" s="241"/>
      <c r="D30" s="241"/>
      <c r="E30" s="241"/>
      <c r="F30" s="241"/>
      <c r="G30" s="242"/>
      <c r="H30" s="242"/>
    </row>
    <row r="31" spans="1:8" x14ac:dyDescent="0.2">
      <c r="A31" s="166" t="s">
        <v>555</v>
      </c>
      <c r="B31" s="241"/>
      <c r="C31" s="241"/>
      <c r="D31" s="241"/>
      <c r="E31" s="241"/>
      <c r="F31" s="241"/>
      <c r="G31" s="242"/>
      <c r="H31" s="242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abSelected="1" topLeftCell="A10" workbookViewId="0">
      <selection activeCell="L21" sqref="L21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9" t="s">
        <v>556</v>
      </c>
      <c r="B1" s="229"/>
      <c r="C1" s="1"/>
      <c r="D1" s="1"/>
      <c r="E1" s="1"/>
      <c r="F1" s="1"/>
      <c r="G1" s="1"/>
      <c r="H1" s="1"/>
    </row>
    <row r="2" spans="1:8" x14ac:dyDescent="0.2">
      <c r="A2" s="609"/>
      <c r="B2" s="609"/>
      <c r="C2" s="609"/>
      <c r="D2" s="609"/>
      <c r="E2" s="609"/>
      <c r="F2" s="1"/>
      <c r="G2" s="1"/>
      <c r="H2" s="611" t="s">
        <v>160</v>
      </c>
    </row>
    <row r="3" spans="1:8" ht="14.45" customHeight="1" x14ac:dyDescent="0.2">
      <c r="A3" s="876" t="s">
        <v>550</v>
      </c>
      <c r="B3" s="874" t="s">
        <v>551</v>
      </c>
      <c r="C3" s="860">
        <f>INDICE!A3</f>
        <v>41944</v>
      </c>
      <c r="D3" s="859">
        <v>41671</v>
      </c>
      <c r="E3" s="859">
        <v>41671</v>
      </c>
      <c r="F3" s="858" t="s">
        <v>122</v>
      </c>
      <c r="G3" s="858"/>
      <c r="H3" s="858"/>
    </row>
    <row r="4" spans="1:8" x14ac:dyDescent="0.2">
      <c r="A4" s="877"/>
      <c r="B4" s="875"/>
      <c r="C4" s="97" t="s">
        <v>559</v>
      </c>
      <c r="D4" s="97" t="s">
        <v>560</v>
      </c>
      <c r="E4" s="97" t="s">
        <v>256</v>
      </c>
      <c r="F4" s="97" t="s">
        <v>559</v>
      </c>
      <c r="G4" s="97" t="s">
        <v>560</v>
      </c>
      <c r="H4" s="97" t="s">
        <v>256</v>
      </c>
    </row>
    <row r="5" spans="1:8" x14ac:dyDescent="0.2">
      <c r="A5" s="640"/>
      <c r="B5" s="188" t="s">
        <v>213</v>
      </c>
      <c r="C5" s="188">
        <v>0</v>
      </c>
      <c r="D5" s="188">
        <v>31</v>
      </c>
      <c r="E5" s="254">
        <v>31</v>
      </c>
      <c r="F5" s="190">
        <v>31</v>
      </c>
      <c r="G5" s="188">
        <v>211</v>
      </c>
      <c r="H5" s="254">
        <v>180</v>
      </c>
    </row>
    <row r="6" spans="1:8" x14ac:dyDescent="0.2">
      <c r="A6" s="640"/>
      <c r="B6" s="188" t="s">
        <v>257</v>
      </c>
      <c r="C6" s="188">
        <v>129</v>
      </c>
      <c r="D6" s="188">
        <v>118</v>
      </c>
      <c r="E6" s="254">
        <v>-11</v>
      </c>
      <c r="F6" s="190">
        <v>2325</v>
      </c>
      <c r="G6" s="188">
        <v>1539</v>
      </c>
      <c r="H6" s="255">
        <v>-786</v>
      </c>
    </row>
    <row r="7" spans="1:8" x14ac:dyDescent="0.2">
      <c r="A7" s="640"/>
      <c r="B7" s="191" t="s">
        <v>214</v>
      </c>
      <c r="C7" s="191">
        <v>0</v>
      </c>
      <c r="D7" s="191">
        <v>0</v>
      </c>
      <c r="E7" s="256">
        <v>0</v>
      </c>
      <c r="F7" s="191">
        <v>0</v>
      </c>
      <c r="G7" s="191">
        <v>41</v>
      </c>
      <c r="H7" s="255">
        <v>41</v>
      </c>
    </row>
    <row r="8" spans="1:8" x14ac:dyDescent="0.2">
      <c r="A8" s="193" t="s">
        <v>354</v>
      </c>
      <c r="B8" s="194"/>
      <c r="C8" s="194">
        <v>129</v>
      </c>
      <c r="D8" s="194">
        <v>149</v>
      </c>
      <c r="E8" s="257">
        <v>20</v>
      </c>
      <c r="F8" s="194">
        <v>2356</v>
      </c>
      <c r="G8" s="194">
        <v>1791</v>
      </c>
      <c r="H8" s="257">
        <v>-565</v>
      </c>
    </row>
    <row r="9" spans="1:8" x14ac:dyDescent="0.2">
      <c r="A9" s="640"/>
      <c r="B9" s="191" t="s">
        <v>258</v>
      </c>
      <c r="C9" s="191">
        <v>173</v>
      </c>
      <c r="D9" s="188">
        <v>0</v>
      </c>
      <c r="E9" s="258">
        <v>-173</v>
      </c>
      <c r="F9" s="191">
        <v>766</v>
      </c>
      <c r="G9" s="188">
        <v>0</v>
      </c>
      <c r="H9" s="258">
        <v>-766</v>
      </c>
    </row>
    <row r="10" spans="1:8" x14ac:dyDescent="0.2">
      <c r="A10" s="640"/>
      <c r="B10" s="188" t="s">
        <v>215</v>
      </c>
      <c r="C10" s="188">
        <v>0</v>
      </c>
      <c r="D10" s="188">
        <v>0</v>
      </c>
      <c r="E10" s="255">
        <v>0</v>
      </c>
      <c r="F10" s="188">
        <v>23</v>
      </c>
      <c r="G10" s="188">
        <v>0</v>
      </c>
      <c r="H10" s="255">
        <v>-23</v>
      </c>
    </row>
    <row r="11" spans="1:8" x14ac:dyDescent="0.2">
      <c r="A11" s="640"/>
      <c r="B11" s="191" t="s">
        <v>259</v>
      </c>
      <c r="C11" s="191">
        <v>0</v>
      </c>
      <c r="D11" s="191">
        <v>122</v>
      </c>
      <c r="E11" s="255">
        <v>122</v>
      </c>
      <c r="F11" s="191">
        <v>32</v>
      </c>
      <c r="G11" s="191">
        <v>1026</v>
      </c>
      <c r="H11" s="255">
        <v>994</v>
      </c>
    </row>
    <row r="12" spans="1:8" x14ac:dyDescent="0.2">
      <c r="A12" s="193" t="s">
        <v>557</v>
      </c>
      <c r="B12" s="194"/>
      <c r="C12" s="194">
        <v>173</v>
      </c>
      <c r="D12" s="194">
        <v>122</v>
      </c>
      <c r="E12" s="257">
        <v>-51</v>
      </c>
      <c r="F12" s="194">
        <v>821</v>
      </c>
      <c r="G12" s="194">
        <v>1026</v>
      </c>
      <c r="H12" s="257">
        <v>205</v>
      </c>
    </row>
    <row r="13" spans="1:8" x14ac:dyDescent="0.2">
      <c r="A13" s="640"/>
      <c r="B13" s="191" t="s">
        <v>316</v>
      </c>
      <c r="C13" s="191">
        <v>5</v>
      </c>
      <c r="D13" s="188">
        <v>17</v>
      </c>
      <c r="E13" s="258">
        <v>12</v>
      </c>
      <c r="F13" s="191">
        <v>51</v>
      </c>
      <c r="G13" s="188">
        <v>211</v>
      </c>
      <c r="H13" s="258">
        <v>160</v>
      </c>
    </row>
    <row r="14" spans="1:8" x14ac:dyDescent="0.2">
      <c r="A14" s="640"/>
      <c r="B14" s="191" t="s">
        <v>260</v>
      </c>
      <c r="C14" s="191">
        <v>1</v>
      </c>
      <c r="D14" s="191">
        <v>126</v>
      </c>
      <c r="E14" s="255">
        <v>125</v>
      </c>
      <c r="F14" s="191">
        <v>651</v>
      </c>
      <c r="G14" s="191">
        <v>965</v>
      </c>
      <c r="H14" s="255">
        <v>314</v>
      </c>
    </row>
    <row r="15" spans="1:8" x14ac:dyDescent="0.2">
      <c r="A15" s="640"/>
      <c r="B15" s="191" t="s">
        <v>261</v>
      </c>
      <c r="C15" s="191">
        <v>18</v>
      </c>
      <c r="D15" s="188">
        <v>216</v>
      </c>
      <c r="E15" s="255">
        <v>198</v>
      </c>
      <c r="F15" s="191">
        <v>670</v>
      </c>
      <c r="G15" s="188">
        <v>1925</v>
      </c>
      <c r="H15" s="255">
        <v>1255</v>
      </c>
    </row>
    <row r="16" spans="1:8" x14ac:dyDescent="0.2">
      <c r="A16" s="640"/>
      <c r="B16" s="191" t="s">
        <v>262</v>
      </c>
      <c r="C16" s="191">
        <v>0</v>
      </c>
      <c r="D16" s="188">
        <v>113</v>
      </c>
      <c r="E16" s="255">
        <v>113</v>
      </c>
      <c r="F16" s="191">
        <v>853</v>
      </c>
      <c r="G16" s="188">
        <v>507</v>
      </c>
      <c r="H16" s="255">
        <v>-346</v>
      </c>
    </row>
    <row r="17" spans="1:8" x14ac:dyDescent="0.2">
      <c r="A17" s="640"/>
      <c r="B17" s="191" t="s">
        <v>263</v>
      </c>
      <c r="C17" s="191">
        <v>331</v>
      </c>
      <c r="D17" s="188">
        <v>74</v>
      </c>
      <c r="E17" s="255">
        <v>-257</v>
      </c>
      <c r="F17" s="191">
        <v>1567</v>
      </c>
      <c r="G17" s="188">
        <v>901</v>
      </c>
      <c r="H17" s="255">
        <v>-666</v>
      </c>
    </row>
    <row r="18" spans="1:8" x14ac:dyDescent="0.2">
      <c r="A18" s="640"/>
      <c r="B18" s="191" t="s">
        <v>221</v>
      </c>
      <c r="C18" s="191">
        <v>122</v>
      </c>
      <c r="D18" s="188">
        <v>123</v>
      </c>
      <c r="E18" s="255">
        <v>1</v>
      </c>
      <c r="F18" s="191">
        <v>1101</v>
      </c>
      <c r="G18" s="188">
        <v>1552</v>
      </c>
      <c r="H18" s="255">
        <v>451</v>
      </c>
    </row>
    <row r="19" spans="1:8" x14ac:dyDescent="0.2">
      <c r="A19" s="640"/>
      <c r="B19" s="191" t="s">
        <v>264</v>
      </c>
      <c r="C19" s="191">
        <v>143</v>
      </c>
      <c r="D19" s="188">
        <v>74</v>
      </c>
      <c r="E19" s="255">
        <v>-69</v>
      </c>
      <c r="F19" s="191">
        <v>1062</v>
      </c>
      <c r="G19" s="188">
        <v>1409</v>
      </c>
      <c r="H19" s="255">
        <v>347</v>
      </c>
    </row>
    <row r="20" spans="1:8" x14ac:dyDescent="0.2">
      <c r="A20" s="640"/>
      <c r="B20" s="191" t="s">
        <v>224</v>
      </c>
      <c r="C20" s="191">
        <v>14</v>
      </c>
      <c r="D20" s="188">
        <v>20</v>
      </c>
      <c r="E20" s="255">
        <v>6</v>
      </c>
      <c r="F20" s="191">
        <v>278</v>
      </c>
      <c r="G20" s="188">
        <v>569</v>
      </c>
      <c r="H20" s="255">
        <v>291</v>
      </c>
    </row>
    <row r="21" spans="1:8" x14ac:dyDescent="0.2">
      <c r="A21" s="640"/>
      <c r="B21" s="191" t="s">
        <v>225</v>
      </c>
      <c r="C21" s="191">
        <v>165</v>
      </c>
      <c r="D21" s="188">
        <v>0</v>
      </c>
      <c r="E21" s="255">
        <v>-165</v>
      </c>
      <c r="F21" s="191">
        <v>921</v>
      </c>
      <c r="G21" s="188">
        <v>1</v>
      </c>
      <c r="H21" s="255">
        <v>-920</v>
      </c>
    </row>
    <row r="22" spans="1:8" x14ac:dyDescent="0.2">
      <c r="A22" s="640"/>
      <c r="B22" s="191" t="s">
        <v>265</v>
      </c>
      <c r="C22" s="191">
        <v>42</v>
      </c>
      <c r="D22" s="188">
        <v>28</v>
      </c>
      <c r="E22" s="255">
        <v>-14</v>
      </c>
      <c r="F22" s="191">
        <v>581</v>
      </c>
      <c r="G22" s="188">
        <v>105</v>
      </c>
      <c r="H22" s="255">
        <v>-476</v>
      </c>
    </row>
    <row r="23" spans="1:8" x14ac:dyDescent="0.2">
      <c r="A23" s="640"/>
      <c r="B23" s="191" t="s">
        <v>266</v>
      </c>
      <c r="C23" s="191">
        <v>37</v>
      </c>
      <c r="D23" s="188">
        <v>37</v>
      </c>
      <c r="E23" s="255">
        <v>0</v>
      </c>
      <c r="F23" s="191">
        <v>307</v>
      </c>
      <c r="G23" s="188">
        <v>278</v>
      </c>
      <c r="H23" s="255">
        <v>-29</v>
      </c>
    </row>
    <row r="24" spans="1:8" x14ac:dyDescent="0.2">
      <c r="A24" s="640"/>
      <c r="B24" s="191" t="s">
        <v>267</v>
      </c>
      <c r="C24" s="191">
        <v>0</v>
      </c>
      <c r="D24" s="188">
        <v>0</v>
      </c>
      <c r="E24" s="255">
        <v>0</v>
      </c>
      <c r="F24" s="191">
        <v>193</v>
      </c>
      <c r="G24" s="188">
        <v>0</v>
      </c>
      <c r="H24" s="255">
        <v>-193</v>
      </c>
    </row>
    <row r="25" spans="1:8" x14ac:dyDescent="0.2">
      <c r="A25" s="640"/>
      <c r="B25" s="191" t="s">
        <v>268</v>
      </c>
      <c r="C25" s="191">
        <v>126</v>
      </c>
      <c r="D25" s="188">
        <v>361</v>
      </c>
      <c r="E25" s="255">
        <v>235</v>
      </c>
      <c r="F25" s="191">
        <v>1254</v>
      </c>
      <c r="G25" s="188">
        <v>3264</v>
      </c>
      <c r="H25" s="255">
        <v>2010</v>
      </c>
    </row>
    <row r="26" spans="1:8" x14ac:dyDescent="0.2">
      <c r="A26" s="193" t="s">
        <v>541</v>
      </c>
      <c r="B26" s="194"/>
      <c r="C26" s="194">
        <v>1004</v>
      </c>
      <c r="D26" s="194">
        <v>1189</v>
      </c>
      <c r="E26" s="257">
        <v>185</v>
      </c>
      <c r="F26" s="194">
        <v>9489</v>
      </c>
      <c r="G26" s="194">
        <v>11687</v>
      </c>
      <c r="H26" s="257">
        <v>2198</v>
      </c>
    </row>
    <row r="27" spans="1:8" x14ac:dyDescent="0.2">
      <c r="A27" s="640"/>
      <c r="B27" s="191" t="s">
        <v>226</v>
      </c>
      <c r="C27" s="191">
        <v>80</v>
      </c>
      <c r="D27" s="188">
        <v>4</v>
      </c>
      <c r="E27" s="255">
        <v>-76</v>
      </c>
      <c r="F27" s="191">
        <v>1111</v>
      </c>
      <c r="G27" s="188">
        <v>40</v>
      </c>
      <c r="H27" s="255">
        <v>-1071</v>
      </c>
    </row>
    <row r="28" spans="1:8" x14ac:dyDescent="0.2">
      <c r="A28" s="641"/>
      <c r="B28" s="191" t="s">
        <v>269</v>
      </c>
      <c r="C28" s="191">
        <v>0</v>
      </c>
      <c r="D28" s="188">
        <v>0</v>
      </c>
      <c r="E28" s="255">
        <v>0</v>
      </c>
      <c r="F28" s="191">
        <v>64</v>
      </c>
      <c r="G28" s="188">
        <v>0</v>
      </c>
      <c r="H28" s="255">
        <v>-64</v>
      </c>
    </row>
    <row r="29" spans="1:8" x14ac:dyDescent="0.2">
      <c r="A29" s="641"/>
      <c r="B29" s="191" t="s">
        <v>270</v>
      </c>
      <c r="C29" s="191">
        <v>42</v>
      </c>
      <c r="D29" s="188">
        <v>0</v>
      </c>
      <c r="E29" s="255">
        <v>-42</v>
      </c>
      <c r="F29" s="191">
        <v>352</v>
      </c>
      <c r="G29" s="188">
        <v>30</v>
      </c>
      <c r="H29" s="255">
        <v>-322</v>
      </c>
    </row>
    <row r="30" spans="1:8" x14ac:dyDescent="0.2">
      <c r="A30" s="641"/>
      <c r="B30" s="191" t="s">
        <v>661</v>
      </c>
      <c r="C30" s="191">
        <v>0</v>
      </c>
      <c r="D30" s="191">
        <v>31</v>
      </c>
      <c r="E30" s="258">
        <v>31</v>
      </c>
      <c r="F30" s="188">
        <v>48</v>
      </c>
      <c r="G30" s="188">
        <v>185</v>
      </c>
      <c r="H30" s="258">
        <v>137</v>
      </c>
    </row>
    <row r="31" spans="1:8" x14ac:dyDescent="0.2">
      <c r="A31" s="193" t="s">
        <v>401</v>
      </c>
      <c r="B31" s="194"/>
      <c r="C31" s="194">
        <v>122</v>
      </c>
      <c r="D31" s="194">
        <v>35</v>
      </c>
      <c r="E31" s="257">
        <v>-87</v>
      </c>
      <c r="F31" s="194">
        <v>1575</v>
      </c>
      <c r="G31" s="194">
        <v>255</v>
      </c>
      <c r="H31" s="257">
        <v>-1320</v>
      </c>
    </row>
    <row r="32" spans="1:8" x14ac:dyDescent="0.2">
      <c r="A32" s="641"/>
      <c r="B32" s="191" t="s">
        <v>230</v>
      </c>
      <c r="C32" s="191">
        <v>148</v>
      </c>
      <c r="D32" s="188">
        <v>0</v>
      </c>
      <c r="E32" s="255">
        <v>-148</v>
      </c>
      <c r="F32" s="191">
        <v>1401</v>
      </c>
      <c r="G32" s="188">
        <v>103</v>
      </c>
      <c r="H32" s="255">
        <v>-1298</v>
      </c>
    </row>
    <row r="33" spans="1:8" x14ac:dyDescent="0.2">
      <c r="A33" s="641"/>
      <c r="B33" s="191" t="s">
        <v>236</v>
      </c>
      <c r="C33" s="191">
        <v>0</v>
      </c>
      <c r="D33" s="191">
        <v>0</v>
      </c>
      <c r="E33" s="258">
        <v>0</v>
      </c>
      <c r="F33" s="651">
        <v>112</v>
      </c>
      <c r="G33" s="191">
        <v>471</v>
      </c>
      <c r="H33" s="255">
        <v>359</v>
      </c>
    </row>
    <row r="34" spans="1:8" x14ac:dyDescent="0.2">
      <c r="A34" s="641"/>
      <c r="B34" s="191" t="s">
        <v>271</v>
      </c>
      <c r="C34" s="191">
        <v>0</v>
      </c>
      <c r="D34" s="191">
        <v>80</v>
      </c>
      <c r="E34" s="255">
        <v>80</v>
      </c>
      <c r="F34" s="191">
        <v>0</v>
      </c>
      <c r="G34" s="191">
        <v>1737</v>
      </c>
      <c r="H34" s="255">
        <v>1737</v>
      </c>
    </row>
    <row r="35" spans="1:8" x14ac:dyDescent="0.2">
      <c r="A35" s="641"/>
      <c r="B35" s="191" t="s">
        <v>238</v>
      </c>
      <c r="C35" s="191">
        <v>10</v>
      </c>
      <c r="D35" s="191">
        <v>12</v>
      </c>
      <c r="E35" s="258">
        <v>2</v>
      </c>
      <c r="F35" s="651">
        <v>10</v>
      </c>
      <c r="G35" s="191">
        <v>546</v>
      </c>
      <c r="H35" s="255">
        <v>536</v>
      </c>
    </row>
    <row r="36" spans="1:8" x14ac:dyDescent="0.2">
      <c r="A36" s="641" t="s">
        <v>239</v>
      </c>
      <c r="B36" s="191"/>
      <c r="C36" s="191">
        <v>16</v>
      </c>
      <c r="D36" s="191">
        <v>123</v>
      </c>
      <c r="E36" s="258">
        <v>107</v>
      </c>
      <c r="F36" s="651">
        <v>380</v>
      </c>
      <c r="G36" s="191">
        <v>752</v>
      </c>
      <c r="H36" s="255">
        <v>372</v>
      </c>
    </row>
    <row r="37" spans="1:8" x14ac:dyDescent="0.2">
      <c r="A37" s="193"/>
      <c r="B37" s="194" t="s">
        <v>542</v>
      </c>
      <c r="C37" s="194">
        <v>174</v>
      </c>
      <c r="D37" s="194">
        <v>215</v>
      </c>
      <c r="E37" s="257">
        <v>41</v>
      </c>
      <c r="F37" s="194">
        <v>1903</v>
      </c>
      <c r="G37" s="194">
        <v>3609</v>
      </c>
      <c r="H37" s="257">
        <v>1706</v>
      </c>
    </row>
    <row r="38" spans="1:8" x14ac:dyDescent="0.2">
      <c r="A38" s="641"/>
      <c r="B38" s="191" t="s">
        <v>272</v>
      </c>
      <c r="C38" s="191">
        <v>12</v>
      </c>
      <c r="D38" s="191">
        <v>0</v>
      </c>
      <c r="E38" s="255">
        <v>-12</v>
      </c>
      <c r="F38" s="651">
        <v>100</v>
      </c>
      <c r="G38" s="191">
        <v>6</v>
      </c>
      <c r="H38" s="255">
        <v>-94</v>
      </c>
    </row>
    <row r="39" spans="1:8" x14ac:dyDescent="0.2">
      <c r="A39" s="641"/>
      <c r="B39" s="191" t="s">
        <v>273</v>
      </c>
      <c r="C39" s="191">
        <v>0</v>
      </c>
      <c r="D39" s="191">
        <v>0</v>
      </c>
      <c r="E39" s="258">
        <v>0</v>
      </c>
      <c r="F39" s="651">
        <v>40</v>
      </c>
      <c r="G39" s="191">
        <v>0</v>
      </c>
      <c r="H39" s="255">
        <v>-40</v>
      </c>
    </row>
    <row r="40" spans="1:8" x14ac:dyDescent="0.2">
      <c r="A40" s="641"/>
      <c r="B40" s="191" t="s">
        <v>274</v>
      </c>
      <c r="C40" s="191">
        <v>0</v>
      </c>
      <c r="D40" s="191">
        <v>126</v>
      </c>
      <c r="E40" s="254">
        <v>126</v>
      </c>
      <c r="F40" s="651">
        <v>90</v>
      </c>
      <c r="G40" s="191">
        <v>384</v>
      </c>
      <c r="H40" s="258">
        <v>294</v>
      </c>
    </row>
    <row r="41" spans="1:8" x14ac:dyDescent="0.2">
      <c r="A41" s="641"/>
      <c r="B41" s="191" t="s">
        <v>275</v>
      </c>
      <c r="C41" s="191">
        <v>12</v>
      </c>
      <c r="D41" s="191">
        <v>0</v>
      </c>
      <c r="E41" s="258">
        <v>-12</v>
      </c>
      <c r="F41" s="651">
        <v>98</v>
      </c>
      <c r="G41" s="191">
        <v>95</v>
      </c>
      <c r="H41" s="258">
        <v>-3</v>
      </c>
    </row>
    <row r="42" spans="1:8" x14ac:dyDescent="0.2">
      <c r="A42" s="193" t="s">
        <v>558</v>
      </c>
      <c r="B42" s="206"/>
      <c r="C42" s="206">
        <v>24</v>
      </c>
      <c r="D42" s="194">
        <v>126</v>
      </c>
      <c r="E42" s="206">
        <v>102</v>
      </c>
      <c r="F42" s="206">
        <v>328</v>
      </c>
      <c r="G42" s="206">
        <v>485</v>
      </c>
      <c r="H42" s="259">
        <v>157</v>
      </c>
    </row>
    <row r="43" spans="1:8" x14ac:dyDescent="0.2">
      <c r="A43" s="377" t="s">
        <v>629</v>
      </c>
      <c r="B43" s="779"/>
      <c r="C43" s="794">
        <v>65</v>
      </c>
      <c r="D43" s="794">
        <v>0</v>
      </c>
      <c r="E43" s="794">
        <v>-65</v>
      </c>
      <c r="F43" s="206">
        <v>180</v>
      </c>
      <c r="G43" s="794">
        <v>12</v>
      </c>
      <c r="H43" s="259">
        <v>-168</v>
      </c>
    </row>
    <row r="44" spans="1:8" x14ac:dyDescent="0.2">
      <c r="A44" s="811" t="s">
        <v>120</v>
      </c>
      <c r="B44" s="208"/>
      <c r="C44" s="208">
        <v>1691</v>
      </c>
      <c r="D44" s="260">
        <v>1836</v>
      </c>
      <c r="E44" s="208">
        <v>145</v>
      </c>
      <c r="F44" s="208">
        <v>16685</v>
      </c>
      <c r="G44" s="260">
        <v>18865</v>
      </c>
      <c r="H44" s="208">
        <v>2180</v>
      </c>
    </row>
    <row r="45" spans="1:8" x14ac:dyDescent="0.2">
      <c r="A45" s="812" t="s">
        <v>543</v>
      </c>
      <c r="B45" s="213"/>
      <c r="C45" s="213">
        <v>228</v>
      </c>
      <c r="D45" s="213">
        <v>4</v>
      </c>
      <c r="E45" s="213">
        <v>-224</v>
      </c>
      <c r="F45" s="213">
        <v>2763</v>
      </c>
      <c r="G45" s="213">
        <v>695</v>
      </c>
      <c r="H45" s="213">
        <v>-2068</v>
      </c>
    </row>
    <row r="46" spans="1:8" x14ac:dyDescent="0.2">
      <c r="A46" s="812" t="s">
        <v>544</v>
      </c>
      <c r="B46" s="213"/>
      <c r="C46" s="213">
        <v>1463</v>
      </c>
      <c r="D46" s="213">
        <v>1832</v>
      </c>
      <c r="E46" s="213">
        <v>369</v>
      </c>
      <c r="F46" s="213">
        <v>13922</v>
      </c>
      <c r="G46" s="213">
        <v>18170</v>
      </c>
      <c r="H46" s="213">
        <v>4248</v>
      </c>
    </row>
    <row r="47" spans="1:8" x14ac:dyDescent="0.2">
      <c r="A47" s="813" t="s">
        <v>545</v>
      </c>
      <c r="B47" s="217"/>
      <c r="C47" s="217">
        <v>916</v>
      </c>
      <c r="D47" s="217">
        <v>1052</v>
      </c>
      <c r="E47" s="217">
        <v>136</v>
      </c>
      <c r="F47" s="217">
        <v>9646</v>
      </c>
      <c r="G47" s="217">
        <v>11080</v>
      </c>
      <c r="H47" s="217">
        <v>1434</v>
      </c>
    </row>
    <row r="48" spans="1:8" x14ac:dyDescent="0.2">
      <c r="A48" s="813" t="s">
        <v>546</v>
      </c>
      <c r="B48" s="217"/>
      <c r="C48" s="217">
        <v>775</v>
      </c>
      <c r="D48" s="217">
        <v>784</v>
      </c>
      <c r="E48" s="217">
        <v>9</v>
      </c>
      <c r="F48" s="217">
        <v>7039</v>
      </c>
      <c r="G48" s="217">
        <v>7785</v>
      </c>
      <c r="H48" s="217">
        <v>746</v>
      </c>
    </row>
    <row r="49" spans="1:8" x14ac:dyDescent="0.2">
      <c r="A49" s="812" t="s">
        <v>547</v>
      </c>
      <c r="B49" s="220"/>
      <c r="C49" s="220">
        <v>676</v>
      </c>
      <c r="D49" s="261">
        <v>938</v>
      </c>
      <c r="E49" s="213">
        <v>262</v>
      </c>
      <c r="F49" s="213">
        <v>7137</v>
      </c>
      <c r="G49" s="213">
        <v>8890</v>
      </c>
      <c r="H49" s="213">
        <v>1753</v>
      </c>
    </row>
    <row r="50" spans="1:8" ht="15" x14ac:dyDescent="0.25">
      <c r="A50" s="226" t="s">
        <v>247</v>
      </c>
      <c r="B50" s="222"/>
      <c r="C50" s="262"/>
      <c r="D50" s="223"/>
      <c r="E50" s="223"/>
      <c r="F50" s="224"/>
      <c r="G50" s="223"/>
      <c r="H50" s="253" t="s">
        <v>246</v>
      </c>
    </row>
    <row r="51" spans="1:8" ht="15" x14ac:dyDescent="0.25">
      <c r="B51" s="226"/>
      <c r="C51" s="227"/>
      <c r="D51" s="223"/>
      <c r="E51" s="223"/>
      <c r="F51" s="224"/>
      <c r="G51" s="223"/>
      <c r="H51" s="225"/>
    </row>
    <row r="53" spans="1:8" x14ac:dyDescent="0.2">
      <c r="C53" s="263"/>
      <c r="D53" s="263"/>
      <c r="E53" s="263"/>
      <c r="F53" s="263"/>
      <c r="G53" s="263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</row>
    <row r="4" spans="1:8" x14ac:dyDescent="0.2">
      <c r="A4" s="75"/>
      <c r="B4" s="72" t="s">
        <v>48</v>
      </c>
      <c r="C4" s="72" t="s">
        <v>548</v>
      </c>
      <c r="D4" s="72" t="s">
        <v>48</v>
      </c>
      <c r="E4" s="72" t="s">
        <v>548</v>
      </c>
      <c r="F4" s="72" t="s">
        <v>48</v>
      </c>
      <c r="G4" s="72" t="s">
        <v>548</v>
      </c>
      <c r="H4" s="73" t="s">
        <v>129</v>
      </c>
    </row>
    <row r="5" spans="1:8" x14ac:dyDescent="0.2">
      <c r="A5" s="240" t="s">
        <v>277</v>
      </c>
      <c r="B5" s="694">
        <v>0.40200000000000002</v>
      </c>
      <c r="C5" s="390">
        <v>12.605042016806722</v>
      </c>
      <c r="D5" s="548">
        <v>4.1059999999999999</v>
      </c>
      <c r="E5" s="390">
        <v>-1.0840761262346423</v>
      </c>
      <c r="F5" s="548">
        <v>4.53</v>
      </c>
      <c r="G5" s="390">
        <v>-4.5713081946492515</v>
      </c>
      <c r="H5" s="695">
        <v>1.4084025357463756</v>
      </c>
    </row>
    <row r="6" spans="1:8" x14ac:dyDescent="0.2">
      <c r="A6" s="240" t="s">
        <v>278</v>
      </c>
      <c r="B6" s="549">
        <v>2.4729999999999999</v>
      </c>
      <c r="C6" s="272">
        <v>2.9987505206164098</v>
      </c>
      <c r="D6" s="271">
        <v>21.021999999999998</v>
      </c>
      <c r="E6" s="272">
        <v>-31.34776787172202</v>
      </c>
      <c r="F6" s="271">
        <v>23.45</v>
      </c>
      <c r="G6" s="272">
        <v>-29.659847621333014</v>
      </c>
      <c r="H6" s="696">
        <v>7.2907371883559611</v>
      </c>
    </row>
    <row r="7" spans="1:8" x14ac:dyDescent="0.2">
      <c r="A7" s="240" t="s">
        <v>279</v>
      </c>
      <c r="B7" s="549">
        <v>2.04</v>
      </c>
      <c r="C7" s="272">
        <v>-40.594059405940598</v>
      </c>
      <c r="D7" s="271">
        <v>45.805</v>
      </c>
      <c r="E7" s="272">
        <v>41.912197540043991</v>
      </c>
      <c r="F7" s="271">
        <v>49.139000000000003</v>
      </c>
      <c r="G7" s="272">
        <v>34.804674640623283</v>
      </c>
      <c r="H7" s="696">
        <v>15.27759209802233</v>
      </c>
    </row>
    <row r="8" spans="1:8" x14ac:dyDescent="0.2">
      <c r="A8" s="240" t="s">
        <v>280</v>
      </c>
      <c r="B8" s="549">
        <v>12.115</v>
      </c>
      <c r="C8" s="272">
        <v>-47.825150732127476</v>
      </c>
      <c r="D8" s="271">
        <v>219.67599999999999</v>
      </c>
      <c r="E8" s="272">
        <v>-18.572471745601064</v>
      </c>
      <c r="F8" s="271">
        <v>243.50800000000001</v>
      </c>
      <c r="G8" s="272">
        <v>-17.790164177945531</v>
      </c>
      <c r="H8" s="696">
        <v>75.708009861926811</v>
      </c>
    </row>
    <row r="9" spans="1:8" x14ac:dyDescent="0.2">
      <c r="A9" s="240" t="s">
        <v>281</v>
      </c>
      <c r="B9" s="550">
        <v>9.0999999999999998E-2</v>
      </c>
      <c r="C9" s="273">
        <v>7.0588235294117645</v>
      </c>
      <c r="D9" s="271">
        <v>0.93500000000000005</v>
      </c>
      <c r="E9" s="271">
        <v>-33.828733191790519</v>
      </c>
      <c r="F9" s="271">
        <v>1.014</v>
      </c>
      <c r="G9" s="271">
        <v>-28.237791932059448</v>
      </c>
      <c r="H9" s="696">
        <v>0.31525831594852644</v>
      </c>
    </row>
    <row r="10" spans="1:8" x14ac:dyDescent="0.2">
      <c r="A10" s="248" t="s">
        <v>282</v>
      </c>
      <c r="B10" s="274">
        <v>17.120999999999999</v>
      </c>
      <c r="C10" s="275">
        <v>-41.956809167033938</v>
      </c>
      <c r="D10" s="274">
        <v>291.54399999999998</v>
      </c>
      <c r="E10" s="275">
        <v>-13.80634632497938</v>
      </c>
      <c r="F10" s="274">
        <v>321.64100000000002</v>
      </c>
      <c r="G10" s="275">
        <v>-13.572912216212149</v>
      </c>
      <c r="H10" s="275">
        <v>100</v>
      </c>
    </row>
    <row r="11" spans="1:8" x14ac:dyDescent="0.2">
      <c r="A11" s="276" t="s">
        <v>283</v>
      </c>
      <c r="B11" s="277">
        <f>B10/'Consumo PP'!B11*100</f>
        <v>0.38433470940094766</v>
      </c>
      <c r="C11" s="278"/>
      <c r="D11" s="277">
        <f>D10/'Consumo PP'!D11*100</f>
        <v>0.58616526829002158</v>
      </c>
      <c r="E11" s="278"/>
      <c r="F11" s="277">
        <f>F10/'Consumo PP'!F11*100</f>
        <v>0.59225826121629432</v>
      </c>
      <c r="G11" s="279"/>
      <c r="H11" s="279"/>
    </row>
    <row r="12" spans="1:8" x14ac:dyDescent="0.2">
      <c r="A12" s="280" t="s">
        <v>584</v>
      </c>
      <c r="B12" s="67"/>
      <c r="C12" s="67"/>
      <c r="D12" s="67"/>
      <c r="E12" s="67"/>
      <c r="F12" s="67"/>
      <c r="G12" s="273"/>
      <c r="H12" s="71" t="s">
        <v>246</v>
      </c>
    </row>
    <row r="13" spans="1:8" x14ac:dyDescent="0.2">
      <c r="A13" s="226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33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69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60">
        <f>INDICE!A3</f>
        <v>41944</v>
      </c>
      <c r="C3" s="860"/>
      <c r="D3" s="878" t="s">
        <v>121</v>
      </c>
      <c r="E3" s="878"/>
      <c r="F3" s="878" t="s">
        <v>122</v>
      </c>
      <c r="G3" s="878"/>
    </row>
    <row r="4" spans="1:7" x14ac:dyDescent="0.2">
      <c r="A4" s="75"/>
      <c r="B4" s="266"/>
      <c r="C4" s="72" t="s">
        <v>548</v>
      </c>
      <c r="D4" s="266"/>
      <c r="E4" s="72" t="s">
        <v>548</v>
      </c>
      <c r="F4" s="266"/>
      <c r="G4" s="72" t="s">
        <v>548</v>
      </c>
    </row>
    <row r="5" spans="1:7" ht="15" x14ac:dyDescent="0.25">
      <c r="A5" s="691" t="s">
        <v>120</v>
      </c>
      <c r="B5" s="697">
        <v>5073</v>
      </c>
      <c r="C5" s="692">
        <v>15.505464480874318</v>
      </c>
      <c r="D5" s="693">
        <v>56006</v>
      </c>
      <c r="E5" s="692">
        <v>-0.24401973531873963</v>
      </c>
      <c r="F5" s="698">
        <v>60900</v>
      </c>
      <c r="G5" s="692">
        <v>-1.6345781108670372</v>
      </c>
    </row>
    <row r="6" spans="1:7" x14ac:dyDescent="0.2">
      <c r="A6" s="280"/>
      <c r="B6" s="1"/>
      <c r="C6" s="1"/>
      <c r="D6" s="1"/>
      <c r="E6" s="1"/>
      <c r="F6" s="1"/>
      <c r="G6" s="71" t="s">
        <v>246</v>
      </c>
    </row>
    <row r="7" spans="1:7" x14ac:dyDescent="0.2">
      <c r="A7" s="280" t="s">
        <v>584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643</v>
      </c>
      <c r="B5" s="486">
        <v>135</v>
      </c>
      <c r="C5" s="84">
        <v>4.3333101481533003</v>
      </c>
      <c r="D5" s="83">
        <v>1445</v>
      </c>
      <c r="E5" s="84">
        <v>-8.0300286729910582</v>
      </c>
      <c r="F5" s="83">
        <v>1586.3220000000001</v>
      </c>
      <c r="G5" s="84">
        <v>-8.6306889034164289</v>
      </c>
      <c r="H5" s="489">
        <v>2.6307164179104481</v>
      </c>
    </row>
    <row r="6" spans="1:8" s="80" customFormat="1" x14ac:dyDescent="0.2">
      <c r="A6" s="82" t="s">
        <v>49</v>
      </c>
      <c r="B6" s="487">
        <v>630</v>
      </c>
      <c r="C6" s="86">
        <v>21.347068023699268</v>
      </c>
      <c r="D6" s="85">
        <v>6589</v>
      </c>
      <c r="E6" s="86">
        <v>-4.0955103337124061</v>
      </c>
      <c r="F6" s="85">
        <v>7189.5349999999999</v>
      </c>
      <c r="G6" s="86">
        <v>-5.5918702383348915</v>
      </c>
      <c r="H6" s="490">
        <v>11.922943615257047</v>
      </c>
    </row>
    <row r="7" spans="1:8" s="80" customFormat="1" x14ac:dyDescent="0.2">
      <c r="A7" s="82" t="s">
        <v>50</v>
      </c>
      <c r="B7" s="487">
        <v>737</v>
      </c>
      <c r="C7" s="86">
        <v>18.865983039420936</v>
      </c>
      <c r="D7" s="85">
        <v>8104</v>
      </c>
      <c r="E7" s="86">
        <v>2.4440697600629502</v>
      </c>
      <c r="F7" s="85">
        <v>8819.9429999999993</v>
      </c>
      <c r="G7" s="86">
        <v>1.8039146974638181</v>
      </c>
      <c r="H7" s="490">
        <v>14.626771144278605</v>
      </c>
    </row>
    <row r="8" spans="1:8" s="80" customFormat="1" x14ac:dyDescent="0.2">
      <c r="A8" s="82" t="s">
        <v>130</v>
      </c>
      <c r="B8" s="487">
        <v>2228</v>
      </c>
      <c r="C8" s="86">
        <v>9.1287577297495872</v>
      </c>
      <c r="D8" s="85">
        <v>25018</v>
      </c>
      <c r="E8" s="86">
        <v>1.5896972502765658</v>
      </c>
      <c r="F8" s="85">
        <v>27173.538</v>
      </c>
      <c r="G8" s="86">
        <v>0.65573283482945166</v>
      </c>
      <c r="H8" s="490">
        <v>45.063910447761195</v>
      </c>
    </row>
    <row r="9" spans="1:8" s="80" customFormat="1" x14ac:dyDescent="0.2">
      <c r="A9" s="82" t="s">
        <v>131</v>
      </c>
      <c r="B9" s="487">
        <v>417</v>
      </c>
      <c r="C9" s="86">
        <v>27.82275244993609</v>
      </c>
      <c r="D9" s="85">
        <v>4156</v>
      </c>
      <c r="E9" s="86">
        <v>-13.794212098596537</v>
      </c>
      <c r="F9" s="85">
        <v>4631.2</v>
      </c>
      <c r="G9" s="87">
        <v>-13.645701994136905</v>
      </c>
      <c r="H9" s="490">
        <v>7.6802653399668328</v>
      </c>
    </row>
    <row r="10" spans="1:8" s="80" customFormat="1" x14ac:dyDescent="0.2">
      <c r="A10" s="81" t="s">
        <v>132</v>
      </c>
      <c r="B10" s="488">
        <v>875</v>
      </c>
      <c r="C10" s="89">
        <v>21.603611140836453</v>
      </c>
      <c r="D10" s="88">
        <v>10140</v>
      </c>
      <c r="E10" s="89">
        <v>2.9087033361296601</v>
      </c>
      <c r="F10" s="88">
        <v>10899.462</v>
      </c>
      <c r="G10" s="89">
        <v>-0.88148896811082522</v>
      </c>
      <c r="H10" s="491">
        <v>18.075393034825872</v>
      </c>
    </row>
    <row r="11" spans="1:8" s="80" customFormat="1" x14ac:dyDescent="0.2">
      <c r="A11" s="90" t="s">
        <v>120</v>
      </c>
      <c r="B11" s="91">
        <v>5022</v>
      </c>
      <c r="C11" s="92">
        <v>15.289256198347106</v>
      </c>
      <c r="D11" s="91">
        <v>55452</v>
      </c>
      <c r="E11" s="92">
        <v>-0.36139746967326997</v>
      </c>
      <c r="F11" s="91">
        <v>60300</v>
      </c>
      <c r="G11" s="92">
        <v>-1.7453304468294868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585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9" t="s">
        <v>286</v>
      </c>
      <c r="B1" s="229"/>
      <c r="C1" s="229"/>
      <c r="D1" s="229"/>
      <c r="E1" s="229"/>
      <c r="F1" s="230"/>
      <c r="G1" s="230"/>
    </row>
    <row r="2" spans="1:7" x14ac:dyDescent="0.2">
      <c r="A2" s="229"/>
      <c r="B2" s="229"/>
      <c r="C2" s="229"/>
      <c r="D2" s="229"/>
      <c r="E2" s="234" t="s">
        <v>160</v>
      </c>
      <c r="F2" s="230"/>
      <c r="G2" s="230"/>
    </row>
    <row r="3" spans="1:7" x14ac:dyDescent="0.2">
      <c r="A3" s="879">
        <f>INDICE!A3</f>
        <v>41944</v>
      </c>
      <c r="B3" s="879">
        <v>41671</v>
      </c>
      <c r="C3" s="880">
        <v>41671</v>
      </c>
      <c r="D3" s="879">
        <v>41671</v>
      </c>
      <c r="E3" s="879">
        <v>41671</v>
      </c>
      <c r="F3" s="230"/>
    </row>
    <row r="4" spans="1:7" x14ac:dyDescent="0.2">
      <c r="A4" s="240" t="s">
        <v>30</v>
      </c>
      <c r="B4" s="241">
        <v>17.120999999999999</v>
      </c>
      <c r="C4" s="700"/>
      <c r="D4" s="377" t="s">
        <v>287</v>
      </c>
      <c r="E4" s="384">
        <v>5022</v>
      </c>
    </row>
    <row r="5" spans="1:7" x14ac:dyDescent="0.2">
      <c r="A5" s="240" t="s">
        <v>288</v>
      </c>
      <c r="B5" s="241">
        <v>4490</v>
      </c>
      <c r="C5" s="384"/>
      <c r="D5" s="240" t="s">
        <v>289</v>
      </c>
      <c r="E5" s="241">
        <v>-366</v>
      </c>
    </row>
    <row r="6" spans="1:7" x14ac:dyDescent="0.2">
      <c r="A6" s="240" t="s">
        <v>578</v>
      </c>
      <c r="B6" s="241">
        <v>1</v>
      </c>
      <c r="C6" s="384"/>
      <c r="D6" s="240" t="s">
        <v>290</v>
      </c>
      <c r="E6" s="241">
        <v>154</v>
      </c>
    </row>
    <row r="7" spans="1:7" x14ac:dyDescent="0.2">
      <c r="A7" s="240" t="s">
        <v>579</v>
      </c>
      <c r="B7" s="241">
        <v>75.878999999999905</v>
      </c>
      <c r="C7" s="384"/>
      <c r="D7" s="240" t="s">
        <v>580</v>
      </c>
      <c r="E7" s="241">
        <v>1691</v>
      </c>
    </row>
    <row r="8" spans="1:7" x14ac:dyDescent="0.2">
      <c r="A8" s="240" t="s">
        <v>581</v>
      </c>
      <c r="B8" s="241">
        <v>489</v>
      </c>
      <c r="C8" s="384"/>
      <c r="D8" s="240" t="s">
        <v>582</v>
      </c>
      <c r="E8" s="241">
        <v>-1836</v>
      </c>
    </row>
    <row r="9" spans="1:7" x14ac:dyDescent="0.2">
      <c r="A9" s="248" t="s">
        <v>59</v>
      </c>
      <c r="B9" s="249">
        <v>5073</v>
      </c>
      <c r="C9" s="384"/>
      <c r="D9" s="240" t="s">
        <v>292</v>
      </c>
      <c r="E9" s="241">
        <v>-210</v>
      </c>
    </row>
    <row r="10" spans="1:7" x14ac:dyDescent="0.2">
      <c r="A10" s="240" t="s">
        <v>291</v>
      </c>
      <c r="B10" s="241">
        <v>-51</v>
      </c>
      <c r="C10" s="384"/>
      <c r="D10" s="248" t="s">
        <v>583</v>
      </c>
      <c r="E10" s="249">
        <v>4455</v>
      </c>
    </row>
    <row r="11" spans="1:7" x14ac:dyDescent="0.2">
      <c r="A11" s="248" t="s">
        <v>287</v>
      </c>
      <c r="B11" s="249">
        <v>5022</v>
      </c>
      <c r="C11" s="701"/>
      <c r="D11" s="326"/>
      <c r="E11" s="690" t="s">
        <v>133</v>
      </c>
      <c r="F11" s="240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6" t="s">
        <v>588</v>
      </c>
      <c r="B1" s="846"/>
      <c r="C1" s="846"/>
      <c r="D1" s="846"/>
      <c r="E1" s="283"/>
      <c r="F1" s="283"/>
      <c r="G1" s="60"/>
      <c r="H1" s="60"/>
      <c r="I1" s="60"/>
      <c r="J1" s="60"/>
      <c r="K1" s="58"/>
      <c r="L1" s="58"/>
    </row>
    <row r="2" spans="1:12" ht="14.25" customHeight="1" x14ac:dyDescent="0.2">
      <c r="A2" s="846"/>
      <c r="B2" s="846"/>
      <c r="C2" s="846"/>
      <c r="D2" s="846"/>
      <c r="E2" s="283"/>
      <c r="F2" s="283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6" customFormat="1" ht="14.25" customHeight="1" x14ac:dyDescent="0.2">
      <c r="A4" s="284"/>
      <c r="B4" s="284"/>
      <c r="C4" s="285" t="s">
        <v>294</v>
      </c>
      <c r="D4" s="285" t="s">
        <v>587</v>
      </c>
      <c r="E4" s="65"/>
      <c r="F4" s="65"/>
    </row>
    <row r="5" spans="1:12" s="286" customFormat="1" ht="14.25" customHeight="1" x14ac:dyDescent="0.2">
      <c r="A5" s="881">
        <v>2008</v>
      </c>
      <c r="B5" s="287" t="s">
        <v>295</v>
      </c>
      <c r="C5" s="702">
        <v>12.94</v>
      </c>
      <c r="D5" s="288">
        <v>5.29</v>
      </c>
      <c r="E5" s="65"/>
      <c r="F5" s="65"/>
    </row>
    <row r="6" spans="1:12" ht="14.25" customHeight="1" x14ac:dyDescent="0.2">
      <c r="A6" s="881"/>
      <c r="B6" s="287" t="s">
        <v>296</v>
      </c>
      <c r="C6" s="702">
        <v>14.1</v>
      </c>
      <c r="D6" s="288">
        <v>8.9644513137557968</v>
      </c>
      <c r="F6" s="58"/>
    </row>
    <row r="7" spans="1:12" ht="14.25" customHeight="1" x14ac:dyDescent="0.2">
      <c r="A7" s="881"/>
      <c r="B7" s="287" t="s">
        <v>297</v>
      </c>
      <c r="C7" s="702">
        <v>13.76</v>
      </c>
      <c r="D7" s="288">
        <v>-2.4113475177304955</v>
      </c>
      <c r="E7" s="289"/>
      <c r="F7" s="58"/>
    </row>
    <row r="8" spans="1:12" s="286" customFormat="1" ht="14.25" customHeight="1" x14ac:dyDescent="0.2">
      <c r="A8" s="848">
        <v>2009</v>
      </c>
      <c r="B8" s="290" t="s">
        <v>295</v>
      </c>
      <c r="C8" s="703">
        <v>13.5</v>
      </c>
      <c r="D8" s="291">
        <v>-1.8895348837209287</v>
      </c>
      <c r="E8" s="65"/>
      <c r="F8" s="65"/>
    </row>
    <row r="9" spans="1:12" ht="14.25" customHeight="1" x14ac:dyDescent="0.2">
      <c r="A9" s="881"/>
      <c r="B9" s="287" t="s">
        <v>296</v>
      </c>
      <c r="C9" s="702">
        <v>10.5</v>
      </c>
      <c r="D9" s="288">
        <v>-22.222222222222221</v>
      </c>
      <c r="F9" s="58"/>
    </row>
    <row r="10" spans="1:12" ht="14.25" customHeight="1" x14ac:dyDescent="0.2">
      <c r="A10" s="881"/>
      <c r="B10" s="287" t="s">
        <v>297</v>
      </c>
      <c r="C10" s="702">
        <v>10.48</v>
      </c>
      <c r="D10" s="288">
        <v>-0.19047619047618641</v>
      </c>
      <c r="E10" s="289"/>
      <c r="F10" s="58"/>
    </row>
    <row r="11" spans="1:12" ht="14.25" customHeight="1" x14ac:dyDescent="0.2">
      <c r="A11" s="881"/>
      <c r="B11" s="287" t="s">
        <v>298</v>
      </c>
      <c r="C11" s="702">
        <v>10.69</v>
      </c>
      <c r="D11" s="288">
        <v>2.0038167938931211</v>
      </c>
      <c r="E11" s="289"/>
      <c r="F11" s="58"/>
    </row>
    <row r="12" spans="1:12" s="286" customFormat="1" ht="14.25" customHeight="1" x14ac:dyDescent="0.2">
      <c r="A12" s="848">
        <v>2010</v>
      </c>
      <c r="B12" s="290" t="s">
        <v>295</v>
      </c>
      <c r="C12" s="703">
        <v>11.06</v>
      </c>
      <c r="D12" s="291">
        <v>3.4611786716557624</v>
      </c>
      <c r="E12" s="65"/>
      <c r="F12" s="65"/>
    </row>
    <row r="13" spans="1:12" ht="14.25" customHeight="1" x14ac:dyDescent="0.2">
      <c r="A13" s="881"/>
      <c r="B13" s="287" t="s">
        <v>296</v>
      </c>
      <c r="C13" s="702">
        <v>11.68</v>
      </c>
      <c r="D13" s="288">
        <v>5.6057866184448395</v>
      </c>
      <c r="F13" s="58"/>
    </row>
    <row r="14" spans="1:12" ht="14.25" customHeight="1" x14ac:dyDescent="0.2">
      <c r="A14" s="881"/>
      <c r="B14" s="287" t="s">
        <v>297</v>
      </c>
      <c r="C14" s="702">
        <v>12.45</v>
      </c>
      <c r="D14" s="288">
        <v>6.5924657534246531</v>
      </c>
      <c r="E14" s="289"/>
      <c r="F14" s="58"/>
    </row>
    <row r="15" spans="1:12" ht="14.25" customHeight="1" x14ac:dyDescent="0.2">
      <c r="A15" s="849"/>
      <c r="B15" s="292" t="s">
        <v>298</v>
      </c>
      <c r="C15" s="704">
        <v>12.79</v>
      </c>
      <c r="D15" s="293">
        <v>2.7309236947791153</v>
      </c>
      <c r="E15" s="289"/>
      <c r="F15" s="58"/>
    </row>
    <row r="16" spans="1:12" s="286" customFormat="1" ht="14.25" customHeight="1" x14ac:dyDescent="0.2">
      <c r="A16" s="881">
        <v>2011</v>
      </c>
      <c r="B16" s="287" t="s">
        <v>295</v>
      </c>
      <c r="C16" s="702">
        <v>13.19</v>
      </c>
      <c r="D16" s="288">
        <v>3.1274433150899172</v>
      </c>
      <c r="E16" s="65"/>
      <c r="F16" s="65"/>
    </row>
    <row r="17" spans="1:6" ht="14.25" customHeight="1" x14ac:dyDescent="0.2">
      <c r="A17" s="881"/>
      <c r="B17" s="287" t="s">
        <v>296</v>
      </c>
      <c r="C17" s="702">
        <v>14</v>
      </c>
      <c r="D17" s="288">
        <v>6.141015921152392</v>
      </c>
      <c r="F17" s="58"/>
    </row>
    <row r="18" spans="1:6" ht="14.25" customHeight="1" x14ac:dyDescent="0.2">
      <c r="A18" s="881"/>
      <c r="B18" s="287" t="s">
        <v>297</v>
      </c>
      <c r="C18" s="702">
        <v>14.8</v>
      </c>
      <c r="D18" s="288">
        <v>5.7142857142857197</v>
      </c>
      <c r="E18" s="289"/>
      <c r="F18" s="58"/>
    </row>
    <row r="19" spans="1:6" ht="14.25" customHeight="1" x14ac:dyDescent="0.2">
      <c r="A19" s="849"/>
      <c r="B19" s="292" t="s">
        <v>298</v>
      </c>
      <c r="C19" s="704">
        <v>15.09</v>
      </c>
      <c r="D19" s="293">
        <v>1.9594594594594537</v>
      </c>
      <c r="E19" s="289"/>
      <c r="F19" s="58"/>
    </row>
    <row r="20" spans="1:6" s="286" customFormat="1" ht="14.25" customHeight="1" x14ac:dyDescent="0.2">
      <c r="A20" s="881">
        <v>2012</v>
      </c>
      <c r="B20" s="287" t="s">
        <v>299</v>
      </c>
      <c r="C20" s="702">
        <v>15.53</v>
      </c>
      <c r="D20" s="288">
        <v>2.9158383035122566</v>
      </c>
      <c r="E20" s="65"/>
      <c r="F20" s="65"/>
    </row>
    <row r="21" spans="1:6" ht="14.25" customHeight="1" x14ac:dyDescent="0.2">
      <c r="A21" s="881"/>
      <c r="B21" s="287" t="s">
        <v>297</v>
      </c>
      <c r="C21" s="702">
        <v>16.45</v>
      </c>
      <c r="D21" s="288">
        <v>5.9240180296200897</v>
      </c>
      <c r="F21" s="58"/>
    </row>
    <row r="22" spans="1:6" ht="14.25" customHeight="1" x14ac:dyDescent="0.2">
      <c r="A22" s="881"/>
      <c r="B22" s="287" t="s">
        <v>300</v>
      </c>
      <c r="C22" s="702">
        <v>16.87</v>
      </c>
      <c r="D22" s="288">
        <v>2.5531914893617129</v>
      </c>
      <c r="E22" s="289"/>
      <c r="F22" s="58"/>
    </row>
    <row r="23" spans="1:6" ht="14.25" customHeight="1" x14ac:dyDescent="0.2">
      <c r="A23" s="849"/>
      <c r="B23" s="292" t="s">
        <v>298</v>
      </c>
      <c r="C23" s="704">
        <v>16.100000000000001</v>
      </c>
      <c r="D23" s="293">
        <v>-4.5643153526970925</v>
      </c>
      <c r="E23" s="289"/>
      <c r="F23" s="58"/>
    </row>
    <row r="24" spans="1:6" ht="14.25" customHeight="1" x14ac:dyDescent="0.2">
      <c r="A24" s="848">
        <v>2013</v>
      </c>
      <c r="B24" s="290" t="s">
        <v>295</v>
      </c>
      <c r="C24" s="703">
        <v>16.32</v>
      </c>
      <c r="D24" s="291">
        <v>1.3664596273291854</v>
      </c>
      <c r="E24" s="289"/>
      <c r="F24" s="58"/>
    </row>
    <row r="25" spans="1:6" ht="14.25" customHeight="1" x14ac:dyDescent="0.2">
      <c r="A25" s="881"/>
      <c r="B25" s="287" t="s">
        <v>301</v>
      </c>
      <c r="C25" s="702">
        <v>17.13</v>
      </c>
      <c r="D25" s="288">
        <v>4.9632352941176388</v>
      </c>
      <c r="E25" s="289"/>
      <c r="F25" s="58"/>
    </row>
    <row r="26" spans="1:6" ht="14.25" customHeight="1" x14ac:dyDescent="0.2">
      <c r="A26" s="849"/>
      <c r="B26" s="292" t="s">
        <v>302</v>
      </c>
      <c r="C26" s="704">
        <v>17.5</v>
      </c>
      <c r="D26" s="293">
        <v>2.1599532983070695</v>
      </c>
      <c r="F26" s="58"/>
    </row>
    <row r="27" spans="1:6" ht="14.25" customHeight="1" x14ac:dyDescent="0.2">
      <c r="A27" s="280"/>
      <c r="D27" s="71" t="s">
        <v>304</v>
      </c>
    </row>
    <row r="28" spans="1:6" ht="14.25" customHeight="1" x14ac:dyDescent="0.2">
      <c r="A28" s="280" t="s">
        <v>303</v>
      </c>
    </row>
    <row r="29" spans="1:6" ht="14.25" customHeight="1" x14ac:dyDescent="0.2">
      <c r="A29" s="280" t="s">
        <v>586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8" t="s">
        <v>637</v>
      </c>
      <c r="C3" s="850" t="s">
        <v>512</v>
      </c>
      <c r="D3" s="848" t="s">
        <v>110</v>
      </c>
      <c r="E3" s="850" t="s">
        <v>512</v>
      </c>
      <c r="F3" s="852" t="s">
        <v>112</v>
      </c>
      <c r="G3" s="852"/>
    </row>
    <row r="4" spans="1:7" ht="14.45" customHeight="1" x14ac:dyDescent="0.25">
      <c r="A4" s="64"/>
      <c r="B4" s="849"/>
      <c r="C4" s="851"/>
      <c r="D4" s="849"/>
      <c r="E4" s="851"/>
      <c r="F4" s="472">
        <v>2013</v>
      </c>
      <c r="G4" s="472">
        <v>2012</v>
      </c>
    </row>
    <row r="5" spans="1:7" x14ac:dyDescent="0.2">
      <c r="A5" s="65" t="s">
        <v>113</v>
      </c>
      <c r="B5" s="271">
        <v>10531.063755754865</v>
      </c>
      <c r="C5" s="272">
        <v>8.6949359981241354</v>
      </c>
      <c r="D5" s="271">
        <v>15510.236353799999</v>
      </c>
      <c r="E5" s="272">
        <v>12.031968834669676</v>
      </c>
      <c r="F5" s="805">
        <v>16.026175703224997</v>
      </c>
      <c r="G5" s="805">
        <v>15.870626320900108</v>
      </c>
    </row>
    <row r="6" spans="1:7" x14ac:dyDescent="0.2">
      <c r="A6" s="65" t="s">
        <v>114</v>
      </c>
      <c r="B6" s="271">
        <v>52934.098759999993</v>
      </c>
      <c r="C6" s="272">
        <v>43.704853708160925</v>
      </c>
      <c r="D6" s="271">
        <v>53977.992749800011</v>
      </c>
      <c r="E6" s="272">
        <v>41.873090242399932</v>
      </c>
      <c r="F6" s="805">
        <v>0.72742449388969277</v>
      </c>
      <c r="G6" s="805">
        <v>0.26802646973295613</v>
      </c>
    </row>
    <row r="7" spans="1:7" x14ac:dyDescent="0.2">
      <c r="A7" s="65" t="s">
        <v>115</v>
      </c>
      <c r="B7" s="271">
        <v>26077.232231999998</v>
      </c>
      <c r="C7" s="272">
        <v>21.530575687717608</v>
      </c>
      <c r="D7" s="271">
        <v>28184.114483999998</v>
      </c>
      <c r="E7" s="272">
        <v>21.863650518850307</v>
      </c>
      <c r="F7" s="805">
        <v>0.19104196164985091</v>
      </c>
      <c r="G7" s="805">
        <v>0.18370003439133065</v>
      </c>
    </row>
    <row r="8" spans="1:7" x14ac:dyDescent="0.2">
      <c r="A8" s="65" t="s">
        <v>116</v>
      </c>
      <c r="B8" s="271">
        <v>14784.529206060604</v>
      </c>
      <c r="C8" s="272">
        <v>12.206794887064047</v>
      </c>
      <c r="D8" s="271">
        <v>16019.454545454542</v>
      </c>
      <c r="E8" s="272">
        <v>12.426991661677288</v>
      </c>
      <c r="F8" s="805">
        <v>100</v>
      </c>
      <c r="G8" s="805">
        <v>100</v>
      </c>
    </row>
    <row r="9" spans="1:7" x14ac:dyDescent="0.2">
      <c r="A9" s="65" t="s">
        <v>117</v>
      </c>
      <c r="B9" s="271">
        <v>17209.489989716269</v>
      </c>
      <c r="C9" s="272">
        <v>14.208955286133399</v>
      </c>
      <c r="D9" s="271">
        <v>16004.226742999999</v>
      </c>
      <c r="E9" s="272">
        <v>12.415178789173339</v>
      </c>
      <c r="F9" s="805">
        <v>100</v>
      </c>
      <c r="G9" s="805">
        <v>100</v>
      </c>
    </row>
    <row r="10" spans="1:7" x14ac:dyDescent="0.2">
      <c r="A10" s="65" t="s">
        <v>118</v>
      </c>
      <c r="B10" s="271">
        <v>159.66048706349406</v>
      </c>
      <c r="C10" s="272">
        <v>0.13182312334665935</v>
      </c>
      <c r="D10" s="271">
        <v>175.63739999999999</v>
      </c>
      <c r="E10" s="272">
        <v>0.13624961443509293</v>
      </c>
      <c r="F10" s="805" t="s">
        <v>635</v>
      </c>
      <c r="G10" s="805" t="s">
        <v>636</v>
      </c>
    </row>
    <row r="11" spans="1:7" x14ac:dyDescent="0.2">
      <c r="A11" s="65" t="s">
        <v>119</v>
      </c>
      <c r="B11" s="271">
        <v>-578.86599999999999</v>
      </c>
      <c r="C11" s="272">
        <v>-0.47793869054677912</v>
      </c>
      <c r="D11" s="271">
        <v>-963.11399999999992</v>
      </c>
      <c r="E11" s="272">
        <v>-0.7471296612056435</v>
      </c>
      <c r="F11" s="806"/>
      <c r="G11" s="806"/>
    </row>
    <row r="12" spans="1:7" x14ac:dyDescent="0.2">
      <c r="A12" s="68" t="s">
        <v>120</v>
      </c>
      <c r="B12" s="807">
        <v>121117.20843059523</v>
      </c>
      <c r="C12" s="808">
        <v>100</v>
      </c>
      <c r="D12" s="807">
        <v>128908.54827605456</v>
      </c>
      <c r="E12" s="808">
        <v>100</v>
      </c>
      <c r="F12" s="808">
        <v>27.863705084480099</v>
      </c>
      <c r="G12" s="808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638</v>
      </c>
    </row>
    <row r="14" spans="1:7" x14ac:dyDescent="0.2">
      <c r="A14" s="809" t="s">
        <v>639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589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5" t="s">
        <v>305</v>
      </c>
    </row>
    <row r="3" spans="1:6" x14ac:dyDescent="0.2">
      <c r="A3" s="63"/>
      <c r="B3" s="860" t="s">
        <v>306</v>
      </c>
      <c r="C3" s="860"/>
      <c r="D3" s="860"/>
      <c r="E3" s="265" t="s">
        <v>307</v>
      </c>
      <c r="F3" s="265"/>
    </row>
    <row r="4" spans="1:6" x14ac:dyDescent="0.2">
      <c r="A4" s="75"/>
      <c r="B4" s="296" t="s">
        <v>660</v>
      </c>
      <c r="C4" s="297" t="s">
        <v>655</v>
      </c>
      <c r="D4" s="296" t="s">
        <v>662</v>
      </c>
      <c r="E4" s="267" t="s">
        <v>308</v>
      </c>
      <c r="F4" s="266" t="s">
        <v>309</v>
      </c>
    </row>
    <row r="5" spans="1:6" x14ac:dyDescent="0.2">
      <c r="A5" s="705" t="s">
        <v>591</v>
      </c>
      <c r="B5" s="298">
        <v>131.86873421999999</v>
      </c>
      <c r="C5" s="298">
        <v>136.334877419355</v>
      </c>
      <c r="D5" s="298">
        <v>138.89293333333333</v>
      </c>
      <c r="E5" s="298">
        <v>-3.2758625554175023</v>
      </c>
      <c r="F5" s="298">
        <v>-5.0572760937201551</v>
      </c>
    </row>
    <row r="6" spans="1:6" x14ac:dyDescent="0.2">
      <c r="A6" s="75" t="s">
        <v>590</v>
      </c>
      <c r="B6" s="277">
        <v>125.26040324</v>
      </c>
      <c r="C6" s="293">
        <v>128.22714516129</v>
      </c>
      <c r="D6" s="277">
        <v>133.95006666666669</v>
      </c>
      <c r="E6" s="277">
        <v>-2.313661368315024</v>
      </c>
      <c r="F6" s="277">
        <v>-6.4872408375061266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12" sqref="G1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6" t="s">
        <v>310</v>
      </c>
      <c r="B1" s="846"/>
      <c r="C1" s="846"/>
      <c r="D1" s="58"/>
      <c r="E1" s="58"/>
    </row>
    <row r="2" spans="1:38" x14ac:dyDescent="0.2">
      <c r="A2" s="847"/>
      <c r="B2" s="846"/>
      <c r="C2" s="846"/>
      <c r="D2" s="8"/>
      <c r="E2" s="62" t="s">
        <v>305</v>
      </c>
    </row>
    <row r="3" spans="1:38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</row>
    <row r="4" spans="1:38" x14ac:dyDescent="0.2">
      <c r="A4" s="301" t="s">
        <v>315</v>
      </c>
      <c r="B4" s="302">
        <v>131.86873421999999</v>
      </c>
      <c r="C4" s="303">
        <v>22.886309244793384</v>
      </c>
      <c r="D4" s="303">
        <v>46.506271268953213</v>
      </c>
      <c r="E4" s="303">
        <v>62.476153706253399</v>
      </c>
      <c r="F4" s="446"/>
      <c r="H4" s="446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x14ac:dyDescent="0.2">
      <c r="A5" s="304" t="s">
        <v>316</v>
      </c>
      <c r="B5" s="305">
        <v>148.72</v>
      </c>
      <c r="C5" s="299">
        <v>23.745210084033612</v>
      </c>
      <c r="D5" s="299">
        <v>65.450123249299722</v>
      </c>
      <c r="E5" s="299">
        <v>59.524666666666654</v>
      </c>
      <c r="F5" s="446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</row>
    <row r="6" spans="1:38" x14ac:dyDescent="0.2">
      <c r="A6" s="304" t="s">
        <v>317</v>
      </c>
      <c r="B6" s="305">
        <v>131.24</v>
      </c>
      <c r="C6" s="299">
        <v>21.873333333333338</v>
      </c>
      <c r="D6" s="299">
        <v>49.336066666666667</v>
      </c>
      <c r="E6" s="299">
        <v>60.030600000000007</v>
      </c>
      <c r="F6" s="446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</row>
    <row r="7" spans="1:38" x14ac:dyDescent="0.2">
      <c r="A7" s="304" t="s">
        <v>260</v>
      </c>
      <c r="B7" s="305">
        <v>144.33199999999997</v>
      </c>
      <c r="C7" s="299">
        <v>25.04935537190082</v>
      </c>
      <c r="D7" s="299">
        <v>61.356877961432488</v>
      </c>
      <c r="E7" s="299">
        <v>57.925766666666661</v>
      </c>
      <c r="F7" s="446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</row>
    <row r="8" spans="1:38" x14ac:dyDescent="0.2">
      <c r="A8" s="304" t="s">
        <v>318</v>
      </c>
      <c r="B8" s="305">
        <v>120.55291952142348</v>
      </c>
      <c r="C8" s="299">
        <v>20.092153253570579</v>
      </c>
      <c r="D8" s="299">
        <v>36.302297440092723</v>
      </c>
      <c r="E8" s="299">
        <v>64.158468827760174</v>
      </c>
      <c r="F8" s="446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 x14ac:dyDescent="0.2">
      <c r="A9" s="304" t="s">
        <v>319</v>
      </c>
      <c r="B9" s="305">
        <v>130.26667397547803</v>
      </c>
      <c r="C9" s="299">
        <v>22.60826573128131</v>
      </c>
      <c r="D9" s="299">
        <v>46.387040500503332</v>
      </c>
      <c r="E9" s="299">
        <v>61.271367743693396</v>
      </c>
      <c r="F9" s="446"/>
    </row>
    <row r="10" spans="1:38" x14ac:dyDescent="0.2">
      <c r="A10" s="304" t="s">
        <v>320</v>
      </c>
      <c r="B10" s="305">
        <v>134.44026666666667</v>
      </c>
      <c r="C10" s="299">
        <v>21.465252661064429</v>
      </c>
      <c r="D10" s="299">
        <v>48.970114005602241</v>
      </c>
      <c r="E10" s="299">
        <v>64.004900000000006</v>
      </c>
      <c r="F10" s="446"/>
    </row>
    <row r="11" spans="1:38" x14ac:dyDescent="0.2">
      <c r="A11" s="304" t="s">
        <v>321</v>
      </c>
      <c r="B11" s="305">
        <v>132.58398232965294</v>
      </c>
      <c r="C11" s="299">
        <v>26.516796465930589</v>
      </c>
      <c r="D11" s="299">
        <v>47.72358707494562</v>
      </c>
      <c r="E11" s="299">
        <v>58.343598788776731</v>
      </c>
      <c r="F11" s="446"/>
    </row>
    <row r="12" spans="1:38" x14ac:dyDescent="0.2">
      <c r="A12" s="304" t="s">
        <v>322</v>
      </c>
      <c r="B12" s="305">
        <v>157.18467217551125</v>
      </c>
      <c r="C12" s="299">
        <v>31.436934435102252</v>
      </c>
      <c r="D12" s="299">
        <v>60.304781664927752</v>
      </c>
      <c r="E12" s="299">
        <v>65.442956075481248</v>
      </c>
      <c r="F12" s="446"/>
    </row>
    <row r="13" spans="1:38" x14ac:dyDescent="0.2">
      <c r="A13" s="304" t="s">
        <v>323</v>
      </c>
      <c r="B13" s="305">
        <v>142.04000000000002</v>
      </c>
      <c r="C13" s="299">
        <v>23.673333333333339</v>
      </c>
      <c r="D13" s="299">
        <v>57.016866666666694</v>
      </c>
      <c r="E13" s="299">
        <v>61.349799999999995</v>
      </c>
      <c r="F13" s="446"/>
    </row>
    <row r="14" spans="1:38" x14ac:dyDescent="0.2">
      <c r="A14" s="304" t="s">
        <v>324</v>
      </c>
      <c r="B14" s="305">
        <v>143.22666666666666</v>
      </c>
      <c r="C14" s="299">
        <v>25.827759562841528</v>
      </c>
      <c r="D14" s="299">
        <v>59.340440437158456</v>
      </c>
      <c r="E14" s="299">
        <v>58.058466666666675</v>
      </c>
      <c r="F14" s="446"/>
    </row>
    <row r="15" spans="1:38" x14ac:dyDescent="0.2">
      <c r="A15" s="304" t="s">
        <v>220</v>
      </c>
      <c r="B15" s="305">
        <v>121.33666666666666</v>
      </c>
      <c r="C15" s="299">
        <v>20.222777777777779</v>
      </c>
      <c r="D15" s="299">
        <v>42.276822222222222</v>
      </c>
      <c r="E15" s="299">
        <v>58.837066666666658</v>
      </c>
      <c r="F15" s="446"/>
    </row>
    <row r="16" spans="1:38" x14ac:dyDescent="0.2">
      <c r="A16" s="304" t="s">
        <v>325</v>
      </c>
      <c r="B16" s="306">
        <v>154.39333333333335</v>
      </c>
      <c r="C16" s="288">
        <v>29.882580645161291</v>
      </c>
      <c r="D16" s="288">
        <v>62.369886021505401</v>
      </c>
      <c r="E16" s="288">
        <v>62.14086666666666</v>
      </c>
      <c r="F16" s="446"/>
    </row>
    <row r="17" spans="1:13" x14ac:dyDescent="0.2">
      <c r="A17" s="304" t="s">
        <v>261</v>
      </c>
      <c r="B17" s="305">
        <v>142.55833333333334</v>
      </c>
      <c r="C17" s="299">
        <v>23.759722222222226</v>
      </c>
      <c r="D17" s="299">
        <v>61.32994444444445</v>
      </c>
      <c r="E17" s="299">
        <v>57.468666666666664</v>
      </c>
      <c r="F17" s="446"/>
    </row>
    <row r="18" spans="1:13" x14ac:dyDescent="0.2">
      <c r="A18" s="304" t="s">
        <v>262</v>
      </c>
      <c r="B18" s="305">
        <v>158.47666666666666</v>
      </c>
      <c r="C18" s="299">
        <v>29.633848238482383</v>
      </c>
      <c r="D18" s="299">
        <v>68.205818428184273</v>
      </c>
      <c r="E18" s="299">
        <v>60.637</v>
      </c>
      <c r="F18" s="446"/>
    </row>
    <row r="19" spans="1:13" x14ac:dyDescent="0.2">
      <c r="A19" s="58" t="s">
        <v>263</v>
      </c>
      <c r="B19" s="305">
        <v>163.67333333333335</v>
      </c>
      <c r="C19" s="299">
        <v>28.40611570247934</v>
      </c>
      <c r="D19" s="299">
        <v>76.723950964187324</v>
      </c>
      <c r="E19" s="299">
        <v>58.543266666666682</v>
      </c>
      <c r="F19" s="446"/>
    </row>
    <row r="20" spans="1:13" x14ac:dyDescent="0.2">
      <c r="A20" s="58" t="s">
        <v>326</v>
      </c>
      <c r="B20" s="305">
        <v>125.92495840215153</v>
      </c>
      <c r="C20" s="299">
        <v>26.771447849276313</v>
      </c>
      <c r="D20" s="299">
        <v>40.142940197400648</v>
      </c>
      <c r="E20" s="299">
        <v>59.01057035547457</v>
      </c>
      <c r="F20" s="446"/>
    </row>
    <row r="21" spans="1:13" x14ac:dyDescent="0.2">
      <c r="A21" s="58" t="s">
        <v>327</v>
      </c>
      <c r="B21" s="305">
        <v>148.66666666666669</v>
      </c>
      <c r="C21" s="299">
        <v>27.799457994579953</v>
      </c>
      <c r="D21" s="299">
        <v>60.771908672086738</v>
      </c>
      <c r="E21" s="299">
        <v>60.095299999999995</v>
      </c>
      <c r="F21" s="446"/>
    </row>
    <row r="22" spans="1:13" x14ac:dyDescent="0.2">
      <c r="A22" s="58" t="s">
        <v>221</v>
      </c>
      <c r="B22" s="305">
        <v>165.80446666666666</v>
      </c>
      <c r="C22" s="299">
        <v>29.899166120218577</v>
      </c>
      <c r="D22" s="299">
        <v>73.080000546448076</v>
      </c>
      <c r="E22" s="299">
        <v>62.825300000000006</v>
      </c>
      <c r="F22" s="446"/>
    </row>
    <row r="23" spans="1:13" x14ac:dyDescent="0.2">
      <c r="A23" s="307" t="s">
        <v>328</v>
      </c>
      <c r="B23" s="308">
        <v>121.50666666666666</v>
      </c>
      <c r="C23" s="309">
        <v>21.08793388429752</v>
      </c>
      <c r="D23" s="309">
        <v>42.319866115702474</v>
      </c>
      <c r="E23" s="309">
        <v>58.098866666666666</v>
      </c>
      <c r="F23" s="446"/>
    </row>
    <row r="24" spans="1:13" x14ac:dyDescent="0.2">
      <c r="A24" s="307" t="s">
        <v>329</v>
      </c>
      <c r="B24" s="308">
        <v>127.08987874575223</v>
      </c>
      <c r="C24" s="309">
        <v>22.056921104634686</v>
      </c>
      <c r="D24" s="309">
        <v>43.442982355359135</v>
      </c>
      <c r="E24" s="309">
        <v>61.58997528575842</v>
      </c>
      <c r="F24" s="446"/>
    </row>
    <row r="25" spans="1:13" x14ac:dyDescent="0.2">
      <c r="A25" s="287" t="s">
        <v>330</v>
      </c>
      <c r="B25" s="308">
        <v>122.42453333333333</v>
      </c>
      <c r="C25" s="309">
        <v>15.968417391304348</v>
      </c>
      <c r="D25" s="309">
        <v>46.209182608695649</v>
      </c>
      <c r="E25" s="309">
        <v>60.246933333333331</v>
      </c>
      <c r="F25" s="446"/>
    </row>
    <row r="26" spans="1:13" x14ac:dyDescent="0.2">
      <c r="A26" s="287" t="s">
        <v>331</v>
      </c>
      <c r="B26" s="308">
        <v>144</v>
      </c>
      <c r="C26" s="309">
        <v>21.966101694915253</v>
      </c>
      <c r="D26" s="309">
        <v>50.93789830508473</v>
      </c>
      <c r="E26" s="309">
        <v>71.096000000000018</v>
      </c>
      <c r="F26" s="446"/>
    </row>
    <row r="27" spans="1:13" x14ac:dyDescent="0.2">
      <c r="A27" s="287" t="s">
        <v>332</v>
      </c>
      <c r="B27" s="308">
        <v>120.24942619894598</v>
      </c>
      <c r="C27" s="309">
        <v>22.485665061591526</v>
      </c>
      <c r="D27" s="309">
        <v>39.587127872568054</v>
      </c>
      <c r="E27" s="309">
        <v>58.176633264786403</v>
      </c>
      <c r="F27" s="446"/>
    </row>
    <row r="28" spans="1:13" x14ac:dyDescent="0.2">
      <c r="A28" s="58" t="s">
        <v>264</v>
      </c>
      <c r="B28" s="305">
        <v>145.44666666666666</v>
      </c>
      <c r="C28" s="299">
        <v>27.197344173441735</v>
      </c>
      <c r="D28" s="299">
        <v>58.594989159891597</v>
      </c>
      <c r="E28" s="299">
        <v>59.654333333333327</v>
      </c>
      <c r="F28" s="446"/>
    </row>
    <row r="29" spans="1:13" x14ac:dyDescent="0.2">
      <c r="A29" s="287" t="s">
        <v>224</v>
      </c>
      <c r="B29" s="308">
        <v>156.43972016937653</v>
      </c>
      <c r="C29" s="309">
        <v>26.07328669489609</v>
      </c>
      <c r="D29" s="309">
        <v>73.49458608967808</v>
      </c>
      <c r="E29" s="309">
        <v>56.871847384802344</v>
      </c>
      <c r="F29" s="446"/>
    </row>
    <row r="30" spans="1:13" x14ac:dyDescent="0.2">
      <c r="A30" s="58" t="s">
        <v>333</v>
      </c>
      <c r="B30" s="305">
        <v>131.00211550466935</v>
      </c>
      <c r="C30" s="299">
        <v>25.355248162194066</v>
      </c>
      <c r="D30" s="299">
        <v>46.012161405483802</v>
      </c>
      <c r="E30" s="299">
        <v>59.634705936991473</v>
      </c>
      <c r="F30" s="446"/>
    </row>
    <row r="31" spans="1:13" x14ac:dyDescent="0.2">
      <c r="A31" s="310" t="s">
        <v>265</v>
      </c>
      <c r="B31" s="311">
        <v>148.06716874844227</v>
      </c>
      <c r="C31" s="277">
        <v>29.613433749688454</v>
      </c>
      <c r="D31" s="277">
        <v>60.970862845162813</v>
      </c>
      <c r="E31" s="277">
        <v>57.482872153591003</v>
      </c>
      <c r="F31" s="446"/>
    </row>
    <row r="32" spans="1:13" x14ac:dyDescent="0.2">
      <c r="A32" s="312" t="s">
        <v>334</v>
      </c>
      <c r="B32" s="313">
        <v>148.18569869174374</v>
      </c>
      <c r="C32" s="313">
        <v>25.828070984519197</v>
      </c>
      <c r="D32" s="313">
        <v>62.72885455068247</v>
      </c>
      <c r="E32" s="313">
        <v>59.628773156542067</v>
      </c>
      <c r="F32" s="446"/>
      <c r="M32" s="447"/>
    </row>
    <row r="33" spans="1:13" x14ac:dyDescent="0.2">
      <c r="A33" s="314" t="s">
        <v>335</v>
      </c>
      <c r="B33" s="315">
        <v>150.22322797895487</v>
      </c>
      <c r="C33" s="315">
        <v>25.729408773196589</v>
      </c>
      <c r="D33" s="315">
        <v>64.098734768369212</v>
      </c>
      <c r="E33" s="315">
        <v>60.395084437389059</v>
      </c>
      <c r="F33" s="446"/>
      <c r="M33" s="447"/>
    </row>
    <row r="34" spans="1:13" x14ac:dyDescent="0.2">
      <c r="A34" s="314" t="s">
        <v>336</v>
      </c>
      <c r="B34" s="316">
        <v>18.354493758954874</v>
      </c>
      <c r="C34" s="316">
        <v>2.8430995284032043</v>
      </c>
      <c r="D34" s="316">
        <v>17.592463499415999</v>
      </c>
      <c r="E34" s="316">
        <v>-2.08106926886434</v>
      </c>
      <c r="F34" s="446"/>
    </row>
    <row r="35" spans="1:13" x14ac:dyDescent="0.2">
      <c r="A35" s="94"/>
      <c r="B35" s="65"/>
      <c r="C35" s="58"/>
      <c r="D35" s="8"/>
      <c r="E35" s="71" t="s">
        <v>304</v>
      </c>
    </row>
    <row r="36" spans="1:13" ht="13.7" x14ac:dyDescent="0.2">
      <c r="B36" s="446"/>
      <c r="C36" s="446"/>
      <c r="D36" s="446"/>
      <c r="E36" s="44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16" sqref="G16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6" t="s">
        <v>337</v>
      </c>
      <c r="B1" s="846"/>
      <c r="C1" s="846"/>
      <c r="D1" s="58"/>
      <c r="E1" s="58"/>
    </row>
    <row r="2" spans="1:36" x14ac:dyDescent="0.2">
      <c r="A2" s="847"/>
      <c r="B2" s="846"/>
      <c r="C2" s="846"/>
      <c r="D2" s="8"/>
      <c r="E2" s="62" t="s">
        <v>305</v>
      </c>
    </row>
    <row r="3" spans="1:36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</row>
    <row r="4" spans="1:36" x14ac:dyDescent="0.2">
      <c r="A4" s="301" t="s">
        <v>315</v>
      </c>
      <c r="B4" s="302">
        <v>125.26040324</v>
      </c>
      <c r="C4" s="303">
        <v>21.739408826776859</v>
      </c>
      <c r="D4" s="303">
        <v>37.105790293636339</v>
      </c>
      <c r="E4" s="303">
        <v>66.415204119586804</v>
      </c>
      <c r="F4" s="446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</row>
    <row r="5" spans="1:36" x14ac:dyDescent="0.2">
      <c r="A5" s="304" t="s">
        <v>316</v>
      </c>
      <c r="B5" s="305">
        <v>131.73666666666665</v>
      </c>
      <c r="C5" s="299">
        <v>21.033585434173666</v>
      </c>
      <c r="D5" s="299">
        <v>47.039814565826326</v>
      </c>
      <c r="E5" s="299">
        <v>63.663266666666665</v>
      </c>
      <c r="G5" s="451"/>
      <c r="H5" s="451"/>
      <c r="I5" s="451"/>
      <c r="J5" s="451"/>
      <c r="K5" s="451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</row>
    <row r="6" spans="1:36" x14ac:dyDescent="0.2">
      <c r="A6" s="304" t="s">
        <v>317</v>
      </c>
      <c r="B6" s="305">
        <v>126.41</v>
      </c>
      <c r="C6" s="299">
        <v>21.068333333333335</v>
      </c>
      <c r="D6" s="299">
        <v>40.963799999999985</v>
      </c>
      <c r="E6" s="299">
        <v>64.377866666666677</v>
      </c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</row>
    <row r="7" spans="1:36" x14ac:dyDescent="0.2">
      <c r="A7" s="304" t="s">
        <v>260</v>
      </c>
      <c r="B7" s="305">
        <v>129.54916666666665</v>
      </c>
      <c r="C7" s="299">
        <v>22.483739669421485</v>
      </c>
      <c r="D7" s="299">
        <v>42.769126997245166</v>
      </c>
      <c r="E7" s="299">
        <v>64.296300000000002</v>
      </c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</row>
    <row r="8" spans="1:36" x14ac:dyDescent="0.2">
      <c r="A8" s="304" t="s">
        <v>318</v>
      </c>
      <c r="B8" s="305">
        <v>123.77836861301429</v>
      </c>
      <c r="C8" s="299">
        <v>20.62972810216905</v>
      </c>
      <c r="D8" s="299">
        <v>32.978820829214527</v>
      </c>
      <c r="E8" s="299">
        <v>70.169819681630713</v>
      </c>
    </row>
    <row r="9" spans="1:36" x14ac:dyDescent="0.2">
      <c r="A9" s="304" t="s">
        <v>319</v>
      </c>
      <c r="B9" s="305">
        <v>130.49145069427502</v>
      </c>
      <c r="C9" s="299">
        <v>22.647276566775005</v>
      </c>
      <c r="D9" s="299">
        <v>39.559044178478942</v>
      </c>
      <c r="E9" s="299">
        <v>68.285129949021069</v>
      </c>
    </row>
    <row r="10" spans="1:36" x14ac:dyDescent="0.2">
      <c r="A10" s="304" t="s">
        <v>320</v>
      </c>
      <c r="B10" s="305">
        <v>137.53169999999997</v>
      </c>
      <c r="C10" s="299">
        <v>21.958842857142855</v>
      </c>
      <c r="D10" s="299">
        <v>46.070023809523789</v>
      </c>
      <c r="E10" s="299">
        <v>69.502833333333328</v>
      </c>
    </row>
    <row r="11" spans="1:36" x14ac:dyDescent="0.2">
      <c r="A11" s="304" t="s">
        <v>321</v>
      </c>
      <c r="B11" s="305">
        <v>126.54930952488772</v>
      </c>
      <c r="C11" s="299">
        <v>25.309861904977545</v>
      </c>
      <c r="D11" s="299">
        <v>37.292201921952035</v>
      </c>
      <c r="E11" s="299">
        <v>63.947245697958138</v>
      </c>
    </row>
    <row r="12" spans="1:36" x14ac:dyDescent="0.2">
      <c r="A12" s="304" t="s">
        <v>322</v>
      </c>
      <c r="B12" s="305">
        <v>140.1690325898648</v>
      </c>
      <c r="C12" s="299">
        <v>28.033806517972959</v>
      </c>
      <c r="D12" s="299">
        <v>41.264702427137493</v>
      </c>
      <c r="E12" s="299">
        <v>70.870523644754343</v>
      </c>
    </row>
    <row r="13" spans="1:36" x14ac:dyDescent="0.2">
      <c r="A13" s="304" t="s">
        <v>323</v>
      </c>
      <c r="B13" s="305">
        <v>129.19</v>
      </c>
      <c r="C13" s="299">
        <v>21.53166666666667</v>
      </c>
      <c r="D13" s="299">
        <v>40.605066666666673</v>
      </c>
      <c r="E13" s="299">
        <v>67.053266666666659</v>
      </c>
    </row>
    <row r="14" spans="1:36" x14ac:dyDescent="0.2">
      <c r="A14" s="304" t="s">
        <v>324</v>
      </c>
      <c r="B14" s="305">
        <v>134.95333333333332</v>
      </c>
      <c r="C14" s="299">
        <v>24.335846994535515</v>
      </c>
      <c r="D14" s="299">
        <v>49.349253005464462</v>
      </c>
      <c r="E14" s="299">
        <v>61.268233333333342</v>
      </c>
    </row>
    <row r="15" spans="1:36" x14ac:dyDescent="0.2">
      <c r="A15" s="304" t="s">
        <v>220</v>
      </c>
      <c r="B15" s="305">
        <v>122.28666666666666</v>
      </c>
      <c r="C15" s="299">
        <v>20.381111111111114</v>
      </c>
      <c r="D15" s="299">
        <v>39.292055555555535</v>
      </c>
      <c r="E15" s="299">
        <v>62.613500000000009</v>
      </c>
    </row>
    <row r="16" spans="1:36" x14ac:dyDescent="0.2">
      <c r="A16" s="304" t="s">
        <v>325</v>
      </c>
      <c r="B16" s="306">
        <v>144.42333333333335</v>
      </c>
      <c r="C16" s="288">
        <v>27.952903225806452</v>
      </c>
      <c r="D16" s="288">
        <v>46.279996774193563</v>
      </c>
      <c r="E16" s="288">
        <v>70.190433333333331</v>
      </c>
    </row>
    <row r="17" spans="1:11" x14ac:dyDescent="0.2">
      <c r="A17" s="304" t="s">
        <v>261</v>
      </c>
      <c r="B17" s="305">
        <v>123.87033333333336</v>
      </c>
      <c r="C17" s="299">
        <v>20.645055555555562</v>
      </c>
      <c r="D17" s="299">
        <v>44.089944444444484</v>
      </c>
      <c r="E17" s="299">
        <v>59.135333333333321</v>
      </c>
    </row>
    <row r="18" spans="1:11" x14ac:dyDescent="0.2">
      <c r="A18" s="304" t="s">
        <v>262</v>
      </c>
      <c r="B18" s="305">
        <v>130.44999999999999</v>
      </c>
      <c r="C18" s="299">
        <v>24.393089430894307</v>
      </c>
      <c r="D18" s="299">
        <v>34.196610569105701</v>
      </c>
      <c r="E18" s="299">
        <v>71.860299999999981</v>
      </c>
    </row>
    <row r="19" spans="1:11" x14ac:dyDescent="0.2">
      <c r="A19" s="58" t="s">
        <v>263</v>
      </c>
      <c r="B19" s="305">
        <v>136.24333333333334</v>
      </c>
      <c r="C19" s="299">
        <v>23.645537190082646</v>
      </c>
      <c r="D19" s="299">
        <v>48.576029476584011</v>
      </c>
      <c r="E19" s="299">
        <v>64.021766666666679</v>
      </c>
    </row>
    <row r="20" spans="1:11" x14ac:dyDescent="0.2">
      <c r="A20" s="58" t="s">
        <v>326</v>
      </c>
      <c r="B20" s="305">
        <v>130.88365219863778</v>
      </c>
      <c r="C20" s="299">
        <v>27.825658341442679</v>
      </c>
      <c r="D20" s="299">
        <v>36.970247993632114</v>
      </c>
      <c r="E20" s="299">
        <v>66.087745863562986</v>
      </c>
    </row>
    <row r="21" spans="1:11" x14ac:dyDescent="0.2">
      <c r="A21" s="58" t="s">
        <v>327</v>
      </c>
      <c r="B21" s="305">
        <v>139.66666666666669</v>
      </c>
      <c r="C21" s="299">
        <v>26.11653116531166</v>
      </c>
      <c r="D21" s="299">
        <v>49.899835501355042</v>
      </c>
      <c r="E21" s="299">
        <v>63.650299999999994</v>
      </c>
    </row>
    <row r="22" spans="1:11" x14ac:dyDescent="0.2">
      <c r="A22" s="58" t="s">
        <v>221</v>
      </c>
      <c r="B22" s="305">
        <v>155.68430000000001</v>
      </c>
      <c r="C22" s="299">
        <v>28.074218032786884</v>
      </c>
      <c r="D22" s="299">
        <v>61.980181967213127</v>
      </c>
      <c r="E22" s="299">
        <v>65.629899999999992</v>
      </c>
    </row>
    <row r="23" spans="1:11" x14ac:dyDescent="0.2">
      <c r="A23" s="307" t="s">
        <v>328</v>
      </c>
      <c r="B23" s="308">
        <v>120.25166666666667</v>
      </c>
      <c r="C23" s="309">
        <v>20.870123966942149</v>
      </c>
      <c r="D23" s="309">
        <v>34.602742699724516</v>
      </c>
      <c r="E23" s="309">
        <v>64.778800000000004</v>
      </c>
    </row>
    <row r="24" spans="1:11" x14ac:dyDescent="0.2">
      <c r="A24" s="307" t="s">
        <v>329</v>
      </c>
      <c r="B24" s="308">
        <v>121.18747103799817</v>
      </c>
      <c r="C24" s="309">
        <v>21.032536295850921</v>
      </c>
      <c r="D24" s="309">
        <v>33.016708761300791</v>
      </c>
      <c r="E24" s="309">
        <v>67.138225980846457</v>
      </c>
    </row>
    <row r="25" spans="1:11" x14ac:dyDescent="0.2">
      <c r="A25" s="287" t="s">
        <v>330</v>
      </c>
      <c r="B25" s="308">
        <v>112.62253333333331</v>
      </c>
      <c r="C25" s="309">
        <v>14.689895652173911</v>
      </c>
      <c r="D25" s="309">
        <v>33.499704347826061</v>
      </c>
      <c r="E25" s="309">
        <v>64.432933333333338</v>
      </c>
    </row>
    <row r="26" spans="1:11" x14ac:dyDescent="0.2">
      <c r="A26" s="287" t="s">
        <v>331</v>
      </c>
      <c r="B26" s="308">
        <v>136</v>
      </c>
      <c r="C26" s="309">
        <v>20.745762711864408</v>
      </c>
      <c r="D26" s="309">
        <v>42.240237288135596</v>
      </c>
      <c r="E26" s="309">
        <v>73.013999999999996</v>
      </c>
    </row>
    <row r="27" spans="1:11" x14ac:dyDescent="0.2">
      <c r="A27" s="287" t="s">
        <v>332</v>
      </c>
      <c r="B27" s="308">
        <v>118.20449307629698</v>
      </c>
      <c r="C27" s="309">
        <v>22.103279193128703</v>
      </c>
      <c r="D27" s="309">
        <v>34.590607760050176</v>
      </c>
      <c r="E27" s="309">
        <v>61.510606123118102</v>
      </c>
    </row>
    <row r="28" spans="1:11" x14ac:dyDescent="0.2">
      <c r="A28" s="58" t="s">
        <v>264</v>
      </c>
      <c r="B28" s="305">
        <v>124.66666666666667</v>
      </c>
      <c r="C28" s="299">
        <v>23.311653116531168</v>
      </c>
      <c r="D28" s="299">
        <v>36.941213550135494</v>
      </c>
      <c r="E28" s="299">
        <v>64.413800000000009</v>
      </c>
    </row>
    <row r="29" spans="1:11" x14ac:dyDescent="0.2">
      <c r="A29" s="287" t="s">
        <v>224</v>
      </c>
      <c r="B29" s="308">
        <v>162.40163288587945</v>
      </c>
      <c r="C29" s="309">
        <v>27.066938814313247</v>
      </c>
      <c r="D29" s="309">
        <v>73.494366922219925</v>
      </c>
      <c r="E29" s="309">
        <v>61.840327149346273</v>
      </c>
    </row>
    <row r="30" spans="1:11" x14ac:dyDescent="0.2">
      <c r="A30" s="58" t="s">
        <v>333</v>
      </c>
      <c r="B30" s="305">
        <v>134.60848778285876</v>
      </c>
      <c r="C30" s="299">
        <v>26.053255699908146</v>
      </c>
      <c r="D30" s="299">
        <v>42.885254850825703</v>
      </c>
      <c r="E30" s="299">
        <v>65.669977232124907</v>
      </c>
    </row>
    <row r="31" spans="1:11" x14ac:dyDescent="0.2">
      <c r="A31" s="310" t="s">
        <v>265</v>
      </c>
      <c r="B31" s="311">
        <v>147.32368452231009</v>
      </c>
      <c r="C31" s="277">
        <v>29.464736904462018</v>
      </c>
      <c r="D31" s="277">
        <v>52.491256165276042</v>
      </c>
      <c r="E31" s="277">
        <v>65.367691452572032</v>
      </c>
    </row>
    <row r="32" spans="1:11" x14ac:dyDescent="0.2">
      <c r="A32" s="312" t="s">
        <v>334</v>
      </c>
      <c r="B32" s="313">
        <v>134.94728345794744</v>
      </c>
      <c r="C32" s="313">
        <v>23.363592959084318</v>
      </c>
      <c r="D32" s="313">
        <v>47.742028355816529</v>
      </c>
      <c r="E32" s="313">
        <v>63.841662143046584</v>
      </c>
      <c r="G32" s="452"/>
      <c r="H32" s="452"/>
      <c r="I32" s="452"/>
      <c r="J32" s="452"/>
      <c r="K32" s="452"/>
    </row>
    <row r="33" spans="1:11" x14ac:dyDescent="0.2">
      <c r="A33" s="314" t="s">
        <v>335</v>
      </c>
      <c r="B33" s="315">
        <v>132.40149819508866</v>
      </c>
      <c r="C33" s="315">
        <v>22.52861856897449</v>
      </c>
      <c r="D33" s="315">
        <v>46.043107343140349</v>
      </c>
      <c r="E33" s="315">
        <v>63.829772282973821</v>
      </c>
      <c r="G33" s="449"/>
      <c r="H33" s="449"/>
      <c r="I33" s="449"/>
      <c r="J33" s="449"/>
      <c r="K33" s="449"/>
    </row>
    <row r="34" spans="1:11" x14ac:dyDescent="0.2">
      <c r="A34" s="314" t="s">
        <v>336</v>
      </c>
      <c r="B34" s="316">
        <v>7.1410949550886613</v>
      </c>
      <c r="C34" s="316">
        <v>0.78920974219763096</v>
      </c>
      <c r="D34" s="316">
        <v>8.93731704950401</v>
      </c>
      <c r="E34" s="316">
        <v>-2.5854318366129831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F8" sqref="F8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6" t="s">
        <v>35</v>
      </c>
      <c r="B1" s="846"/>
      <c r="C1" s="846"/>
    </row>
    <row r="2" spans="1:4" x14ac:dyDescent="0.2">
      <c r="A2" s="846"/>
      <c r="B2" s="846"/>
      <c r="C2" s="846"/>
    </row>
    <row r="3" spans="1:4" x14ac:dyDescent="0.2">
      <c r="A3" s="61"/>
      <c r="B3" s="8"/>
      <c r="C3" s="62" t="s">
        <v>305</v>
      </c>
    </row>
    <row r="4" spans="1:4" x14ac:dyDescent="0.2">
      <c r="A4" s="64"/>
      <c r="B4" s="300" t="s">
        <v>311</v>
      </c>
      <c r="C4" s="300" t="s">
        <v>314</v>
      </c>
    </row>
    <row r="5" spans="1:4" x14ac:dyDescent="0.2">
      <c r="A5" s="301" t="s">
        <v>315</v>
      </c>
      <c r="B5" s="795">
        <v>80.49166666666666</v>
      </c>
      <c r="C5" s="796">
        <v>57.800133333333335</v>
      </c>
    </row>
    <row r="6" spans="1:4" x14ac:dyDescent="0.2">
      <c r="A6" s="304" t="s">
        <v>316</v>
      </c>
      <c r="B6" s="797">
        <v>76.338200000000001</v>
      </c>
      <c r="C6" s="798">
        <v>58.014666666666663</v>
      </c>
    </row>
    <row r="7" spans="1:4" x14ac:dyDescent="0.2">
      <c r="A7" s="304" t="s">
        <v>317</v>
      </c>
      <c r="B7" s="797">
        <v>84.175366666666662</v>
      </c>
      <c r="C7" s="798">
        <v>59.228199999999994</v>
      </c>
    </row>
    <row r="8" spans="1:4" x14ac:dyDescent="0.2">
      <c r="A8" s="304" t="s">
        <v>260</v>
      </c>
      <c r="B8" s="797">
        <v>71.722666666666669</v>
      </c>
      <c r="C8" s="798">
        <v>57.425599999999996</v>
      </c>
    </row>
    <row r="9" spans="1:4" x14ac:dyDescent="0.2">
      <c r="A9" s="304" t="s">
        <v>318</v>
      </c>
      <c r="B9" s="797">
        <v>75.291952142345863</v>
      </c>
      <c r="C9" s="798">
        <v>60.186794832464123</v>
      </c>
    </row>
    <row r="10" spans="1:4" x14ac:dyDescent="0.2">
      <c r="A10" s="304" t="s">
        <v>319</v>
      </c>
      <c r="B10" s="797">
        <v>82.18799894162224</v>
      </c>
      <c r="C10" s="798">
        <v>59.340302022548734</v>
      </c>
    </row>
    <row r="11" spans="1:4" x14ac:dyDescent="0.2">
      <c r="A11" s="304" t="s">
        <v>321</v>
      </c>
      <c r="B11" s="797">
        <v>93.314233333333334</v>
      </c>
      <c r="C11" s="798">
        <v>64.87233333333333</v>
      </c>
      <c r="D11" s="299"/>
    </row>
    <row r="12" spans="1:4" x14ac:dyDescent="0.2">
      <c r="A12" s="304" t="s">
        <v>320</v>
      </c>
      <c r="B12" s="797">
        <v>78.505209261771284</v>
      </c>
      <c r="C12" s="798">
        <v>58.331495457983955</v>
      </c>
    </row>
    <row r="13" spans="1:4" x14ac:dyDescent="0.2">
      <c r="A13" s="304" t="s">
        <v>322</v>
      </c>
      <c r="B13" s="797">
        <v>146.3455465521848</v>
      </c>
      <c r="C13" s="798">
        <v>75.876428272012305</v>
      </c>
    </row>
    <row r="14" spans="1:4" x14ac:dyDescent="0.2">
      <c r="A14" s="304" t="s">
        <v>323</v>
      </c>
      <c r="B14" s="799">
        <v>0</v>
      </c>
      <c r="C14" s="800">
        <v>0</v>
      </c>
    </row>
    <row r="15" spans="1:4" x14ac:dyDescent="0.2">
      <c r="A15" s="304" t="s">
        <v>324</v>
      </c>
      <c r="B15" s="797">
        <v>101.26666666666667</v>
      </c>
      <c r="C15" s="798">
        <v>56.685799999999993</v>
      </c>
    </row>
    <row r="16" spans="1:4" x14ac:dyDescent="0.2">
      <c r="A16" s="304" t="s">
        <v>220</v>
      </c>
      <c r="B16" s="797">
        <v>92.03</v>
      </c>
      <c r="C16" s="798">
        <v>65.596533333333326</v>
      </c>
    </row>
    <row r="17" spans="1:3" x14ac:dyDescent="0.2">
      <c r="A17" s="304" t="s">
        <v>325</v>
      </c>
      <c r="B17" s="797">
        <v>98.27000000000001</v>
      </c>
      <c r="C17" s="798">
        <v>63.199800000000003</v>
      </c>
    </row>
    <row r="18" spans="1:3" x14ac:dyDescent="0.2">
      <c r="A18" s="304" t="s">
        <v>261</v>
      </c>
      <c r="B18" s="797">
        <v>81.631333333333345</v>
      </c>
      <c r="C18" s="798">
        <v>62.365899999999996</v>
      </c>
    </row>
    <row r="19" spans="1:3" x14ac:dyDescent="0.2">
      <c r="A19" s="304" t="s">
        <v>262</v>
      </c>
      <c r="B19" s="797">
        <v>104.79</v>
      </c>
      <c r="C19" s="798">
        <v>61.164733333333324</v>
      </c>
    </row>
    <row r="20" spans="1:3" x14ac:dyDescent="0.2">
      <c r="A20" s="304" t="s">
        <v>263</v>
      </c>
      <c r="B20" s="797">
        <v>102.9</v>
      </c>
      <c r="C20" s="798">
        <v>36.464999999999989</v>
      </c>
    </row>
    <row r="21" spans="1:3" x14ac:dyDescent="0.2">
      <c r="A21" s="304" t="s">
        <v>326</v>
      </c>
      <c r="B21" s="797">
        <v>130.94432125664412</v>
      </c>
      <c r="C21" s="798">
        <v>66.087007475322395</v>
      </c>
    </row>
    <row r="22" spans="1:3" x14ac:dyDescent="0.2">
      <c r="A22" s="304" t="s">
        <v>327</v>
      </c>
      <c r="B22" s="797">
        <v>78.324233333333325</v>
      </c>
      <c r="C22" s="798">
        <v>56.780533333333338</v>
      </c>
    </row>
    <row r="23" spans="1:3" x14ac:dyDescent="0.2">
      <c r="A23" s="304" t="s">
        <v>221</v>
      </c>
      <c r="B23" s="797">
        <v>133.37543333333332</v>
      </c>
      <c r="C23" s="798">
        <v>69.003266666666661</v>
      </c>
    </row>
    <row r="24" spans="1:3" x14ac:dyDescent="0.2">
      <c r="A24" s="304" t="s">
        <v>328</v>
      </c>
      <c r="B24" s="797">
        <v>84.905799999999985</v>
      </c>
      <c r="C24" s="798">
        <v>63.408033333333336</v>
      </c>
    </row>
    <row r="25" spans="1:3" x14ac:dyDescent="0.2">
      <c r="A25" s="304" t="s">
        <v>329</v>
      </c>
      <c r="B25" s="797">
        <v>71.477255174544339</v>
      </c>
      <c r="C25" s="798">
        <v>56.957947173308625</v>
      </c>
    </row>
    <row r="26" spans="1:3" x14ac:dyDescent="0.2">
      <c r="A26" s="304" t="s">
        <v>330</v>
      </c>
      <c r="B26" s="797">
        <v>67.237633333333335</v>
      </c>
      <c r="C26" s="798">
        <v>59.03336666666668</v>
      </c>
    </row>
    <row r="27" spans="1:3" x14ac:dyDescent="0.2">
      <c r="A27" s="304" t="s">
        <v>331</v>
      </c>
      <c r="B27" s="797">
        <v>105</v>
      </c>
      <c r="C27" s="798">
        <v>70.774000000000001</v>
      </c>
    </row>
    <row r="28" spans="1:3" x14ac:dyDescent="0.2">
      <c r="A28" s="304" t="s">
        <v>332</v>
      </c>
      <c r="B28" s="797">
        <v>81.905633866385386</v>
      </c>
      <c r="C28" s="798">
        <v>61.083950356808224</v>
      </c>
    </row>
    <row r="29" spans="1:3" x14ac:dyDescent="0.2">
      <c r="A29" s="304" t="s">
        <v>264</v>
      </c>
      <c r="B29" s="797">
        <v>119.44666666666667</v>
      </c>
      <c r="C29" s="798">
        <v>64.110933333333335</v>
      </c>
    </row>
    <row r="30" spans="1:3" x14ac:dyDescent="0.2">
      <c r="A30" s="304" t="s">
        <v>224</v>
      </c>
      <c r="B30" s="797">
        <v>72.32976643136729</v>
      </c>
      <c r="C30" s="798">
        <v>54.765153540205368</v>
      </c>
    </row>
    <row r="31" spans="1:3" x14ac:dyDescent="0.2">
      <c r="A31" s="304" t="s">
        <v>333</v>
      </c>
      <c r="B31" s="797">
        <v>108.45144830398638</v>
      </c>
      <c r="C31" s="798">
        <v>44.580686180079987</v>
      </c>
    </row>
    <row r="32" spans="1:3" x14ac:dyDescent="0.2">
      <c r="A32" s="304" t="s">
        <v>265</v>
      </c>
      <c r="B32" s="797">
        <v>122.41351840085738</v>
      </c>
      <c r="C32" s="798">
        <v>55.644056354980499</v>
      </c>
    </row>
    <row r="33" spans="1:3" x14ac:dyDescent="0.2">
      <c r="A33" s="312" t="s">
        <v>334</v>
      </c>
      <c r="B33" s="801">
        <v>83.15354730714246</v>
      </c>
      <c r="C33" s="801">
        <v>59.700329574661893</v>
      </c>
    </row>
    <row r="34" spans="1:3" x14ac:dyDescent="0.2">
      <c r="A34" s="314" t="s">
        <v>335</v>
      </c>
      <c r="B34" s="802">
        <v>82.145785948981924</v>
      </c>
      <c r="C34" s="802">
        <v>59.567231789507424</v>
      </c>
    </row>
    <row r="35" spans="1:3" x14ac:dyDescent="0.2">
      <c r="A35" s="314" t="s">
        <v>336</v>
      </c>
      <c r="B35" s="803">
        <v>1.6541192823152642</v>
      </c>
      <c r="C35" s="803">
        <v>1.7670984561740894</v>
      </c>
    </row>
    <row r="36" spans="1:3" x14ac:dyDescent="0.2">
      <c r="A36" s="94"/>
      <c r="B36" s="8"/>
      <c r="C36" s="71" t="s">
        <v>644</v>
      </c>
    </row>
    <row r="37" spans="1:3" ht="13.7" x14ac:dyDescent="0.2">
      <c r="A37" s="94" t="s">
        <v>592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I20" sqref="I20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9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 t="s">
        <v>338</v>
      </c>
    </row>
    <row r="3" spans="1:13" x14ac:dyDescent="0.2">
      <c r="A3" s="231"/>
      <c r="B3" s="776">
        <v>2013</v>
      </c>
      <c r="C3" s="776">
        <v>2014</v>
      </c>
      <c r="D3" s="776" t="s">
        <v>631</v>
      </c>
      <c r="E3" s="776" t="s">
        <v>631</v>
      </c>
      <c r="F3" s="776" t="s">
        <v>631</v>
      </c>
      <c r="G3" s="776" t="s">
        <v>631</v>
      </c>
      <c r="H3" s="776" t="s">
        <v>631</v>
      </c>
      <c r="I3" s="776" t="s">
        <v>631</v>
      </c>
      <c r="J3" s="776" t="s">
        <v>631</v>
      </c>
      <c r="K3" s="776" t="s">
        <v>631</v>
      </c>
      <c r="L3" s="776" t="s">
        <v>631</v>
      </c>
      <c r="M3" s="776" t="s">
        <v>631</v>
      </c>
    </row>
    <row r="4" spans="1:13" x14ac:dyDescent="0.2">
      <c r="A4" s="317"/>
      <c r="B4" s="706">
        <v>41609</v>
      </c>
      <c r="C4" s="706">
        <v>41640</v>
      </c>
      <c r="D4" s="706">
        <v>41671</v>
      </c>
      <c r="E4" s="706">
        <v>41699</v>
      </c>
      <c r="F4" s="706">
        <v>41730</v>
      </c>
      <c r="G4" s="706">
        <v>41760</v>
      </c>
      <c r="H4" s="706">
        <v>41791</v>
      </c>
      <c r="I4" s="706">
        <v>41821</v>
      </c>
      <c r="J4" s="706">
        <v>41852</v>
      </c>
      <c r="K4" s="706">
        <v>41883</v>
      </c>
      <c r="L4" s="706">
        <v>41913</v>
      </c>
      <c r="M4" s="706">
        <v>41944</v>
      </c>
    </row>
    <row r="5" spans="1:13" x14ac:dyDescent="0.2">
      <c r="A5" s="318" t="s">
        <v>339</v>
      </c>
      <c r="B5" s="319">
        <v>110.72099999999998</v>
      </c>
      <c r="C5" s="320">
        <v>108.10181818181819</v>
      </c>
      <c r="D5" s="320">
        <v>109.12199999999999</v>
      </c>
      <c r="E5" s="320">
        <v>107.42809523809522</v>
      </c>
      <c r="F5" s="320">
        <v>107.74749999999999</v>
      </c>
      <c r="G5" s="320">
        <v>109.52550000000001</v>
      </c>
      <c r="H5" s="320">
        <v>111.92238095238095</v>
      </c>
      <c r="I5" s="320">
        <v>106.80217391304349</v>
      </c>
      <c r="J5" s="320">
        <v>101.8235</v>
      </c>
      <c r="K5" s="320">
        <v>97.277272727272717</v>
      </c>
      <c r="L5" s="320">
        <v>87.419999999999987</v>
      </c>
      <c r="M5" s="320">
        <v>78.751999999999995</v>
      </c>
    </row>
    <row r="6" spans="1:13" x14ac:dyDescent="0.2">
      <c r="A6" s="321" t="s">
        <v>340</v>
      </c>
      <c r="B6" s="319">
        <v>97.850952380952378</v>
      </c>
      <c r="C6" s="320">
        <v>94.85238095238094</v>
      </c>
      <c r="D6" s="320">
        <v>100.77000000000001</v>
      </c>
      <c r="E6" s="320">
        <v>100.60380952380953</v>
      </c>
      <c r="F6" s="320">
        <v>102.02761904761904</v>
      </c>
      <c r="G6" s="320">
        <v>101.86</v>
      </c>
      <c r="H6" s="320">
        <v>105.22999999999998</v>
      </c>
      <c r="I6" s="320">
        <v>102.89772727272729</v>
      </c>
      <c r="J6" s="320">
        <v>96.53619047619047</v>
      </c>
      <c r="K6" s="320">
        <v>93.211904761904748</v>
      </c>
      <c r="L6" s="320">
        <v>84.396956521739114</v>
      </c>
      <c r="M6" s="320">
        <v>75.78947368421052</v>
      </c>
    </row>
    <row r="7" spans="1:13" x14ac:dyDescent="0.2">
      <c r="A7" s="322" t="s">
        <v>341</v>
      </c>
      <c r="B7" s="323">
        <v>1.3703600000000002</v>
      </c>
      <c r="C7" s="324">
        <v>1.3610227272727273</v>
      </c>
      <c r="D7" s="324">
        <v>1.3658499999999998</v>
      </c>
      <c r="E7" s="324">
        <v>1.3822523809523812</v>
      </c>
      <c r="F7" s="324">
        <v>1.3812499999999999</v>
      </c>
      <c r="G7" s="324">
        <v>1.3732142857142859</v>
      </c>
      <c r="H7" s="324">
        <v>1.3592380952380951</v>
      </c>
      <c r="I7" s="324">
        <v>1.3539173913043479</v>
      </c>
      <c r="J7" s="324">
        <v>1.3316095238095236</v>
      </c>
      <c r="K7" s="324">
        <v>1.2901363636363632</v>
      </c>
      <c r="L7" s="324">
        <v>1.2672739130434783</v>
      </c>
      <c r="M7" s="324">
        <v>1.24722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3" t="s">
        <v>342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9" t="s">
        <v>21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x14ac:dyDescent="0.2">
      <c r="A2" s="232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4" t="s">
        <v>338</v>
      </c>
    </row>
    <row r="3" spans="1:13" x14ac:dyDescent="0.2">
      <c r="A3" s="325"/>
      <c r="B3" s="776">
        <v>2013</v>
      </c>
      <c r="C3" s="776">
        <v>2014</v>
      </c>
      <c r="D3" s="776" t="s">
        <v>631</v>
      </c>
      <c r="E3" s="776" t="s">
        <v>631</v>
      </c>
      <c r="F3" s="776" t="s">
        <v>631</v>
      </c>
      <c r="G3" s="776" t="s">
        <v>631</v>
      </c>
      <c r="H3" s="776" t="s">
        <v>631</v>
      </c>
      <c r="I3" s="776" t="s">
        <v>631</v>
      </c>
      <c r="J3" s="776" t="s">
        <v>631</v>
      </c>
      <c r="K3" s="776" t="s">
        <v>631</v>
      </c>
      <c r="L3" s="776" t="s">
        <v>631</v>
      </c>
      <c r="M3" s="776" t="s">
        <v>631</v>
      </c>
    </row>
    <row r="4" spans="1:13" x14ac:dyDescent="0.2">
      <c r="A4" s="326"/>
      <c r="B4" s="706">
        <v>41609</v>
      </c>
      <c r="C4" s="706">
        <v>41640</v>
      </c>
      <c r="D4" s="706">
        <v>41671</v>
      </c>
      <c r="E4" s="706">
        <v>41699</v>
      </c>
      <c r="F4" s="706">
        <v>41730</v>
      </c>
      <c r="G4" s="706">
        <v>41760</v>
      </c>
      <c r="H4" s="706">
        <v>41791</v>
      </c>
      <c r="I4" s="706">
        <v>41821</v>
      </c>
      <c r="J4" s="706">
        <v>41852</v>
      </c>
      <c r="K4" s="706">
        <v>41883</v>
      </c>
      <c r="L4" s="706">
        <v>41913</v>
      </c>
      <c r="M4" s="706">
        <v>41944</v>
      </c>
    </row>
    <row r="5" spans="1:13" x14ac:dyDescent="0.2">
      <c r="A5" s="327" t="s">
        <v>343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x14ac:dyDescent="0.2">
      <c r="A6" s="329" t="s">
        <v>344</v>
      </c>
      <c r="B6" s="242">
        <v>108.47476190476189</v>
      </c>
      <c r="C6" s="242">
        <v>105.71454545454544</v>
      </c>
      <c r="D6" s="242">
        <v>106.2865</v>
      </c>
      <c r="E6" s="242">
        <v>105.54571428571428</v>
      </c>
      <c r="F6" s="242">
        <v>106.3009090909091</v>
      </c>
      <c r="G6" s="242">
        <v>106.83818181818182</v>
      </c>
      <c r="H6" s="242">
        <v>109.35904761904762</v>
      </c>
      <c r="I6" s="242">
        <v>105.73565217391305</v>
      </c>
      <c r="J6" s="242">
        <v>99.234761904761896</v>
      </c>
      <c r="K6" s="242">
        <v>96.015000000000001</v>
      </c>
      <c r="L6" s="242">
        <v>84.82</v>
      </c>
      <c r="M6" s="242">
        <v>76.655499999999989</v>
      </c>
    </row>
    <row r="7" spans="1:13" x14ac:dyDescent="0.2">
      <c r="A7" s="329" t="s">
        <v>345</v>
      </c>
      <c r="B7" s="242">
        <v>108.03545454545453</v>
      </c>
      <c r="C7" s="242">
        <v>103.97739130434783</v>
      </c>
      <c r="D7" s="242">
        <v>105.20950000000001</v>
      </c>
      <c r="E7" s="242">
        <v>104.29333333333332</v>
      </c>
      <c r="F7" s="242">
        <v>104.65818181818182</v>
      </c>
      <c r="G7" s="242">
        <v>105.66</v>
      </c>
      <c r="H7" s="242">
        <v>108.25952380952378</v>
      </c>
      <c r="I7" s="242">
        <v>105.80652173913045</v>
      </c>
      <c r="J7" s="242">
        <v>101.59714285714286</v>
      </c>
      <c r="K7" s="242">
        <v>96.368181818181839</v>
      </c>
      <c r="L7" s="242">
        <v>86.199130434782631</v>
      </c>
      <c r="M7" s="242">
        <v>76.004000000000005</v>
      </c>
    </row>
    <row r="8" spans="1:13" x14ac:dyDescent="0.2">
      <c r="A8" s="329" t="s">
        <v>346</v>
      </c>
      <c r="B8" s="242">
        <v>108.3747619047619</v>
      </c>
      <c r="C8" s="242">
        <v>105.66454545454545</v>
      </c>
      <c r="D8" s="242">
        <v>106.2865</v>
      </c>
      <c r="E8" s="242">
        <v>105.4957142857143</v>
      </c>
      <c r="F8" s="242">
        <v>106.08727272727273</v>
      </c>
      <c r="G8" s="242">
        <v>107.40863636363639</v>
      </c>
      <c r="H8" s="242">
        <v>109.42095238095239</v>
      </c>
      <c r="I8" s="242">
        <v>105.68782608695651</v>
      </c>
      <c r="J8" s="242">
        <v>99.232380952380936</v>
      </c>
      <c r="K8" s="242">
        <v>96.015454545454546</v>
      </c>
      <c r="L8" s="242">
        <v>84.82</v>
      </c>
      <c r="M8" s="242">
        <v>76.88949999999997</v>
      </c>
    </row>
    <row r="9" spans="1:13" x14ac:dyDescent="0.2">
      <c r="A9" s="329" t="s">
        <v>347</v>
      </c>
      <c r="B9" s="330">
        <v>106.3747619047619</v>
      </c>
      <c r="C9" s="330">
        <v>103.56454545454544</v>
      </c>
      <c r="D9" s="330">
        <v>104.0865</v>
      </c>
      <c r="E9" s="330">
        <v>103.69571428571429</v>
      </c>
      <c r="F9" s="330">
        <v>104.34636363636365</v>
      </c>
      <c r="G9" s="330">
        <v>105.70863636363637</v>
      </c>
      <c r="H9" s="330">
        <v>107.63047619047617</v>
      </c>
      <c r="I9" s="330">
        <v>104.03130434782609</v>
      </c>
      <c r="J9" s="330">
        <v>97.344285714285718</v>
      </c>
      <c r="K9" s="330">
        <v>94.067727272727282</v>
      </c>
      <c r="L9" s="330">
        <v>83.013478260869576</v>
      </c>
      <c r="M9" s="330">
        <v>75.231999999999999</v>
      </c>
    </row>
    <row r="10" spans="1:13" x14ac:dyDescent="0.2">
      <c r="A10" s="331" t="s">
        <v>348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1:13" x14ac:dyDescent="0.2">
      <c r="A11" s="329" t="s">
        <v>349</v>
      </c>
      <c r="B11" s="242">
        <v>108.26199999999999</v>
      </c>
      <c r="C11" s="242">
        <v>105.66772727272728</v>
      </c>
      <c r="D11" s="242">
        <v>106.458</v>
      </c>
      <c r="E11" s="242">
        <v>104.79190476190476</v>
      </c>
      <c r="F11" s="242">
        <v>104.95849999999999</v>
      </c>
      <c r="G11" s="242">
        <v>106.80750000000003</v>
      </c>
      <c r="H11" s="242">
        <v>108.34523809523812</v>
      </c>
      <c r="I11" s="242">
        <v>103.05130434782608</v>
      </c>
      <c r="J11" s="242">
        <v>97.914000000000016</v>
      </c>
      <c r="K11" s="242">
        <v>93.486818181818165</v>
      </c>
      <c r="L11" s="242">
        <v>83.480000000000032</v>
      </c>
      <c r="M11" s="242">
        <v>75.001500000000007</v>
      </c>
    </row>
    <row r="12" spans="1:13" x14ac:dyDescent="0.2">
      <c r="A12" s="329" t="s">
        <v>350</v>
      </c>
      <c r="B12" s="242">
        <v>112.14950000000002</v>
      </c>
      <c r="C12" s="242">
        <v>109.51318181818182</v>
      </c>
      <c r="D12" s="242">
        <v>110.18800000000002</v>
      </c>
      <c r="E12" s="242">
        <v>108.21095238095238</v>
      </c>
      <c r="F12" s="242">
        <v>108.06599999999999</v>
      </c>
      <c r="G12" s="242">
        <v>110.49000000000001</v>
      </c>
      <c r="H12" s="242">
        <v>112.28333333333333</v>
      </c>
      <c r="I12" s="242">
        <v>105.99260869565217</v>
      </c>
      <c r="J12" s="242">
        <v>100.71400000000001</v>
      </c>
      <c r="K12" s="242">
        <v>96.786818181818205</v>
      </c>
      <c r="L12" s="242">
        <v>87.843043478260867</v>
      </c>
      <c r="M12" s="242">
        <v>79.601500000000016</v>
      </c>
    </row>
    <row r="13" spans="1:13" x14ac:dyDescent="0.2">
      <c r="A13" s="329" t="s">
        <v>351</v>
      </c>
      <c r="B13" s="242">
        <v>110.41363636363636</v>
      </c>
      <c r="C13" s="242">
        <v>107.73391304347827</v>
      </c>
      <c r="D13" s="242">
        <v>108.56900000000003</v>
      </c>
      <c r="E13" s="242">
        <v>107.1590476190476</v>
      </c>
      <c r="F13" s="242">
        <v>107.62090909090907</v>
      </c>
      <c r="G13" s="242">
        <v>109.21</v>
      </c>
      <c r="H13" s="242">
        <v>111.45380952380954</v>
      </c>
      <c r="I13" s="242">
        <v>106.28</v>
      </c>
      <c r="J13" s="242">
        <v>100.70952380952382</v>
      </c>
      <c r="K13" s="242">
        <v>96.200909090909121</v>
      </c>
      <c r="L13" s="242">
        <v>86.312608695652173</v>
      </c>
      <c r="M13" s="242">
        <v>78.943999999999988</v>
      </c>
    </row>
    <row r="14" spans="1:13" x14ac:dyDescent="0.2">
      <c r="A14" s="329" t="s">
        <v>352</v>
      </c>
      <c r="B14" s="242">
        <v>112.42699999999998</v>
      </c>
      <c r="C14" s="242">
        <v>109.99954545454544</v>
      </c>
      <c r="D14" s="242">
        <v>111.15299999999999</v>
      </c>
      <c r="E14" s="242">
        <v>110.33714285714288</v>
      </c>
      <c r="F14" s="242">
        <v>110.15599999999999</v>
      </c>
      <c r="G14" s="242">
        <v>112.36750000000002</v>
      </c>
      <c r="H14" s="242">
        <v>114.17142857142856</v>
      </c>
      <c r="I14" s="242">
        <v>107.9795652173913</v>
      </c>
      <c r="J14" s="242">
        <v>102.62899999999999</v>
      </c>
      <c r="K14" s="242">
        <v>98.493636363636369</v>
      </c>
      <c r="L14" s="242">
        <v>88.782173913043465</v>
      </c>
      <c r="M14" s="242">
        <v>80.333999999999989</v>
      </c>
    </row>
    <row r="15" spans="1:13" x14ac:dyDescent="0.2">
      <c r="A15" s="331" t="s">
        <v>225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1:13" x14ac:dyDescent="0.2">
      <c r="A16" s="329" t="s">
        <v>353</v>
      </c>
      <c r="B16" s="242">
        <v>110.622</v>
      </c>
      <c r="C16" s="242">
        <v>107.19909090909091</v>
      </c>
      <c r="D16" s="242">
        <v>107.98799999999999</v>
      </c>
      <c r="E16" s="242">
        <v>106.87761904761906</v>
      </c>
      <c r="F16" s="242">
        <v>107.07599999999999</v>
      </c>
      <c r="G16" s="242">
        <v>107.843</v>
      </c>
      <c r="H16" s="242">
        <v>109.64761904761906</v>
      </c>
      <c r="I16" s="242">
        <v>105.63826086956519</v>
      </c>
      <c r="J16" s="242">
        <v>101.4165</v>
      </c>
      <c r="K16" s="242">
        <v>95.673181818181817</v>
      </c>
      <c r="L16" s="242">
        <v>86.625652173913053</v>
      </c>
      <c r="M16" s="242">
        <v>78.966499999999982</v>
      </c>
    </row>
    <row r="17" spans="1:13" x14ac:dyDescent="0.2">
      <c r="A17" s="331" t="s">
        <v>354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1:13" x14ac:dyDescent="0.2">
      <c r="A18" s="329" t="s">
        <v>355</v>
      </c>
      <c r="B18" s="242">
        <v>97.850952380952378</v>
      </c>
      <c r="C18" s="242">
        <v>94.85238095238094</v>
      </c>
      <c r="D18" s="242">
        <v>100.77000000000001</v>
      </c>
      <c r="E18" s="242">
        <v>100.60380952380953</v>
      </c>
      <c r="F18" s="242">
        <v>102.02761904761904</v>
      </c>
      <c r="G18" s="242">
        <v>101.86</v>
      </c>
      <c r="H18" s="242">
        <v>105.22999999999998</v>
      </c>
      <c r="I18" s="242">
        <v>102.89772727272729</v>
      </c>
      <c r="J18" s="242">
        <v>96.53619047619047</v>
      </c>
      <c r="K18" s="242">
        <v>93.211904761904748</v>
      </c>
      <c r="L18" s="242">
        <v>84.396956521739114</v>
      </c>
      <c r="M18" s="242">
        <v>75.78947368421052</v>
      </c>
    </row>
    <row r="19" spans="1:13" x14ac:dyDescent="0.2">
      <c r="A19" s="334" t="s">
        <v>356</v>
      </c>
      <c r="B19" s="330">
        <v>96.435909090909078</v>
      </c>
      <c r="C19" s="330">
        <v>93.936521739130427</v>
      </c>
      <c r="D19" s="330">
        <v>95.365999999999985</v>
      </c>
      <c r="E19" s="330">
        <v>93.629523809523818</v>
      </c>
      <c r="F19" s="330">
        <v>95.278181818181835</v>
      </c>
      <c r="G19" s="330">
        <v>96.421363636363637</v>
      </c>
      <c r="H19" s="330">
        <v>99.742857142857133</v>
      </c>
      <c r="I19" s="330">
        <v>97.343043478260867</v>
      </c>
      <c r="J19" s="330">
        <v>94.469047619047643</v>
      </c>
      <c r="K19" s="330">
        <v>90.556818181818201</v>
      </c>
      <c r="L19" s="330">
        <v>78.189565217391291</v>
      </c>
      <c r="M19" s="330">
        <v>67.731499999999997</v>
      </c>
    </row>
    <row r="20" spans="1:13" x14ac:dyDescent="0.2">
      <c r="A20" s="331" t="s">
        <v>357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</row>
    <row r="21" spans="1:13" x14ac:dyDescent="0.2">
      <c r="A21" s="329" t="s">
        <v>358</v>
      </c>
      <c r="B21" s="242">
        <v>112.11950000000002</v>
      </c>
      <c r="C21" s="242">
        <v>109.74727272727273</v>
      </c>
      <c r="D21" s="242">
        <v>110.63549999999998</v>
      </c>
      <c r="E21" s="242">
        <v>108.80857142857141</v>
      </c>
      <c r="F21" s="242">
        <v>108.81599999999999</v>
      </c>
      <c r="G21" s="242">
        <v>111.03999999999999</v>
      </c>
      <c r="H21" s="242">
        <v>112.79428571428571</v>
      </c>
      <c r="I21" s="242">
        <v>106.89608695652173</v>
      </c>
      <c r="J21" s="242">
        <v>101.3815</v>
      </c>
      <c r="K21" s="242">
        <v>97.314999999999998</v>
      </c>
      <c r="L21" s="242">
        <v>87.797391304347812</v>
      </c>
      <c r="M21" s="242">
        <v>79.233499999999992</v>
      </c>
    </row>
    <row r="22" spans="1:13" x14ac:dyDescent="0.2">
      <c r="A22" s="329" t="s">
        <v>359</v>
      </c>
      <c r="B22" s="251">
        <v>110.96649999999997</v>
      </c>
      <c r="C22" s="251">
        <v>109.09727272727274</v>
      </c>
      <c r="D22" s="251">
        <v>109.45550000000003</v>
      </c>
      <c r="E22" s="251">
        <v>107.7347619047619</v>
      </c>
      <c r="F22" s="251">
        <v>107.77849999999998</v>
      </c>
      <c r="G22" s="251">
        <v>109.68900000000001</v>
      </c>
      <c r="H22" s="251">
        <v>111.9157142857143</v>
      </c>
      <c r="I22" s="251">
        <v>106.41304347826085</v>
      </c>
      <c r="J22" s="251">
        <v>101.059</v>
      </c>
      <c r="K22" s="251">
        <v>96.911363636363618</v>
      </c>
      <c r="L22" s="251">
        <v>87.427826086956529</v>
      </c>
      <c r="M22" s="251">
        <v>78.937999999999988</v>
      </c>
    </row>
    <row r="23" spans="1:13" x14ac:dyDescent="0.2">
      <c r="A23" s="334" t="s">
        <v>360</v>
      </c>
      <c r="B23" s="330">
        <v>111.32200000000003</v>
      </c>
      <c r="C23" s="330">
        <v>109.14045454545457</v>
      </c>
      <c r="D23" s="330">
        <v>110.00550000000001</v>
      </c>
      <c r="E23" s="330">
        <v>108.28476190476192</v>
      </c>
      <c r="F23" s="330">
        <v>108.12349999999999</v>
      </c>
      <c r="G23" s="330">
        <v>110.26250000000002</v>
      </c>
      <c r="H23" s="330">
        <v>112.26666666666668</v>
      </c>
      <c r="I23" s="330">
        <v>106.73391304347824</v>
      </c>
      <c r="J23" s="330">
        <v>101.56399999999999</v>
      </c>
      <c r="K23" s="330">
        <v>97.020909090909072</v>
      </c>
      <c r="L23" s="330">
        <v>87.512608695652162</v>
      </c>
      <c r="M23" s="330">
        <v>79.278999999999996</v>
      </c>
    </row>
    <row r="24" spans="1:13" s="264" customFormat="1" ht="15" x14ac:dyDescent="0.25">
      <c r="A24" s="707" t="s">
        <v>361</v>
      </c>
      <c r="B24" s="708">
        <v>107.67250000000001</v>
      </c>
      <c r="C24" s="708">
        <v>104.70818181818184</v>
      </c>
      <c r="D24" s="708">
        <v>105.38149999999999</v>
      </c>
      <c r="E24" s="708">
        <v>104.14714285714284</v>
      </c>
      <c r="F24" s="708">
        <v>104.31571428571426</v>
      </c>
      <c r="G24" s="708">
        <v>105.43954545454545</v>
      </c>
      <c r="H24" s="708">
        <v>107.86714285714285</v>
      </c>
      <c r="I24" s="708">
        <v>105.60826086956523</v>
      </c>
      <c r="J24" s="708">
        <v>100.75142857142856</v>
      </c>
      <c r="K24" s="708">
        <v>95.977727272727265</v>
      </c>
      <c r="L24" s="708">
        <v>85.060434782608709</v>
      </c>
      <c r="M24" s="708">
        <v>75.566000000000003</v>
      </c>
    </row>
    <row r="25" spans="1:13" x14ac:dyDescent="0.2">
      <c r="A25" s="335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53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I22" sqref="I2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1"/>
    <col min="16" max="16384" width="10.5" style="13"/>
  </cols>
  <sheetData>
    <row r="1" spans="1:15" ht="13.7" customHeight="1" x14ac:dyDescent="0.2">
      <c r="A1" s="229" t="s">
        <v>22</v>
      </c>
      <c r="B1" s="229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5" ht="13.7" customHeight="1" x14ac:dyDescent="0.2">
      <c r="A2" s="229"/>
      <c r="B2" s="229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4" t="s">
        <v>362</v>
      </c>
    </row>
    <row r="3" spans="1:15" ht="13.7" customHeight="1" x14ac:dyDescent="0.2">
      <c r="B3" s="240"/>
      <c r="C3" s="776">
        <v>2013</v>
      </c>
      <c r="D3" s="776">
        <v>2014</v>
      </c>
      <c r="E3" s="776" t="s">
        <v>631</v>
      </c>
      <c r="F3" s="776" t="s">
        <v>631</v>
      </c>
      <c r="G3" s="776" t="s">
        <v>631</v>
      </c>
      <c r="H3" s="776" t="s">
        <v>631</v>
      </c>
      <c r="I3" s="776" t="s">
        <v>631</v>
      </c>
      <c r="J3" s="776" t="s">
        <v>631</v>
      </c>
      <c r="K3" s="776" t="s">
        <v>631</v>
      </c>
      <c r="L3" s="776" t="s">
        <v>631</v>
      </c>
      <c r="M3" s="776" t="s">
        <v>631</v>
      </c>
      <c r="N3" s="776" t="s">
        <v>631</v>
      </c>
    </row>
    <row r="4" spans="1:15" ht="13.7" customHeight="1" x14ac:dyDescent="0.2">
      <c r="B4" s="240"/>
      <c r="C4" s="706">
        <v>41609</v>
      </c>
      <c r="D4" s="706">
        <v>41640</v>
      </c>
      <c r="E4" s="706">
        <v>41671</v>
      </c>
      <c r="F4" s="706">
        <v>41699</v>
      </c>
      <c r="G4" s="706">
        <v>41730</v>
      </c>
      <c r="H4" s="706">
        <v>41760</v>
      </c>
      <c r="I4" s="706">
        <v>41791</v>
      </c>
      <c r="J4" s="706">
        <v>41821</v>
      </c>
      <c r="K4" s="706">
        <v>41852</v>
      </c>
      <c r="L4" s="706">
        <v>41883</v>
      </c>
      <c r="M4" s="706">
        <v>41913</v>
      </c>
      <c r="N4" s="706">
        <v>41944</v>
      </c>
    </row>
    <row r="5" spans="1:15" ht="13.7" customHeight="1" x14ac:dyDescent="0.2">
      <c r="A5" s="882" t="s">
        <v>593</v>
      </c>
      <c r="B5" s="336" t="s">
        <v>363</v>
      </c>
      <c r="C5" s="783">
        <v>921.76250000000005</v>
      </c>
      <c r="D5" s="784">
        <v>916.2045454545455</v>
      </c>
      <c r="E5" s="784">
        <v>924.83749999999998</v>
      </c>
      <c r="F5" s="784">
        <v>975.72619047619048</v>
      </c>
      <c r="G5" s="784">
        <v>1012.9473684210526</v>
      </c>
      <c r="H5" s="784">
        <v>984.02499999999998</v>
      </c>
      <c r="I5" s="784">
        <v>993.82142857142856</v>
      </c>
      <c r="J5" s="784">
        <v>997.95652173913038</v>
      </c>
      <c r="K5" s="784">
        <v>938.41250000000002</v>
      </c>
      <c r="L5" s="784">
        <v>905.52272727272725</v>
      </c>
      <c r="M5" s="784">
        <v>804.35869565217388</v>
      </c>
      <c r="N5" s="784">
        <v>731.41250000000002</v>
      </c>
    </row>
    <row r="6" spans="1:15" ht="13.7" customHeight="1" x14ac:dyDescent="0.2">
      <c r="A6" s="883"/>
      <c r="B6" s="337" t="s">
        <v>364</v>
      </c>
      <c r="C6" s="785">
        <v>934.98500000000024</v>
      </c>
      <c r="D6" s="786">
        <v>926.33863636363651</v>
      </c>
      <c r="E6" s="786">
        <v>957.2025000000001</v>
      </c>
      <c r="F6" s="786">
        <v>953.91190476190479</v>
      </c>
      <c r="G6" s="786">
        <v>1007.8684210526316</v>
      </c>
      <c r="H6" s="786">
        <v>991.42499999999995</v>
      </c>
      <c r="I6" s="786">
        <v>1022.5833333333334</v>
      </c>
      <c r="J6" s="786">
        <v>1006.75</v>
      </c>
      <c r="K6" s="786">
        <v>947.65</v>
      </c>
      <c r="L6" s="786">
        <v>925.11363636363637</v>
      </c>
      <c r="M6" s="786">
        <v>813.67391304347825</v>
      </c>
      <c r="N6" s="786">
        <v>736.5625</v>
      </c>
    </row>
    <row r="7" spans="1:15" ht="13.7" customHeight="1" x14ac:dyDescent="0.2">
      <c r="A7" s="884" t="s">
        <v>652</v>
      </c>
      <c r="B7" s="336" t="s">
        <v>363</v>
      </c>
      <c r="C7" s="787">
        <v>986.07500000000005</v>
      </c>
      <c r="D7" s="788">
        <v>955.09090909090912</v>
      </c>
      <c r="E7" s="788">
        <v>963.3125</v>
      </c>
      <c r="F7" s="788">
        <v>932.19047619047615</v>
      </c>
      <c r="G7" s="788">
        <v>943.85</v>
      </c>
      <c r="H7" s="788">
        <v>950.16250000000002</v>
      </c>
      <c r="I7" s="788">
        <v>957.20238095238096</v>
      </c>
      <c r="J7" s="788">
        <v>944.93478260869563</v>
      </c>
      <c r="K7" s="788">
        <v>928.1</v>
      </c>
      <c r="L7" s="788">
        <v>882.23863636363637</v>
      </c>
      <c r="M7" s="788">
        <v>805.75</v>
      </c>
      <c r="N7" s="788">
        <v>750.16250000000002</v>
      </c>
    </row>
    <row r="8" spans="1:15" ht="13.7" customHeight="1" x14ac:dyDescent="0.2">
      <c r="A8" s="885"/>
      <c r="B8" s="337" t="s">
        <v>364</v>
      </c>
      <c r="C8" s="785">
        <v>994.9</v>
      </c>
      <c r="D8" s="786">
        <v>970.72727272727275</v>
      </c>
      <c r="E8" s="786">
        <v>974.7</v>
      </c>
      <c r="F8" s="786">
        <v>946.63095238095241</v>
      </c>
      <c r="G8" s="786">
        <v>951.98749999999995</v>
      </c>
      <c r="H8" s="786">
        <v>956.8</v>
      </c>
      <c r="I8" s="786">
        <v>967.78571428571433</v>
      </c>
      <c r="J8" s="786">
        <v>953.96739130434787</v>
      </c>
      <c r="K8" s="786">
        <v>934</v>
      </c>
      <c r="L8" s="786">
        <v>890.09090909090912</v>
      </c>
      <c r="M8" s="786">
        <v>817.45652173913038</v>
      </c>
      <c r="N8" s="786">
        <v>763.86249999999995</v>
      </c>
    </row>
    <row r="9" spans="1:15" ht="13.7" customHeight="1" x14ac:dyDescent="0.2">
      <c r="A9" s="884" t="s">
        <v>594</v>
      </c>
      <c r="B9" s="336" t="s">
        <v>363</v>
      </c>
      <c r="C9" s="783">
        <v>944.03750000000002</v>
      </c>
      <c r="D9" s="784">
        <v>921.36363636363637</v>
      </c>
      <c r="E9" s="784">
        <v>928.22500000000002</v>
      </c>
      <c r="F9" s="784">
        <v>916.25</v>
      </c>
      <c r="G9" s="784">
        <v>921.75</v>
      </c>
      <c r="H9" s="784">
        <v>915.53750000000002</v>
      </c>
      <c r="I9" s="784">
        <v>917.4585714285713</v>
      </c>
      <c r="J9" s="784">
        <v>902.61956521739125</v>
      </c>
      <c r="K9" s="784">
        <v>884</v>
      </c>
      <c r="L9" s="784">
        <v>847.89772727272725</v>
      </c>
      <c r="M9" s="784">
        <v>774.53260869565213</v>
      </c>
      <c r="N9" s="784">
        <v>721.23749999999995</v>
      </c>
    </row>
    <row r="10" spans="1:15" ht="13.7" customHeight="1" x14ac:dyDescent="0.2">
      <c r="A10" s="885"/>
      <c r="B10" s="337" t="s">
        <v>364</v>
      </c>
      <c r="C10" s="785">
        <v>962.05</v>
      </c>
      <c r="D10" s="786">
        <v>937.5454545454545</v>
      </c>
      <c r="E10" s="786">
        <v>949.95</v>
      </c>
      <c r="F10" s="786">
        <v>928.36904761904759</v>
      </c>
      <c r="G10" s="786">
        <v>941.41666666666663</v>
      </c>
      <c r="H10" s="786">
        <v>933.27499999999998</v>
      </c>
      <c r="I10" s="786">
        <v>931.25</v>
      </c>
      <c r="J10" s="786">
        <v>911.62521739130443</v>
      </c>
      <c r="K10" s="786">
        <v>891.26900000000001</v>
      </c>
      <c r="L10" s="786">
        <v>854.15909090909088</v>
      </c>
      <c r="M10" s="786">
        <v>785.53260869565213</v>
      </c>
      <c r="N10" s="786">
        <v>744.65</v>
      </c>
    </row>
    <row r="11" spans="1:15" ht="13.7" customHeight="1" x14ac:dyDescent="0.2">
      <c r="A11" s="882" t="s">
        <v>365</v>
      </c>
      <c r="B11" s="336" t="s">
        <v>363</v>
      </c>
      <c r="C11" s="783">
        <v>614.23749999999995</v>
      </c>
      <c r="D11" s="784">
        <v>593.93181818181813</v>
      </c>
      <c r="E11" s="784">
        <v>633.02499999999998</v>
      </c>
      <c r="F11" s="784">
        <v>645.07142857142856</v>
      </c>
      <c r="G11" s="784">
        <v>632.02499999999998</v>
      </c>
      <c r="H11" s="784">
        <v>637.875</v>
      </c>
      <c r="I11" s="784">
        <v>641.20238095238096</v>
      </c>
      <c r="J11" s="784">
        <v>605.195652173913</v>
      </c>
      <c r="K11" s="784">
        <v>574.67499999999995</v>
      </c>
      <c r="L11" s="784">
        <v>567.03409090909088</v>
      </c>
      <c r="M11" s="784">
        <v>487.98391304347825</v>
      </c>
      <c r="N11" s="784">
        <v>425.38749999999999</v>
      </c>
    </row>
    <row r="12" spans="1:15" ht="13.7" customHeight="1" x14ac:dyDescent="0.2">
      <c r="A12" s="883"/>
      <c r="B12" s="337" t="s">
        <v>364</v>
      </c>
      <c r="C12" s="785">
        <v>608.76250000000005</v>
      </c>
      <c r="D12" s="786">
        <v>584.27272727272725</v>
      </c>
      <c r="E12" s="786">
        <v>619.22500000000002</v>
      </c>
      <c r="F12" s="786">
        <v>629.61904761904759</v>
      </c>
      <c r="G12" s="786">
        <v>621.1875</v>
      </c>
      <c r="H12" s="786">
        <v>624.22500000000002</v>
      </c>
      <c r="I12" s="786">
        <v>634.09523809523807</v>
      </c>
      <c r="J12" s="786">
        <v>598.1521739130435</v>
      </c>
      <c r="K12" s="786">
        <v>566.72500000000002</v>
      </c>
      <c r="L12" s="786">
        <v>552.01136363636363</v>
      </c>
      <c r="M12" s="786">
        <v>478.88043478260869</v>
      </c>
      <c r="N12" s="786">
        <v>417.625</v>
      </c>
    </row>
    <row r="13" spans="1:15" ht="13.7" customHeight="1" x14ac:dyDescent="0.2">
      <c r="B13" s="335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53" t="s">
        <v>342</v>
      </c>
    </row>
    <row r="14" spans="1:15" ht="13.7" customHeight="1" x14ac:dyDescent="0.2">
      <c r="A14" s="335"/>
      <c r="N14" s="231"/>
      <c r="O14" s="13"/>
    </row>
    <row r="15" spans="1:15" ht="13.7" customHeight="1" x14ac:dyDescent="0.2">
      <c r="A15" s="335"/>
      <c r="N15" s="231"/>
      <c r="O15" s="13"/>
    </row>
    <row r="18" spans="13:15" ht="13.7" customHeight="1" x14ac:dyDescent="0.2">
      <c r="N18" s="231"/>
      <c r="O18" s="13"/>
    </row>
    <row r="19" spans="13:15" ht="13.7" customHeight="1" x14ac:dyDescent="0.2">
      <c r="M19" s="231"/>
      <c r="O19" s="13"/>
    </row>
    <row r="20" spans="13:15" ht="13.7" customHeight="1" x14ac:dyDescent="0.2">
      <c r="M20" s="231"/>
      <c r="O20" s="13"/>
    </row>
    <row r="21" spans="13:15" ht="13.7" customHeight="1" x14ac:dyDescent="0.2">
      <c r="M21" s="231"/>
      <c r="O21" s="13"/>
    </row>
    <row r="22" spans="13:15" ht="13.7" customHeight="1" x14ac:dyDescent="0.2">
      <c r="M22" s="231"/>
      <c r="O22" s="13"/>
    </row>
    <row r="23" spans="13:15" ht="13.7" customHeight="1" x14ac:dyDescent="0.2">
      <c r="M23" s="231"/>
      <c r="O23" s="13"/>
    </row>
    <row r="24" spans="13:15" ht="13.7" customHeight="1" x14ac:dyDescent="0.2">
      <c r="M24" s="231"/>
      <c r="O24" s="13"/>
    </row>
    <row r="25" spans="13:15" ht="13.7" customHeight="1" x14ac:dyDescent="0.2">
      <c r="M25" s="231"/>
      <c r="O25" s="13"/>
    </row>
    <row r="26" spans="13:15" ht="13.7" customHeight="1" x14ac:dyDescent="0.2">
      <c r="M26" s="231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E29" sqref="E2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570</v>
      </c>
    </row>
    <row r="3" spans="1:8" x14ac:dyDescent="0.2">
      <c r="A3" s="63"/>
      <c r="B3" s="860">
        <f>INDICE!A3</f>
        <v>41944</v>
      </c>
      <c r="C3" s="878">
        <v>41671</v>
      </c>
      <c r="D3" s="878" t="s">
        <v>121</v>
      </c>
      <c r="E3" s="878"/>
      <c r="F3" s="878" t="s">
        <v>122</v>
      </c>
      <c r="G3" s="878"/>
      <c r="H3" s="878"/>
    </row>
    <row r="4" spans="1:8" ht="25.5" x14ac:dyDescent="0.2">
      <c r="A4" s="75"/>
      <c r="B4" s="266" t="s">
        <v>55</v>
      </c>
      <c r="C4" s="267" t="s">
        <v>548</v>
      </c>
      <c r="D4" s="266" t="s">
        <v>55</v>
      </c>
      <c r="E4" s="267" t="s">
        <v>548</v>
      </c>
      <c r="F4" s="266" t="s">
        <v>55</v>
      </c>
      <c r="G4" s="268" t="s">
        <v>548</v>
      </c>
      <c r="H4" s="267" t="s">
        <v>111</v>
      </c>
    </row>
    <row r="5" spans="1:8" ht="13.7" x14ac:dyDescent="0.2">
      <c r="A5" s="65" t="s">
        <v>367</v>
      </c>
      <c r="B5" s="270">
        <v>20851.061000000002</v>
      </c>
      <c r="C5" s="269">
        <v>-11.411071225698235</v>
      </c>
      <c r="D5" s="270">
        <v>216940.666</v>
      </c>
      <c r="E5" s="269">
        <v>-9.447968519578966</v>
      </c>
      <c r="F5" s="270">
        <v>245343.872</v>
      </c>
      <c r="G5" s="269">
        <v>-8.0163112017849709</v>
      </c>
      <c r="H5" s="269">
        <v>79.377098840260146</v>
      </c>
    </row>
    <row r="6" spans="1:8" x14ac:dyDescent="0.2">
      <c r="A6" s="65" t="s">
        <v>368</v>
      </c>
      <c r="B6" s="66">
        <v>4702.6769999999997</v>
      </c>
      <c r="C6" s="272">
        <v>-2.3932826689995923</v>
      </c>
      <c r="D6" s="66">
        <v>46452.983999999997</v>
      </c>
      <c r="E6" s="67">
        <v>-7.0686412941743937</v>
      </c>
      <c r="F6" s="66">
        <v>52607.366000000002</v>
      </c>
      <c r="G6" s="67">
        <v>-6.7076546947791043</v>
      </c>
      <c r="H6" s="67">
        <v>17.020274672716262</v>
      </c>
    </row>
    <row r="7" spans="1:8" ht="13.7" x14ac:dyDescent="0.2">
      <c r="A7" s="65" t="s">
        <v>369</v>
      </c>
      <c r="B7" s="271">
        <v>916.476</v>
      </c>
      <c r="C7" s="272">
        <v>-8.48272060585726</v>
      </c>
      <c r="D7" s="271">
        <v>10176.147999999999</v>
      </c>
      <c r="E7" s="272">
        <v>-2.6973460073551552</v>
      </c>
      <c r="F7" s="271">
        <v>11135.231</v>
      </c>
      <c r="G7" s="272">
        <v>-3.8726559680202568</v>
      </c>
      <c r="H7" s="272">
        <v>3.602626487023604</v>
      </c>
    </row>
    <row r="8" spans="1:8" x14ac:dyDescent="0.25">
      <c r="A8" s="341" t="s">
        <v>198</v>
      </c>
      <c r="B8" s="342">
        <v>26470.214</v>
      </c>
      <c r="C8" s="343">
        <v>-9.831167635380492</v>
      </c>
      <c r="D8" s="342">
        <v>273569.79800000001</v>
      </c>
      <c r="E8" s="343">
        <v>-8.8162328757203863</v>
      </c>
      <c r="F8" s="342">
        <v>309086.46899999998</v>
      </c>
      <c r="G8" s="344">
        <v>-7.6524192511658899</v>
      </c>
      <c r="H8" s="345">
        <v>100</v>
      </c>
    </row>
    <row r="9" spans="1:8" x14ac:dyDescent="0.2">
      <c r="A9" s="346" t="s">
        <v>622</v>
      </c>
      <c r="B9" s="643">
        <v>8136.5940000000001</v>
      </c>
      <c r="C9" s="278">
        <v>5.4379925118055112</v>
      </c>
      <c r="D9" s="643">
        <v>91643.337</v>
      </c>
      <c r="E9" s="278">
        <v>-10.929480974738114</v>
      </c>
      <c r="F9" s="643">
        <v>101826.992</v>
      </c>
      <c r="G9" s="279">
        <v>-10.149825158465651</v>
      </c>
      <c r="H9" s="279">
        <v>32.944500071272934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584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623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6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G33" sqref="G3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570</v>
      </c>
    </row>
    <row r="3" spans="1:8" ht="14.1" customHeight="1" x14ac:dyDescent="0.2">
      <c r="A3" s="63"/>
      <c r="B3" s="860">
        <f>INDICE!A3</f>
        <v>41944</v>
      </c>
      <c r="C3" s="860">
        <v>41671</v>
      </c>
      <c r="D3" s="878" t="s">
        <v>121</v>
      </c>
      <c r="E3" s="878"/>
      <c r="F3" s="878" t="s">
        <v>122</v>
      </c>
      <c r="G3" s="878"/>
      <c r="H3" s="265"/>
    </row>
    <row r="4" spans="1:8" ht="25.5" x14ac:dyDescent="0.2">
      <c r="A4" s="75"/>
      <c r="B4" s="266" t="s">
        <v>55</v>
      </c>
      <c r="C4" s="267" t="s">
        <v>548</v>
      </c>
      <c r="D4" s="266" t="s">
        <v>55</v>
      </c>
      <c r="E4" s="267" t="s">
        <v>548</v>
      </c>
      <c r="F4" s="266" t="s">
        <v>55</v>
      </c>
      <c r="G4" s="268" t="s">
        <v>548</v>
      </c>
      <c r="H4" s="267" t="s">
        <v>111</v>
      </c>
    </row>
    <row r="5" spans="1:8" x14ac:dyDescent="0.2">
      <c r="A5" s="65" t="s">
        <v>598</v>
      </c>
      <c r="B5" s="270">
        <v>9475.6270000000004</v>
      </c>
      <c r="C5" s="269">
        <v>-6.5152718780238708</v>
      </c>
      <c r="D5" s="270">
        <v>100855.33100000001</v>
      </c>
      <c r="E5" s="269">
        <v>-3.8783067426589928</v>
      </c>
      <c r="F5" s="270">
        <v>112806.27899999999</v>
      </c>
      <c r="G5" s="269">
        <v>-2.9246177779225797</v>
      </c>
      <c r="H5" s="269">
        <v>36.496673362948151</v>
      </c>
    </row>
    <row r="6" spans="1:8" x14ac:dyDescent="0.2">
      <c r="A6" s="65" t="s">
        <v>597</v>
      </c>
      <c r="B6" s="66">
        <v>9679.866</v>
      </c>
      <c r="C6" s="272">
        <v>-8.7511326139655683</v>
      </c>
      <c r="D6" s="66">
        <v>109515.356</v>
      </c>
      <c r="E6" s="67">
        <v>-12.468313676513176</v>
      </c>
      <c r="F6" s="66">
        <v>121075.8</v>
      </c>
      <c r="G6" s="67">
        <v>-11.746304479732359</v>
      </c>
      <c r="H6" s="67">
        <v>39.172145060804979</v>
      </c>
    </row>
    <row r="7" spans="1:8" x14ac:dyDescent="0.2">
      <c r="A7" s="65" t="s">
        <v>596</v>
      </c>
      <c r="B7" s="271">
        <v>6398.2449999999999</v>
      </c>
      <c r="C7" s="272">
        <v>-15.930208188935616</v>
      </c>
      <c r="D7" s="271">
        <v>53022.963000000003</v>
      </c>
      <c r="E7" s="272">
        <v>-10.919182525719389</v>
      </c>
      <c r="F7" s="271">
        <v>64069.159</v>
      </c>
      <c r="G7" s="272">
        <v>-8.1047272756480577</v>
      </c>
      <c r="H7" s="272">
        <v>20.728555089223271</v>
      </c>
    </row>
    <row r="8" spans="1:8" ht="13.7" x14ac:dyDescent="0.2">
      <c r="A8" s="709" t="s">
        <v>371</v>
      </c>
      <c r="B8" s="271">
        <v>916.476</v>
      </c>
      <c r="C8" s="272">
        <v>-8.48272060585726</v>
      </c>
      <c r="D8" s="271">
        <v>10176.147999999999</v>
      </c>
      <c r="E8" s="272">
        <v>-2.6973460073551552</v>
      </c>
      <c r="F8" s="271">
        <v>11135.231</v>
      </c>
      <c r="G8" s="272">
        <v>-3.8726559680202568</v>
      </c>
      <c r="H8" s="272">
        <v>3.602626487023604</v>
      </c>
    </row>
    <row r="9" spans="1:8" x14ac:dyDescent="0.25">
      <c r="A9" s="341" t="s">
        <v>198</v>
      </c>
      <c r="B9" s="342">
        <v>26470.214</v>
      </c>
      <c r="C9" s="343">
        <v>-9.831167635380492</v>
      </c>
      <c r="D9" s="342">
        <v>273569.79800000001</v>
      </c>
      <c r="E9" s="343">
        <v>-8.8162328757203863</v>
      </c>
      <c r="F9" s="342">
        <v>309086.46899999998</v>
      </c>
      <c r="G9" s="344">
        <v>-7.6524192511658899</v>
      </c>
      <c r="H9" s="345">
        <v>100</v>
      </c>
    </row>
    <row r="10" spans="1:8" x14ac:dyDescent="0.2">
      <c r="A10" s="280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584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595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6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G22" sqref="G22"/>
    </sheetView>
  </sheetViews>
  <sheetFormatPr baseColWidth="10" defaultRowHeight="14.25" x14ac:dyDescent="0.2"/>
  <sheetData>
    <row r="1" spans="1:4" x14ac:dyDescent="0.2">
      <c r="A1" s="229" t="s">
        <v>599</v>
      </c>
      <c r="B1" s="229"/>
      <c r="C1" s="229"/>
      <c r="D1" s="229"/>
    </row>
    <row r="2" spans="1:4" x14ac:dyDescent="0.2">
      <c r="A2" s="232"/>
      <c r="B2" s="232"/>
      <c r="C2" s="232"/>
      <c r="D2" s="232"/>
    </row>
    <row r="3" spans="1:4" x14ac:dyDescent="0.2">
      <c r="A3" s="235"/>
      <c r="B3" s="886">
        <v>2012</v>
      </c>
      <c r="C3" s="886">
        <v>2013</v>
      </c>
      <c r="D3" s="886">
        <v>2014</v>
      </c>
    </row>
    <row r="4" spans="1:4" x14ac:dyDescent="0.2">
      <c r="A4" s="240"/>
      <c r="B4" s="887"/>
      <c r="C4" s="887"/>
      <c r="D4" s="887"/>
    </row>
    <row r="5" spans="1:4" x14ac:dyDescent="0.2">
      <c r="A5" s="281" t="s">
        <v>372</v>
      </c>
      <c r="B5" s="332">
        <v>-6.9251044206772763</v>
      </c>
      <c r="C5" s="332">
        <v>-4.0546574879207089</v>
      </c>
      <c r="D5" s="332">
        <v>-8.0399860186942984</v>
      </c>
    </row>
    <row r="6" spans="1:4" x14ac:dyDescent="0.2">
      <c r="A6" s="240" t="s">
        <v>136</v>
      </c>
      <c r="B6" s="242">
        <v>-5.6504062325559579</v>
      </c>
      <c r="C6" s="242">
        <v>-7.090158761158369</v>
      </c>
      <c r="D6" s="242">
        <v>-6.995766137068907</v>
      </c>
    </row>
    <row r="7" spans="1:4" x14ac:dyDescent="0.2">
      <c r="A7" s="240" t="s">
        <v>137</v>
      </c>
      <c r="B7" s="242">
        <v>-6.4205223550192647</v>
      </c>
      <c r="C7" s="242">
        <v>-6.8359070577762235</v>
      </c>
      <c r="D7" s="242">
        <v>-7.7188879290738086</v>
      </c>
    </row>
    <row r="8" spans="1:4" x14ac:dyDescent="0.2">
      <c r="A8" s="240" t="s">
        <v>138</v>
      </c>
      <c r="B8" s="242">
        <v>-4.841127680834008</v>
      </c>
      <c r="C8" s="242">
        <v>-7.5838658731532362</v>
      </c>
      <c r="D8" s="242">
        <v>-8.5459756546478403</v>
      </c>
    </row>
    <row r="9" spans="1:4" x14ac:dyDescent="0.2">
      <c r="A9" s="240" t="s">
        <v>139</v>
      </c>
      <c r="B9" s="242">
        <v>-5.4840702716372469</v>
      </c>
      <c r="C9" s="242">
        <v>-7.2667213226498735</v>
      </c>
      <c r="D9" s="242">
        <v>-9.332580846701271</v>
      </c>
    </row>
    <row r="10" spans="1:4" x14ac:dyDescent="0.2">
      <c r="A10" s="240" t="s">
        <v>140</v>
      </c>
      <c r="B10" s="242">
        <v>-6.5682802506647615</v>
      </c>
      <c r="C10" s="242">
        <v>-7.0818944130657684</v>
      </c>
      <c r="D10" s="242">
        <v>-8.6738193052614374</v>
      </c>
    </row>
    <row r="11" spans="1:4" x14ac:dyDescent="0.2">
      <c r="A11" s="240" t="s">
        <v>141</v>
      </c>
      <c r="B11" s="242">
        <v>-5.8367776785102023</v>
      </c>
      <c r="C11" s="242">
        <v>-7.2496345662597825</v>
      </c>
      <c r="D11" s="242">
        <v>-8.6660493706064301</v>
      </c>
    </row>
    <row r="12" spans="1:4" x14ac:dyDescent="0.2">
      <c r="A12" s="240" t="s">
        <v>142</v>
      </c>
      <c r="B12" s="242">
        <v>-6.2318461871644333</v>
      </c>
      <c r="C12" s="242">
        <v>-7.5831987639031668</v>
      </c>
      <c r="D12" s="242">
        <v>-7.8628393232066509</v>
      </c>
    </row>
    <row r="13" spans="1:4" x14ac:dyDescent="0.2">
      <c r="A13" s="240" t="s">
        <v>143</v>
      </c>
      <c r="B13" s="242">
        <v>-6.4406796532616664</v>
      </c>
      <c r="C13" s="242">
        <v>-7.0354592718110824</v>
      </c>
      <c r="D13" s="242">
        <v>-7.5065446652534717</v>
      </c>
    </row>
    <row r="14" spans="1:4" x14ac:dyDescent="0.2">
      <c r="A14" s="240" t="s">
        <v>144</v>
      </c>
      <c r="B14" s="242">
        <v>-5.7323584410582624</v>
      </c>
      <c r="C14" s="242">
        <v>-7.9132719962921332</v>
      </c>
      <c r="D14" s="242">
        <v>-7.4663243497202565</v>
      </c>
    </row>
    <row r="15" spans="1:4" x14ac:dyDescent="0.2">
      <c r="A15" s="240" t="s">
        <v>145</v>
      </c>
      <c r="B15" s="242">
        <v>-4.1239260340233921</v>
      </c>
      <c r="C15" s="242">
        <v>-8.5980683021744166</v>
      </c>
      <c r="D15" s="242">
        <v>-7.6524192511658899</v>
      </c>
    </row>
    <row r="16" spans="1:4" x14ac:dyDescent="0.2">
      <c r="A16" s="326" t="s">
        <v>146</v>
      </c>
      <c r="B16" s="330">
        <v>-3.2931691582979918</v>
      </c>
      <c r="C16" s="330">
        <v>-8.160377565709247</v>
      </c>
      <c r="D16" s="330"/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3" t="s">
        <v>637</v>
      </c>
      <c r="C3" s="850" t="s">
        <v>512</v>
      </c>
      <c r="D3" s="853" t="s">
        <v>110</v>
      </c>
      <c r="E3" s="850" t="s">
        <v>512</v>
      </c>
      <c r="F3" s="855" t="s">
        <v>640</v>
      </c>
    </row>
    <row r="4" spans="1:6" x14ac:dyDescent="0.2">
      <c r="A4" s="75"/>
      <c r="B4" s="854"/>
      <c r="C4" s="851"/>
      <c r="D4" s="854"/>
      <c r="E4" s="851"/>
      <c r="F4" s="856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638</v>
      </c>
    </row>
    <row r="12" spans="1:6" x14ac:dyDescent="0.2">
      <c r="A12" s="407"/>
      <c r="B12" s="407"/>
      <c r="C12" s="407"/>
      <c r="D12" s="407"/>
      <c r="E12" s="407"/>
      <c r="F12" s="40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35" sqref="G35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8" t="s">
        <v>601</v>
      </c>
      <c r="B1" s="888"/>
      <c r="C1" s="888"/>
      <c r="D1" s="888"/>
      <c r="E1" s="888"/>
      <c r="F1" s="888"/>
      <c r="G1" s="231"/>
      <c r="H1" s="231"/>
      <c r="I1" s="231"/>
      <c r="J1" s="231"/>
      <c r="K1" s="231"/>
      <c r="L1" s="1"/>
    </row>
    <row r="2" spans="1:12" x14ac:dyDescent="0.2">
      <c r="A2" s="889"/>
      <c r="B2" s="889"/>
      <c r="C2" s="889"/>
      <c r="D2" s="889"/>
      <c r="E2" s="889"/>
      <c r="F2" s="889"/>
      <c r="G2" s="231"/>
      <c r="H2" s="231"/>
      <c r="I2" s="231"/>
      <c r="J2" s="231"/>
      <c r="K2" s="62"/>
      <c r="L2" s="62" t="s">
        <v>570</v>
      </c>
    </row>
    <row r="3" spans="1:12" x14ac:dyDescent="0.2">
      <c r="A3" s="347"/>
      <c r="B3" s="890">
        <f>INDICE!A3</f>
        <v>41944</v>
      </c>
      <c r="C3" s="891">
        <v>41671</v>
      </c>
      <c r="D3" s="891">
        <v>41671</v>
      </c>
      <c r="E3" s="891">
        <v>41671</v>
      </c>
      <c r="F3" s="892">
        <v>41671</v>
      </c>
      <c r="G3" s="893" t="s">
        <v>122</v>
      </c>
      <c r="H3" s="891"/>
      <c r="I3" s="891"/>
      <c r="J3" s="891"/>
      <c r="K3" s="891"/>
      <c r="L3" s="894" t="s">
        <v>111</v>
      </c>
    </row>
    <row r="4" spans="1:12" x14ac:dyDescent="0.2">
      <c r="A4" s="348"/>
      <c r="B4" s="349" t="s">
        <v>373</v>
      </c>
      <c r="C4" s="349" t="s">
        <v>374</v>
      </c>
      <c r="D4" s="350" t="s">
        <v>375</v>
      </c>
      <c r="E4" s="350" t="s">
        <v>376</v>
      </c>
      <c r="F4" s="351" t="s">
        <v>198</v>
      </c>
      <c r="G4" s="352" t="s">
        <v>373</v>
      </c>
      <c r="H4" s="237" t="s">
        <v>374</v>
      </c>
      <c r="I4" s="353" t="s">
        <v>375</v>
      </c>
      <c r="J4" s="353" t="s">
        <v>376</v>
      </c>
      <c r="K4" s="353" t="s">
        <v>198</v>
      </c>
      <c r="L4" s="895"/>
    </row>
    <row r="5" spans="1:12" x14ac:dyDescent="0.2">
      <c r="A5" s="354" t="s">
        <v>162</v>
      </c>
      <c r="B5" s="457">
        <v>2491.7139999999999</v>
      </c>
      <c r="C5" s="457">
        <v>451.21199999999999</v>
      </c>
      <c r="D5" s="457">
        <v>270.14</v>
      </c>
      <c r="E5" s="457">
        <v>223.393</v>
      </c>
      <c r="F5" s="355">
        <v>3436.4589999999998</v>
      </c>
      <c r="G5" s="457">
        <v>32687.702000000001</v>
      </c>
      <c r="H5" s="457">
        <v>7088.3739999999998</v>
      </c>
      <c r="I5" s="457">
        <v>2416.6799999999998</v>
      </c>
      <c r="J5" s="457">
        <v>2876.6950000000002</v>
      </c>
      <c r="K5" s="356">
        <v>45069.451000000001</v>
      </c>
      <c r="L5" s="710">
        <v>14.581523295985779</v>
      </c>
    </row>
    <row r="6" spans="1:12" x14ac:dyDescent="0.2">
      <c r="A6" s="357" t="s">
        <v>163</v>
      </c>
      <c r="B6" s="457">
        <v>447.20400000000001</v>
      </c>
      <c r="C6" s="457">
        <v>469.64</v>
      </c>
      <c r="D6" s="457">
        <v>304.721</v>
      </c>
      <c r="E6" s="457">
        <v>51.042999999999999</v>
      </c>
      <c r="F6" s="358">
        <v>1272.6079999999999</v>
      </c>
      <c r="G6" s="457">
        <v>4771.8490000000002</v>
      </c>
      <c r="H6" s="457">
        <v>6812.1009999999997</v>
      </c>
      <c r="I6" s="457">
        <v>2861.328</v>
      </c>
      <c r="J6" s="457">
        <v>538.27499999999998</v>
      </c>
      <c r="K6" s="282">
        <v>14983.553</v>
      </c>
      <c r="L6" s="711">
        <v>4.8476966610074221</v>
      </c>
    </row>
    <row r="7" spans="1:12" x14ac:dyDescent="0.2">
      <c r="A7" s="357" t="s">
        <v>164</v>
      </c>
      <c r="B7" s="457">
        <v>126.56699999999999</v>
      </c>
      <c r="C7" s="457">
        <v>295.75599999999997</v>
      </c>
      <c r="D7" s="457">
        <v>259.68700000000001</v>
      </c>
      <c r="E7" s="457">
        <v>105.452</v>
      </c>
      <c r="F7" s="358">
        <v>787.46199999999999</v>
      </c>
      <c r="G7" s="457">
        <v>663.29100000000005</v>
      </c>
      <c r="H7" s="457">
        <v>3611.3038960000003</v>
      </c>
      <c r="I7" s="457">
        <v>2003.337</v>
      </c>
      <c r="J7" s="457">
        <v>1235.5930000000001</v>
      </c>
      <c r="K7" s="282">
        <v>7513.5248959999999</v>
      </c>
      <c r="L7" s="711">
        <v>2.4308846874126142</v>
      </c>
    </row>
    <row r="8" spans="1:12" x14ac:dyDescent="0.2">
      <c r="A8" s="357" t="s">
        <v>165</v>
      </c>
      <c r="B8" s="457">
        <v>365.50400000000002</v>
      </c>
      <c r="C8" s="457" t="s">
        <v>195</v>
      </c>
      <c r="D8" s="457">
        <v>67.233999999999995</v>
      </c>
      <c r="E8" s="457">
        <v>1.2290000000000001</v>
      </c>
      <c r="F8" s="358">
        <v>434.46199999999999</v>
      </c>
      <c r="G8" s="457">
        <v>3504.8620000000001</v>
      </c>
      <c r="H8" s="457">
        <v>6.1609999999999996</v>
      </c>
      <c r="I8" s="457">
        <v>788.52800000000002</v>
      </c>
      <c r="J8" s="457">
        <v>11.222</v>
      </c>
      <c r="K8" s="282">
        <v>4310.7730000000001</v>
      </c>
      <c r="L8" s="711">
        <v>1.3946838829522576</v>
      </c>
    </row>
    <row r="9" spans="1:12" x14ac:dyDescent="0.2">
      <c r="A9" s="357" t="s">
        <v>167</v>
      </c>
      <c r="B9" s="457">
        <v>113.794</v>
      </c>
      <c r="C9" s="457">
        <v>133.05199999999999</v>
      </c>
      <c r="D9" s="457">
        <v>99.567999999999998</v>
      </c>
      <c r="E9" s="457">
        <v>2.0459999999999998</v>
      </c>
      <c r="F9" s="358">
        <v>348.46</v>
      </c>
      <c r="G9" s="457">
        <v>2033.6389999999999</v>
      </c>
      <c r="H9" s="457">
        <v>1951.5150000000001</v>
      </c>
      <c r="I9" s="457">
        <v>951.62800000000004</v>
      </c>
      <c r="J9" s="457">
        <v>21.065999999999999</v>
      </c>
      <c r="K9" s="282">
        <v>4957.848</v>
      </c>
      <c r="L9" s="711">
        <v>1.6040349839175212</v>
      </c>
    </row>
    <row r="10" spans="1:12" x14ac:dyDescent="0.2">
      <c r="A10" s="357" t="s">
        <v>168</v>
      </c>
      <c r="B10" s="457">
        <v>248.35900000000001</v>
      </c>
      <c r="C10" s="457">
        <v>796.55399999999997</v>
      </c>
      <c r="D10" s="457">
        <v>577.93399999999997</v>
      </c>
      <c r="E10" s="457">
        <v>53.526000000000003</v>
      </c>
      <c r="F10" s="358">
        <v>1676.373</v>
      </c>
      <c r="G10" s="457">
        <v>2447.7530000000002</v>
      </c>
      <c r="H10" s="457">
        <v>9478.7240000000002</v>
      </c>
      <c r="I10" s="457">
        <v>6017.3149999999996</v>
      </c>
      <c r="J10" s="457">
        <v>634.37900000000002</v>
      </c>
      <c r="K10" s="282">
        <v>18578.171000000002</v>
      </c>
      <c r="L10" s="711">
        <v>6.0106796781994847</v>
      </c>
    </row>
    <row r="11" spans="1:12" x14ac:dyDescent="0.2">
      <c r="A11" s="357" t="s">
        <v>642</v>
      </c>
      <c r="B11" s="457">
        <v>757.24</v>
      </c>
      <c r="C11" s="457">
        <v>290.15699999999998</v>
      </c>
      <c r="D11" s="457">
        <v>192.50899999999999</v>
      </c>
      <c r="E11" s="457">
        <v>29.571000000000002</v>
      </c>
      <c r="F11" s="358">
        <v>1269.4769999999999</v>
      </c>
      <c r="G11" s="457">
        <v>11052.597</v>
      </c>
      <c r="H11" s="457">
        <v>3621.67</v>
      </c>
      <c r="I11" s="457">
        <v>2360.3310000000001</v>
      </c>
      <c r="J11" s="457">
        <v>382.83</v>
      </c>
      <c r="K11" s="282">
        <v>17417.428</v>
      </c>
      <c r="L11" s="711">
        <v>5.6351392462747114</v>
      </c>
    </row>
    <row r="12" spans="1:12" x14ac:dyDescent="0.2">
      <c r="A12" s="357" t="s">
        <v>169</v>
      </c>
      <c r="B12" s="457">
        <v>1129.2660000000001</v>
      </c>
      <c r="C12" s="457">
        <v>2840.96</v>
      </c>
      <c r="D12" s="457">
        <v>1522.7809999999999</v>
      </c>
      <c r="E12" s="457">
        <v>120.15</v>
      </c>
      <c r="F12" s="358">
        <v>5613.1569999999992</v>
      </c>
      <c r="G12" s="457">
        <v>12303.02</v>
      </c>
      <c r="H12" s="457">
        <v>34673.165999999997</v>
      </c>
      <c r="I12" s="457">
        <v>15793.593999999999</v>
      </c>
      <c r="J12" s="457">
        <v>1729.252</v>
      </c>
      <c r="K12" s="282">
        <v>64499.031999999999</v>
      </c>
      <c r="L12" s="711">
        <v>20.867663501748275</v>
      </c>
    </row>
    <row r="13" spans="1:12" x14ac:dyDescent="0.2">
      <c r="A13" s="357" t="s">
        <v>377</v>
      </c>
      <c r="B13" s="457">
        <v>1029.2550000000001</v>
      </c>
      <c r="C13" s="457">
        <v>1615.8340000000001</v>
      </c>
      <c r="D13" s="457">
        <v>318.08800000000002</v>
      </c>
      <c r="E13" s="457">
        <v>54.401000000000003</v>
      </c>
      <c r="F13" s="358">
        <v>3017.578</v>
      </c>
      <c r="G13" s="457">
        <v>11837.992</v>
      </c>
      <c r="H13" s="457">
        <v>19063.985000000001</v>
      </c>
      <c r="I13" s="457">
        <v>3040.4029999999998</v>
      </c>
      <c r="J13" s="457">
        <v>602.13499999999999</v>
      </c>
      <c r="K13" s="282">
        <v>34544.514999999999</v>
      </c>
      <c r="L13" s="711">
        <v>11.176343155833655</v>
      </c>
    </row>
    <row r="14" spans="1:12" x14ac:dyDescent="0.2">
      <c r="A14" s="357" t="s">
        <v>172</v>
      </c>
      <c r="B14" s="457" t="s">
        <v>151</v>
      </c>
      <c r="C14" s="457">
        <v>91.373000000000005</v>
      </c>
      <c r="D14" s="457">
        <v>50.594999999999999</v>
      </c>
      <c r="E14" s="457">
        <v>46.084000000000003</v>
      </c>
      <c r="F14" s="358">
        <v>188.05200000000002</v>
      </c>
      <c r="G14" s="457" t="s">
        <v>151</v>
      </c>
      <c r="H14" s="457">
        <v>1467.96</v>
      </c>
      <c r="I14" s="457">
        <v>552.31899999999996</v>
      </c>
      <c r="J14" s="457">
        <v>581.16700000000003</v>
      </c>
      <c r="K14" s="282">
        <v>2601.4459999999999</v>
      </c>
      <c r="L14" s="711">
        <v>0.84165758869015339</v>
      </c>
    </row>
    <row r="15" spans="1:12" x14ac:dyDescent="0.2">
      <c r="A15" s="357" t="s">
        <v>173</v>
      </c>
      <c r="B15" s="457">
        <v>166.82400000000001</v>
      </c>
      <c r="C15" s="457">
        <v>576.471</v>
      </c>
      <c r="D15" s="457">
        <v>199.72200000000001</v>
      </c>
      <c r="E15" s="457">
        <v>141.51300000000001</v>
      </c>
      <c r="F15" s="358">
        <v>1084.53</v>
      </c>
      <c r="G15" s="457">
        <v>1641.261</v>
      </c>
      <c r="H15" s="457">
        <v>6868.098</v>
      </c>
      <c r="I15" s="457">
        <v>1774.335</v>
      </c>
      <c r="J15" s="457">
        <v>1490.3658870000002</v>
      </c>
      <c r="K15" s="282">
        <v>11774.059886999999</v>
      </c>
      <c r="L15" s="711">
        <v>3.8093148401257912</v>
      </c>
    </row>
    <row r="16" spans="1:12" x14ac:dyDescent="0.2">
      <c r="A16" s="357" t="s">
        <v>174</v>
      </c>
      <c r="B16" s="457">
        <v>33.485999999999997</v>
      </c>
      <c r="C16" s="457">
        <v>40.316000000000003</v>
      </c>
      <c r="D16" s="457">
        <v>101.447</v>
      </c>
      <c r="E16" s="457">
        <v>2.7850000000000001</v>
      </c>
      <c r="F16" s="358">
        <v>178.03399999999999</v>
      </c>
      <c r="G16" s="457">
        <v>626.25199999999995</v>
      </c>
      <c r="H16" s="457">
        <v>567.15099999999995</v>
      </c>
      <c r="I16" s="457">
        <v>971.33600000000001</v>
      </c>
      <c r="J16" s="457">
        <v>34.792000000000002</v>
      </c>
      <c r="K16" s="282">
        <v>2199.5309999999995</v>
      </c>
      <c r="L16" s="711">
        <v>0.71162421119225283</v>
      </c>
    </row>
    <row r="17" spans="1:12" x14ac:dyDescent="0.2">
      <c r="A17" s="357" t="s">
        <v>175</v>
      </c>
      <c r="B17" s="457">
        <v>129.376</v>
      </c>
      <c r="C17" s="457">
        <v>243.04400000000001</v>
      </c>
      <c r="D17" s="457">
        <v>1592.3869999999999</v>
      </c>
      <c r="E17" s="457">
        <v>9.3170000000000002</v>
      </c>
      <c r="F17" s="358">
        <v>1974.124</v>
      </c>
      <c r="G17" s="457">
        <v>1817.251</v>
      </c>
      <c r="H17" s="457">
        <v>2941.422</v>
      </c>
      <c r="I17" s="457">
        <v>17138.412</v>
      </c>
      <c r="J17" s="457">
        <v>150.197</v>
      </c>
      <c r="K17" s="282">
        <v>22047.281999999999</v>
      </c>
      <c r="L17" s="711">
        <v>7.1330568481113277</v>
      </c>
    </row>
    <row r="18" spans="1:12" x14ac:dyDescent="0.2">
      <c r="A18" s="357" t="s">
        <v>177</v>
      </c>
      <c r="B18" s="457">
        <v>1626.867</v>
      </c>
      <c r="C18" s="457">
        <v>78.646000000000001</v>
      </c>
      <c r="D18" s="457">
        <v>58.085000000000001</v>
      </c>
      <c r="E18" s="457">
        <v>49.195</v>
      </c>
      <c r="F18" s="358">
        <v>1812.7929999999999</v>
      </c>
      <c r="G18" s="457">
        <v>19608.032999999999</v>
      </c>
      <c r="H18" s="457">
        <v>1321.943</v>
      </c>
      <c r="I18" s="457">
        <v>549.46400000000006</v>
      </c>
      <c r="J18" s="457">
        <v>572.35599999999999</v>
      </c>
      <c r="K18" s="282">
        <v>22051.795999999998</v>
      </c>
      <c r="L18" s="711">
        <v>7.1345172829446266</v>
      </c>
    </row>
    <row r="19" spans="1:12" x14ac:dyDescent="0.2">
      <c r="A19" s="357" t="s">
        <v>178</v>
      </c>
      <c r="B19" s="457">
        <v>132.821</v>
      </c>
      <c r="C19" s="457">
        <v>374.303</v>
      </c>
      <c r="D19" s="457">
        <v>179.191</v>
      </c>
      <c r="E19" s="457">
        <v>12.209</v>
      </c>
      <c r="F19" s="358">
        <v>698.524</v>
      </c>
      <c r="G19" s="457">
        <v>883.05</v>
      </c>
      <c r="H19" s="457">
        <v>4655.0990000000002</v>
      </c>
      <c r="I19" s="457">
        <v>2076.42</v>
      </c>
      <c r="J19" s="457">
        <v>152.26400000000001</v>
      </c>
      <c r="K19" s="282">
        <v>7766.8330000000005</v>
      </c>
      <c r="L19" s="711">
        <v>2.5128386038146133</v>
      </c>
    </row>
    <row r="20" spans="1:12" x14ac:dyDescent="0.2">
      <c r="A20" s="357" t="s">
        <v>179</v>
      </c>
      <c r="B20" s="457">
        <v>677.35500000000002</v>
      </c>
      <c r="C20" s="457">
        <v>1381.3150000000001</v>
      </c>
      <c r="D20" s="457">
        <v>604.48199999999997</v>
      </c>
      <c r="E20" s="457">
        <v>14.553000000000001</v>
      </c>
      <c r="F20" s="358">
        <v>2677.7049999999999</v>
      </c>
      <c r="G20" s="457">
        <v>6927.73</v>
      </c>
      <c r="H20" s="457">
        <v>16946.420999999998</v>
      </c>
      <c r="I20" s="457">
        <v>4773.9930000000004</v>
      </c>
      <c r="J20" s="457">
        <v>122.639</v>
      </c>
      <c r="K20" s="282">
        <v>28770.782999999999</v>
      </c>
      <c r="L20" s="711">
        <v>9.3083415317894964</v>
      </c>
    </row>
    <row r="21" spans="1:12" ht="15" x14ac:dyDescent="0.25">
      <c r="A21" s="359" t="s">
        <v>120</v>
      </c>
      <c r="B21" s="713">
        <v>9475.6319999999978</v>
      </c>
      <c r="C21" s="713">
        <v>9679.1279999999988</v>
      </c>
      <c r="D21" s="713">
        <v>6398.5709999999999</v>
      </c>
      <c r="E21" s="713">
        <v>916.46699999999998</v>
      </c>
      <c r="F21" s="714">
        <v>26469.797999999995</v>
      </c>
      <c r="G21" s="715">
        <v>112806.28199999999</v>
      </c>
      <c r="H21" s="713">
        <v>121075.09389600001</v>
      </c>
      <c r="I21" s="713">
        <v>64069.423000000003</v>
      </c>
      <c r="J21" s="713">
        <v>11135.227886999997</v>
      </c>
      <c r="K21" s="713">
        <v>309086.02678300004</v>
      </c>
      <c r="L21" s="712">
        <v>100</v>
      </c>
    </row>
    <row r="22" spans="1:12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L22" s="253" t="s">
        <v>246</v>
      </c>
    </row>
    <row r="23" spans="1:12" x14ac:dyDescent="0.2">
      <c r="A23" s="335" t="s">
        <v>600</v>
      </c>
      <c r="B23" s="335"/>
      <c r="C23" s="360"/>
      <c r="D23" s="360"/>
      <c r="E23" s="360"/>
      <c r="F23" s="360"/>
      <c r="G23" s="231"/>
      <c r="H23" s="231"/>
      <c r="I23" s="231"/>
      <c r="J23" s="231"/>
      <c r="K23" s="231"/>
      <c r="L23" s="1"/>
    </row>
    <row r="24" spans="1:12" x14ac:dyDescent="0.2">
      <c r="A24" s="335" t="s">
        <v>247</v>
      </c>
      <c r="B24" s="335"/>
      <c r="C24" s="335"/>
      <c r="D24" s="335"/>
      <c r="E24" s="335"/>
      <c r="F24" s="361"/>
      <c r="G24" s="231"/>
      <c r="H24" s="231"/>
      <c r="I24" s="231"/>
      <c r="J24" s="231"/>
      <c r="K24" s="231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B28" sqref="B28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9" t="s">
        <v>602</v>
      </c>
      <c r="B1" s="229"/>
      <c r="C1" s="229"/>
      <c r="D1" s="229"/>
      <c r="E1" s="229"/>
      <c r="F1" s="229"/>
      <c r="G1" s="229"/>
      <c r="H1" s="1"/>
      <c r="I1" s="1"/>
    </row>
    <row r="2" spans="1:10" x14ac:dyDescent="0.2">
      <c r="A2" s="232"/>
      <c r="B2" s="232"/>
      <c r="C2" s="232"/>
      <c r="D2" s="232"/>
      <c r="E2" s="232"/>
      <c r="F2" s="232"/>
      <c r="G2" s="232"/>
      <c r="H2" s="1"/>
      <c r="I2" s="62" t="s">
        <v>570</v>
      </c>
      <c r="J2" s="62"/>
    </row>
    <row r="3" spans="1:10" x14ac:dyDescent="0.2">
      <c r="A3" s="874" t="s">
        <v>550</v>
      </c>
      <c r="B3" s="874" t="s">
        <v>551</v>
      </c>
      <c r="C3" s="860">
        <f>INDICE!A3</f>
        <v>41944</v>
      </c>
      <c r="D3" s="860">
        <v>41671</v>
      </c>
      <c r="E3" s="878" t="s">
        <v>121</v>
      </c>
      <c r="F3" s="878"/>
      <c r="G3" s="878" t="s">
        <v>122</v>
      </c>
      <c r="H3" s="878"/>
      <c r="I3" s="878"/>
      <c r="J3" s="253"/>
    </row>
    <row r="4" spans="1:10" ht="25.5" x14ac:dyDescent="0.2">
      <c r="A4" s="875"/>
      <c r="B4" s="875"/>
      <c r="C4" s="266" t="s">
        <v>55</v>
      </c>
      <c r="D4" s="267" t="s">
        <v>513</v>
      </c>
      <c r="E4" s="266" t="s">
        <v>55</v>
      </c>
      <c r="F4" s="267" t="s">
        <v>513</v>
      </c>
      <c r="G4" s="266" t="s">
        <v>55</v>
      </c>
      <c r="H4" s="268" t="s">
        <v>513</v>
      </c>
      <c r="I4" s="267" t="s">
        <v>574</v>
      </c>
      <c r="J4" s="11"/>
    </row>
    <row r="5" spans="1:10" x14ac:dyDescent="0.2">
      <c r="A5" s="1"/>
      <c r="B5" s="666" t="s">
        <v>378</v>
      </c>
      <c r="C5" s="770">
        <v>1702.1259</v>
      </c>
      <c r="D5" s="189">
        <v>57.687446188622907</v>
      </c>
      <c r="E5" s="773">
        <v>12237.330120000001</v>
      </c>
      <c r="F5" s="189">
        <v>-17.019391677494887</v>
      </c>
      <c r="G5" s="773">
        <v>14388.17704</v>
      </c>
      <c r="H5" s="189">
        <v>-9.3370233004870844</v>
      </c>
      <c r="I5" s="656">
        <v>3.7210499037227147</v>
      </c>
      <c r="J5" s="1"/>
    </row>
    <row r="6" spans="1:10" ht="13.7" x14ac:dyDescent="0.2">
      <c r="A6" s="1"/>
      <c r="B6" s="202" t="s">
        <v>573</v>
      </c>
      <c r="C6" s="770">
        <v>1709.3315400000001</v>
      </c>
      <c r="D6" s="189">
        <v>-33.688206287051294</v>
      </c>
      <c r="E6" s="773">
        <v>21725.27565</v>
      </c>
      <c r="F6" s="189">
        <v>-3.2529872300760245</v>
      </c>
      <c r="G6" s="773">
        <v>22596.799229999997</v>
      </c>
      <c r="H6" s="189">
        <v>-9.8872189543889242</v>
      </c>
      <c r="I6" s="649">
        <v>5.8439521118954065</v>
      </c>
      <c r="J6" s="1"/>
    </row>
    <row r="7" spans="1:10" x14ac:dyDescent="0.2">
      <c r="A7" s="650" t="s">
        <v>557</v>
      </c>
      <c r="B7" s="193"/>
      <c r="C7" s="771">
        <v>3411.4574400000001</v>
      </c>
      <c r="D7" s="198">
        <v>-6.7181157790089898</v>
      </c>
      <c r="E7" s="771">
        <v>33962.605769999995</v>
      </c>
      <c r="F7" s="198">
        <v>-8.7099741455356163</v>
      </c>
      <c r="G7" s="771">
        <v>36984.976269999999</v>
      </c>
      <c r="H7" s="366">
        <v>-9.6739731389864225</v>
      </c>
      <c r="I7" s="198">
        <v>9.5650020156181217</v>
      </c>
      <c r="J7" s="1"/>
    </row>
    <row r="8" spans="1:10" x14ac:dyDescent="0.2">
      <c r="A8" s="1"/>
      <c r="B8" s="202" t="s">
        <v>260</v>
      </c>
      <c r="C8" s="770">
        <v>0</v>
      </c>
      <c r="D8" s="189" t="s">
        <v>151</v>
      </c>
      <c r="E8" s="773">
        <v>1294.0657200000001</v>
      </c>
      <c r="F8" s="189">
        <v>-40.470761737515012</v>
      </c>
      <c r="G8" s="773">
        <v>1294.0657200000001</v>
      </c>
      <c r="H8" s="189">
        <v>-40.470761737515012</v>
      </c>
      <c r="I8" s="656">
        <v>0.33466943793019005</v>
      </c>
      <c r="J8" s="1"/>
    </row>
    <row r="9" spans="1:10" ht="13.7" x14ac:dyDescent="0.2">
      <c r="A9" s="1"/>
      <c r="B9" s="202" t="s">
        <v>261</v>
      </c>
      <c r="C9" s="770">
        <v>1311.9887500000002</v>
      </c>
      <c r="D9" s="189">
        <v>-29.991833573409487</v>
      </c>
      <c r="E9" s="773">
        <v>14813.42189</v>
      </c>
      <c r="F9" s="189">
        <v>6.4619621157707892</v>
      </c>
      <c r="G9" s="773">
        <v>16125.586670000001</v>
      </c>
      <c r="H9" s="189">
        <v>10.396276956556042</v>
      </c>
      <c r="I9" s="656">
        <v>4.170376313765165</v>
      </c>
      <c r="J9" s="1"/>
    </row>
    <row r="10" spans="1:10" s="723" customFormat="1" ht="13.7" x14ac:dyDescent="0.2">
      <c r="A10" s="719"/>
      <c r="B10" s="720" t="s">
        <v>379</v>
      </c>
      <c r="C10" s="772">
        <v>1311.9887500000002</v>
      </c>
      <c r="D10" s="679">
        <v>8.7203681110979208</v>
      </c>
      <c r="E10" s="774">
        <v>14812.119299999997</v>
      </c>
      <c r="F10" s="679">
        <v>17.888727129061778</v>
      </c>
      <c r="G10" s="774">
        <v>16124.284079999998</v>
      </c>
      <c r="H10" s="679">
        <v>21.626545839354566</v>
      </c>
      <c r="I10" s="722">
        <v>4.1700394397900524</v>
      </c>
      <c r="J10" s="719"/>
    </row>
    <row r="11" spans="1:10" s="723" customFormat="1" ht="13.7" x14ac:dyDescent="0.2">
      <c r="A11" s="719"/>
      <c r="B11" s="720" t="s">
        <v>376</v>
      </c>
      <c r="C11" s="772">
        <v>0</v>
      </c>
      <c r="D11" s="679">
        <v>-100</v>
      </c>
      <c r="E11" s="774">
        <v>1.3025899999999999</v>
      </c>
      <c r="F11" s="810">
        <v>-99.903497149821334</v>
      </c>
      <c r="G11" s="774">
        <v>1.3025899999999999</v>
      </c>
      <c r="H11" s="810">
        <v>-99.903497149821334</v>
      </c>
      <c r="I11" s="722">
        <v>3.3687397511270614E-4</v>
      </c>
      <c r="J11" s="719"/>
    </row>
    <row r="12" spans="1:10" ht="13.7" x14ac:dyDescent="0.2">
      <c r="A12" s="1"/>
      <c r="B12" s="665" t="s">
        <v>263</v>
      </c>
      <c r="C12" s="770">
        <v>0</v>
      </c>
      <c r="D12" s="189" t="s">
        <v>151</v>
      </c>
      <c r="E12" s="773">
        <v>1447.7953500000001</v>
      </c>
      <c r="F12" s="367" t="s">
        <v>151</v>
      </c>
      <c r="G12" s="773">
        <v>1447.7953500000001</v>
      </c>
      <c r="H12" s="367" t="s">
        <v>151</v>
      </c>
      <c r="I12" s="656">
        <v>0.37442677642557659</v>
      </c>
      <c r="J12" s="1"/>
    </row>
    <row r="13" spans="1:10" ht="13.7" x14ac:dyDescent="0.2">
      <c r="A13" s="1"/>
      <c r="B13" s="202" t="s">
        <v>223</v>
      </c>
      <c r="C13" s="770">
        <v>5145.0312999999996</v>
      </c>
      <c r="D13" s="189">
        <v>34.882839263295232</v>
      </c>
      <c r="E13" s="773">
        <v>43578.345829999998</v>
      </c>
      <c r="F13" s="189">
        <v>10.388388743998368</v>
      </c>
      <c r="G13" s="773">
        <v>47893.046780000004</v>
      </c>
      <c r="H13" s="189">
        <v>9.7149197026705902</v>
      </c>
      <c r="I13" s="656">
        <v>12.386031713000555</v>
      </c>
      <c r="J13" s="1"/>
    </row>
    <row r="14" spans="1:10" s="723" customFormat="1" ht="13.7" x14ac:dyDescent="0.2">
      <c r="A14" s="719"/>
      <c r="B14" s="720" t="s">
        <v>379</v>
      </c>
      <c r="C14" s="772">
        <v>3220.6442400000001</v>
      </c>
      <c r="D14" s="679">
        <v>11.896972036776294</v>
      </c>
      <c r="E14" s="774">
        <v>29516.662549999997</v>
      </c>
      <c r="F14" s="679">
        <v>9.1317241743373749</v>
      </c>
      <c r="G14" s="774">
        <v>32895.754249999998</v>
      </c>
      <c r="H14" s="679">
        <v>11.873413004725593</v>
      </c>
      <c r="I14" s="722">
        <v>8.5074532266700942</v>
      </c>
      <c r="J14" s="719"/>
    </row>
    <row r="15" spans="1:10" s="723" customFormat="1" ht="13.7" x14ac:dyDescent="0.2">
      <c r="A15" s="719"/>
      <c r="B15" s="720" t="s">
        <v>376</v>
      </c>
      <c r="C15" s="772">
        <v>1924.38706</v>
      </c>
      <c r="D15" s="679">
        <v>105.5481958324791</v>
      </c>
      <c r="E15" s="774">
        <v>14061.683280000001</v>
      </c>
      <c r="F15" s="679">
        <v>13.122700674215535</v>
      </c>
      <c r="G15" s="774">
        <v>14997.292530000001</v>
      </c>
      <c r="H15" s="679">
        <v>5.2602530258189768</v>
      </c>
      <c r="I15" s="722">
        <v>3.8785784863304604</v>
      </c>
      <c r="J15" s="719"/>
    </row>
    <row r="16" spans="1:10" ht="13.7" x14ac:dyDescent="0.2">
      <c r="A16" s="1"/>
      <c r="B16" s="202" t="s">
        <v>650</v>
      </c>
      <c r="C16" s="770">
        <v>0</v>
      </c>
      <c r="D16" s="189" t="e">
        <v>#DIV/0!</v>
      </c>
      <c r="E16" s="773">
        <v>157.34804</v>
      </c>
      <c r="F16" s="189">
        <v>-87.020929615905303</v>
      </c>
      <c r="G16" s="773">
        <v>181.99429000000001</v>
      </c>
      <c r="H16" s="189">
        <v>-84.987949647079546</v>
      </c>
      <c r="I16" s="656">
        <v>4.7067104706864503E-2</v>
      </c>
      <c r="J16" s="1"/>
    </row>
    <row r="17" spans="1:10" x14ac:dyDescent="0.25">
      <c r="A17" s="650" t="s">
        <v>541</v>
      </c>
      <c r="B17" s="193"/>
      <c r="C17" s="771">
        <v>6457.0200500000001</v>
      </c>
      <c r="D17" s="198">
        <v>13.510150847085999</v>
      </c>
      <c r="E17" s="771">
        <v>61290.97683</v>
      </c>
      <c r="F17" s="198">
        <v>7.948972130487661</v>
      </c>
      <c r="G17" s="771">
        <v>66942.488809999995</v>
      </c>
      <c r="H17" s="366">
        <v>8.5928017059615964</v>
      </c>
      <c r="I17" s="198">
        <v>17.312571345828349</v>
      </c>
      <c r="J17" s="1"/>
    </row>
    <row r="18" spans="1:10" x14ac:dyDescent="0.2">
      <c r="A18" s="1"/>
      <c r="B18" s="202" t="s">
        <v>228</v>
      </c>
      <c r="C18" s="770">
        <v>967.36575000000005</v>
      </c>
      <c r="D18" s="203" t="s">
        <v>151</v>
      </c>
      <c r="E18" s="773">
        <v>967.36575000000005</v>
      </c>
      <c r="F18" s="203">
        <v>-49.547481368193708</v>
      </c>
      <c r="G18" s="773">
        <v>967.36575000000005</v>
      </c>
      <c r="H18" s="203">
        <v>-49.547481368193708</v>
      </c>
      <c r="I18" s="657">
        <v>0.25017875585593657</v>
      </c>
      <c r="J18" s="1"/>
    </row>
    <row r="19" spans="1:10" ht="13.7" x14ac:dyDescent="0.2">
      <c r="A19" s="1"/>
      <c r="B19" s="202" t="s">
        <v>380</v>
      </c>
      <c r="C19" s="770">
        <v>2647.1121199999998</v>
      </c>
      <c r="D19" s="189">
        <v>-27.400124547257349</v>
      </c>
      <c r="E19" s="773">
        <v>32363.8367</v>
      </c>
      <c r="F19" s="189">
        <v>-14.721939438663412</v>
      </c>
      <c r="G19" s="773">
        <v>35021.708429999999</v>
      </c>
      <c r="H19" s="189">
        <v>-13.821927230253046</v>
      </c>
      <c r="I19" s="657">
        <v>9.0572644761991654</v>
      </c>
      <c r="J19" s="1"/>
    </row>
    <row r="20" spans="1:10" x14ac:dyDescent="0.25">
      <c r="A20" s="650" t="s">
        <v>401</v>
      </c>
      <c r="B20" s="193"/>
      <c r="C20" s="771">
        <v>3614.4778699999997</v>
      </c>
      <c r="D20" s="198">
        <v>-0.86908627478364908</v>
      </c>
      <c r="E20" s="771">
        <v>33331.202449999997</v>
      </c>
      <c r="F20" s="198">
        <v>-16.396796226802124</v>
      </c>
      <c r="G20" s="771">
        <v>35989.074180000003</v>
      </c>
      <c r="H20" s="366">
        <v>-15.431551522399184</v>
      </c>
      <c r="I20" s="198">
        <v>9.307443232055105</v>
      </c>
      <c r="J20" s="1"/>
    </row>
    <row r="21" spans="1:10" ht="13.7" x14ac:dyDescent="0.2">
      <c r="A21" s="1"/>
      <c r="B21" s="202" t="s">
        <v>230</v>
      </c>
      <c r="C21" s="770">
        <v>15614.49684</v>
      </c>
      <c r="D21" s="189">
        <v>-8.9168139628118457</v>
      </c>
      <c r="E21" s="773">
        <v>196449.25605000003</v>
      </c>
      <c r="F21" s="189">
        <v>12.420312340264239</v>
      </c>
      <c r="G21" s="773">
        <v>215408.90742000003</v>
      </c>
      <c r="H21" s="189">
        <v>10.77112514296455</v>
      </c>
      <c r="I21" s="658">
        <v>55.708745589372185</v>
      </c>
      <c r="J21" s="1"/>
    </row>
    <row r="22" spans="1:10" s="723" customFormat="1" ht="13.7" x14ac:dyDescent="0.2">
      <c r="A22" s="719"/>
      <c r="B22" s="720" t="s">
        <v>379</v>
      </c>
      <c r="C22" s="772">
        <v>13539.966179999999</v>
      </c>
      <c r="D22" s="679">
        <v>-6.490703785318253</v>
      </c>
      <c r="E22" s="774">
        <v>143054.61022999999</v>
      </c>
      <c r="F22" s="679">
        <v>1.134318866582579</v>
      </c>
      <c r="G22" s="774">
        <v>157647.94008</v>
      </c>
      <c r="H22" s="679">
        <v>2.0571162153290552</v>
      </c>
      <c r="I22" s="724">
        <v>40.770686281239158</v>
      </c>
      <c r="J22" s="719"/>
    </row>
    <row r="23" spans="1:10" s="723" customFormat="1" ht="13.7" x14ac:dyDescent="0.2">
      <c r="A23" s="719"/>
      <c r="B23" s="720" t="s">
        <v>376</v>
      </c>
      <c r="C23" s="772">
        <v>2074.5306600000004</v>
      </c>
      <c r="D23" s="679">
        <v>-22.107025010458226</v>
      </c>
      <c r="E23" s="774">
        <v>53394.645819999991</v>
      </c>
      <c r="F23" s="679">
        <v>60.367281010389107</v>
      </c>
      <c r="G23" s="774">
        <v>57760.967339999988</v>
      </c>
      <c r="H23" s="679">
        <v>44.428622432146561</v>
      </c>
      <c r="I23" s="724">
        <v>14.93805930813302</v>
      </c>
      <c r="J23" s="719"/>
    </row>
    <row r="24" spans="1:10" ht="13.7" x14ac:dyDescent="0.2">
      <c r="A24" s="1"/>
      <c r="B24" s="202" t="s">
        <v>233</v>
      </c>
      <c r="C24" s="770">
        <v>0</v>
      </c>
      <c r="D24" s="189" t="s">
        <v>151</v>
      </c>
      <c r="E24" s="773">
        <v>0</v>
      </c>
      <c r="F24" s="189">
        <v>-100</v>
      </c>
      <c r="G24" s="773">
        <v>0</v>
      </c>
      <c r="H24" s="189">
        <v>-100</v>
      </c>
      <c r="I24" s="652">
        <v>0</v>
      </c>
      <c r="J24" s="1"/>
    </row>
    <row r="25" spans="1:10" ht="13.7" x14ac:dyDescent="0.2">
      <c r="A25" s="1"/>
      <c r="B25" s="417" t="s">
        <v>237</v>
      </c>
      <c r="C25" s="770">
        <v>3866.0071799999996</v>
      </c>
      <c r="D25" s="203">
        <v>-17.742206840190054</v>
      </c>
      <c r="E25" s="773">
        <v>28875.70766</v>
      </c>
      <c r="F25" s="203">
        <v>-14.333140653238067</v>
      </c>
      <c r="G25" s="773">
        <v>31344.375339999999</v>
      </c>
      <c r="H25" s="189">
        <v>-19.511505161007666</v>
      </c>
      <c r="I25" s="658">
        <v>8.1062378171262495</v>
      </c>
      <c r="J25" s="1"/>
    </row>
    <row r="26" spans="1:10" x14ac:dyDescent="0.2">
      <c r="A26" s="193" t="s">
        <v>542</v>
      </c>
      <c r="B26" s="193"/>
      <c r="C26" s="257">
        <v>19480.50402</v>
      </c>
      <c r="D26" s="198">
        <v>-10.815738393414028</v>
      </c>
      <c r="E26" s="771">
        <v>225324.96371000001</v>
      </c>
      <c r="F26" s="198">
        <v>7.8542438311202849</v>
      </c>
      <c r="G26" s="771">
        <v>246753.28276000006</v>
      </c>
      <c r="H26" s="198">
        <v>5.5089219247061392</v>
      </c>
      <c r="I26" s="198">
        <v>63.814983406498449</v>
      </c>
      <c r="J26" s="1"/>
    </row>
    <row r="27" spans="1:10" x14ac:dyDescent="0.25">
      <c r="A27" s="207" t="s">
        <v>120</v>
      </c>
      <c r="B27" s="207"/>
      <c r="C27" s="260">
        <v>32963.45938</v>
      </c>
      <c r="D27" s="209">
        <v>-5.3720295956489599</v>
      </c>
      <c r="E27" s="260">
        <v>353909.74875999999</v>
      </c>
      <c r="F27" s="209">
        <v>3.2513606662128804</v>
      </c>
      <c r="G27" s="260">
        <v>386669.82201999996</v>
      </c>
      <c r="H27" s="659">
        <v>2.0190569645059675</v>
      </c>
      <c r="I27" s="659">
        <v>100</v>
      </c>
      <c r="J27" s="1"/>
    </row>
    <row r="28" spans="1:10" x14ac:dyDescent="0.25">
      <c r="A28" s="369" t="s">
        <v>381</v>
      </c>
      <c r="B28" s="369"/>
      <c r="C28" s="261">
        <v>18072.599170000001</v>
      </c>
      <c r="D28" s="221">
        <v>-2.6511835763865581</v>
      </c>
      <c r="E28" s="261">
        <v>187540.74011999994</v>
      </c>
      <c r="F28" s="221">
        <v>2.889604685068055</v>
      </c>
      <c r="G28" s="261">
        <v>206849.97269999998</v>
      </c>
      <c r="H28" s="221">
        <v>4.2883484502808145</v>
      </c>
      <c r="I28" s="221">
        <v>53.495246052406166</v>
      </c>
      <c r="J28" s="1"/>
    </row>
    <row r="29" spans="1:10" x14ac:dyDescent="0.25">
      <c r="A29" s="369" t="s">
        <v>382</v>
      </c>
      <c r="B29" s="369"/>
      <c r="C29" s="261">
        <v>14890.860210000001</v>
      </c>
      <c r="D29" s="221">
        <v>-8.4766328481136686</v>
      </c>
      <c r="E29" s="261">
        <v>166369.00864000004</v>
      </c>
      <c r="F29" s="221">
        <v>3.6622150290339586</v>
      </c>
      <c r="G29" s="261">
        <v>179819.84932000007</v>
      </c>
      <c r="H29" s="221">
        <v>-0.47218998767168985</v>
      </c>
      <c r="I29" s="221">
        <v>46.504753947593855</v>
      </c>
      <c r="J29" s="1"/>
    </row>
    <row r="30" spans="1:10" x14ac:dyDescent="0.25">
      <c r="A30" s="370" t="s">
        <v>545</v>
      </c>
      <c r="B30" s="370"/>
      <c r="C30" s="660">
        <v>6457.0200500000001</v>
      </c>
      <c r="D30" s="661">
        <v>13.510150847085999</v>
      </c>
      <c r="E30" s="662">
        <v>61290.97683</v>
      </c>
      <c r="F30" s="663">
        <v>7.948972130487661</v>
      </c>
      <c r="G30" s="662">
        <v>66942.488809999995</v>
      </c>
      <c r="H30" s="663">
        <v>8.5928017059615964</v>
      </c>
      <c r="I30" s="663">
        <v>17.312571345828349</v>
      </c>
      <c r="J30" s="1"/>
    </row>
    <row r="31" spans="1:10" x14ac:dyDescent="0.25">
      <c r="A31" s="216" t="s">
        <v>546</v>
      </c>
      <c r="B31" s="216"/>
      <c r="C31" s="660">
        <v>26506.439329999997</v>
      </c>
      <c r="D31" s="661">
        <v>-9.0572728448392112</v>
      </c>
      <c r="E31" s="662">
        <v>292618.77192999999</v>
      </c>
      <c r="F31" s="663">
        <v>2.318733423130813</v>
      </c>
      <c r="G31" s="662">
        <v>319727.33320999995</v>
      </c>
      <c r="H31" s="663">
        <v>0.74219109064489108</v>
      </c>
      <c r="I31" s="663">
        <v>82.68742865417164</v>
      </c>
      <c r="J31" s="1"/>
    </row>
    <row r="32" spans="1:10" x14ac:dyDescent="0.25">
      <c r="A32" s="814" t="s">
        <v>547</v>
      </c>
      <c r="B32" s="815"/>
      <c r="C32" s="816">
        <v>1311.9887500000002</v>
      </c>
      <c r="D32" s="817">
        <v>-29.991833573409487</v>
      </c>
      <c r="E32" s="816">
        <v>17555.28296</v>
      </c>
      <c r="F32" s="817">
        <v>9.11955516686705</v>
      </c>
      <c r="G32" s="816">
        <v>18867.447740000003</v>
      </c>
      <c r="H32" s="817">
        <v>12.43450283232967</v>
      </c>
      <c r="I32" s="817">
        <v>4.8794725281209335</v>
      </c>
      <c r="J32" s="1"/>
    </row>
    <row r="33" spans="1:10" x14ac:dyDescent="0.2">
      <c r="A33" s="377"/>
      <c r="B33" s="377"/>
      <c r="C33" s="717"/>
      <c r="D33" s="1"/>
      <c r="E33" s="1"/>
      <c r="F33" s="1"/>
      <c r="G33" s="1"/>
      <c r="H33" s="1"/>
      <c r="I33" s="253" t="s">
        <v>246</v>
      </c>
      <c r="J33" s="1"/>
    </row>
    <row r="34" spans="1:10" x14ac:dyDescent="0.2">
      <c r="A34" s="725" t="s">
        <v>575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3.7" x14ac:dyDescent="0.2">
      <c r="A35" s="726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26" t="s">
        <v>576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ht="13.7" x14ac:dyDescent="0.2">
      <c r="A37" s="407"/>
    </row>
    <row r="65" spans="3:3" x14ac:dyDescent="0.2">
      <c r="C65" t="s">
        <v>601</v>
      </c>
    </row>
    <row r="69" spans="3:3" x14ac:dyDescent="0.2">
      <c r="C69" t="s">
        <v>602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C9" sqref="C9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8" t="s">
        <v>18</v>
      </c>
      <c r="B1" s="888"/>
      <c r="C1" s="888"/>
      <c r="D1" s="888"/>
      <c r="E1" s="888"/>
      <c r="F1" s="888"/>
      <c r="G1" s="1"/>
      <c r="H1" s="1"/>
    </row>
    <row r="2" spans="1:9" x14ac:dyDescent="0.2">
      <c r="A2" s="889"/>
      <c r="B2" s="889"/>
      <c r="C2" s="889"/>
      <c r="D2" s="889"/>
      <c r="E2" s="889"/>
      <c r="F2" s="889"/>
      <c r="G2" s="11"/>
      <c r="H2" s="62" t="s">
        <v>570</v>
      </c>
    </row>
    <row r="3" spans="1:9" x14ac:dyDescent="0.2">
      <c r="A3" s="362"/>
      <c r="B3" s="860">
        <f>INDICE!A3</f>
        <v>41944</v>
      </c>
      <c r="C3" s="860">
        <v>41671</v>
      </c>
      <c r="D3" s="878" t="s">
        <v>121</v>
      </c>
      <c r="E3" s="878"/>
      <c r="F3" s="878" t="s">
        <v>122</v>
      </c>
      <c r="G3" s="878"/>
      <c r="H3" s="878"/>
    </row>
    <row r="4" spans="1:9" x14ac:dyDescent="0.2">
      <c r="A4" s="363"/>
      <c r="B4" s="266" t="s">
        <v>55</v>
      </c>
      <c r="C4" s="267" t="s">
        <v>513</v>
      </c>
      <c r="D4" s="266" t="s">
        <v>55</v>
      </c>
      <c r="E4" s="267" t="s">
        <v>513</v>
      </c>
      <c r="F4" s="266" t="s">
        <v>55</v>
      </c>
      <c r="G4" s="268" t="s">
        <v>513</v>
      </c>
      <c r="H4" s="267" t="s">
        <v>574</v>
      </c>
      <c r="I4" s="62"/>
    </row>
    <row r="5" spans="1:9" ht="14.1" customHeight="1" x14ac:dyDescent="0.2">
      <c r="A5" s="667" t="s">
        <v>384</v>
      </c>
      <c r="B5" s="371">
        <v>18072.599170000001</v>
      </c>
      <c r="C5" s="372">
        <v>-2.6511835763865581</v>
      </c>
      <c r="D5" s="371">
        <v>187540.74012000006</v>
      </c>
      <c r="E5" s="372">
        <v>2.8896046850681203</v>
      </c>
      <c r="F5" s="371">
        <v>206849.97269999998</v>
      </c>
      <c r="G5" s="372">
        <v>4.2883484502808145</v>
      </c>
      <c r="H5" s="372">
        <v>53.495246052406166</v>
      </c>
    </row>
    <row r="6" spans="1:9" x14ac:dyDescent="0.2">
      <c r="A6" s="648" t="s">
        <v>385</v>
      </c>
      <c r="B6" s="727">
        <v>6240.5614700000006</v>
      </c>
      <c r="C6" s="728">
        <v>-8.5073027489290194</v>
      </c>
      <c r="D6" s="727">
        <v>66508.836970000004</v>
      </c>
      <c r="E6" s="728">
        <v>4.9956389975202793</v>
      </c>
      <c r="F6" s="727">
        <v>73338.460210000005</v>
      </c>
      <c r="G6" s="728">
        <v>8.2101819072625979</v>
      </c>
      <c r="H6" s="728">
        <v>18.966688382060156</v>
      </c>
    </row>
    <row r="7" spans="1:9" x14ac:dyDescent="0.2">
      <c r="A7" s="648" t="s">
        <v>386</v>
      </c>
      <c r="B7" s="729">
        <v>7299.4047099999998</v>
      </c>
      <c r="C7" s="728">
        <v>-4.6947879384410669</v>
      </c>
      <c r="D7" s="727">
        <v>76545.773259999987</v>
      </c>
      <c r="E7" s="728">
        <v>-1.137161371464759</v>
      </c>
      <c r="F7" s="727">
        <v>84309.479869999996</v>
      </c>
      <c r="G7" s="728">
        <v>-1.4777170497502019</v>
      </c>
      <c r="H7" s="728">
        <v>21.803997899179006</v>
      </c>
    </row>
    <row r="8" spans="1:9" x14ac:dyDescent="0.2">
      <c r="A8" s="648" t="s">
        <v>656</v>
      </c>
      <c r="B8" s="729">
        <v>0</v>
      </c>
      <c r="C8" s="730" t="s">
        <v>151</v>
      </c>
      <c r="D8" s="727">
        <v>157.34804</v>
      </c>
      <c r="E8" s="730">
        <v>-91.68272200587397</v>
      </c>
      <c r="F8" s="727">
        <v>181.99429000000001</v>
      </c>
      <c r="G8" s="730">
        <v>-92.204213905365279</v>
      </c>
      <c r="H8" s="730">
        <v>4.7067104706864503E-2</v>
      </c>
    </row>
    <row r="9" spans="1:9" x14ac:dyDescent="0.2">
      <c r="A9" s="648" t="s">
        <v>657</v>
      </c>
      <c r="B9" s="727">
        <v>4532.6329900000001</v>
      </c>
      <c r="C9" s="728">
        <v>10.958562245616143</v>
      </c>
      <c r="D9" s="727">
        <v>44328.781849999999</v>
      </c>
      <c r="E9" s="728">
        <v>11.909397573570834</v>
      </c>
      <c r="F9" s="727">
        <v>49020.038330000003</v>
      </c>
      <c r="G9" s="728">
        <v>14.90422185414717</v>
      </c>
      <c r="H9" s="728">
        <v>12.67749266646015</v>
      </c>
    </row>
    <row r="10" spans="1:9" x14ac:dyDescent="0.2">
      <c r="A10" s="667" t="s">
        <v>387</v>
      </c>
      <c r="B10" s="669">
        <v>14890.860209999997</v>
      </c>
      <c r="C10" s="372">
        <v>-8.4766328481136917</v>
      </c>
      <c r="D10" s="669">
        <v>166367.70605000001</v>
      </c>
      <c r="E10" s="372">
        <v>3.6614034033244471</v>
      </c>
      <c r="F10" s="669">
        <v>179818.54673000003</v>
      </c>
      <c r="G10" s="372">
        <v>-0.47291095329666138</v>
      </c>
      <c r="H10" s="372">
        <v>46.504417073618733</v>
      </c>
    </row>
    <row r="11" spans="1:9" x14ac:dyDescent="0.2">
      <c r="A11" s="648" t="s">
        <v>388</v>
      </c>
      <c r="B11" s="727">
        <v>2612.70984</v>
      </c>
      <c r="C11" s="728">
        <v>-44.650405230086761</v>
      </c>
      <c r="D11" s="727">
        <v>35060.322100000005</v>
      </c>
      <c r="E11" s="728">
        <v>-1.4452027311250968</v>
      </c>
      <c r="F11" s="727">
        <v>36866.204030000001</v>
      </c>
      <c r="G11" s="728">
        <v>-12.249191610862814</v>
      </c>
      <c r="H11" s="728">
        <v>9.5342853076579495</v>
      </c>
    </row>
    <row r="12" spans="1:9" x14ac:dyDescent="0.2">
      <c r="A12" s="648" t="s">
        <v>389</v>
      </c>
      <c r="B12" s="727">
        <v>1798.6029799999999</v>
      </c>
      <c r="C12" s="728">
        <v>-1.6576653999302569</v>
      </c>
      <c r="D12" s="727">
        <v>16627.380440000001</v>
      </c>
      <c r="E12" s="728">
        <v>-38.896980955273349</v>
      </c>
      <c r="F12" s="727">
        <v>19680.600030000001</v>
      </c>
      <c r="G12" s="728">
        <v>-34.585738894786218</v>
      </c>
      <c r="H12" s="728">
        <v>5.0897688180542957</v>
      </c>
    </row>
    <row r="13" spans="1:9" x14ac:dyDescent="0.2">
      <c r="A13" s="648" t="s">
        <v>390</v>
      </c>
      <c r="B13" s="727">
        <v>1831.8992700000001</v>
      </c>
      <c r="C13" s="728">
        <v>104.83288966087605</v>
      </c>
      <c r="D13" s="727">
        <v>25094.947669999998</v>
      </c>
      <c r="E13" s="728">
        <v>40.186252910974702</v>
      </c>
      <c r="F13" s="727">
        <v>27828.50172</v>
      </c>
      <c r="G13" s="728">
        <v>31.641240921514939</v>
      </c>
      <c r="H13" s="728">
        <v>7.1969675767871557</v>
      </c>
    </row>
    <row r="14" spans="1:9" x14ac:dyDescent="0.2">
      <c r="A14" s="648" t="s">
        <v>391</v>
      </c>
      <c r="B14" s="727">
        <v>2910.35988</v>
      </c>
      <c r="C14" s="728">
        <v>-30.789191145902588</v>
      </c>
      <c r="D14" s="727">
        <v>36128.667529999999</v>
      </c>
      <c r="E14" s="728">
        <v>2.1285086146013139</v>
      </c>
      <c r="F14" s="727">
        <v>38188.488120000002</v>
      </c>
      <c r="G14" s="728">
        <v>-3.138477522316605</v>
      </c>
      <c r="H14" s="728">
        <v>9.8762525403455861</v>
      </c>
    </row>
    <row r="15" spans="1:9" x14ac:dyDescent="0.2">
      <c r="A15" s="648" t="s">
        <v>392</v>
      </c>
      <c r="B15" s="727">
        <v>1704.0567900000001</v>
      </c>
      <c r="C15" s="728">
        <v>-11.712806793211987</v>
      </c>
      <c r="D15" s="727">
        <v>19422.675380000001</v>
      </c>
      <c r="E15" s="728">
        <v>10.83340693866214</v>
      </c>
      <c r="F15" s="727">
        <v>20294.198960000005</v>
      </c>
      <c r="G15" s="728">
        <v>10.306501862672068</v>
      </c>
      <c r="H15" s="728">
        <v>5.2484569015448832</v>
      </c>
    </row>
    <row r="16" spans="1:9" x14ac:dyDescent="0.2">
      <c r="A16" s="648" t="s">
        <v>393</v>
      </c>
      <c r="B16" s="727">
        <v>4033.2314499999998</v>
      </c>
      <c r="C16" s="728">
        <v>49.868614422252769</v>
      </c>
      <c r="D16" s="727">
        <v>34033.712930000002</v>
      </c>
      <c r="E16" s="728">
        <v>26.500896905763355</v>
      </c>
      <c r="F16" s="727">
        <v>36960.553870000003</v>
      </c>
      <c r="G16" s="728">
        <v>24.820489507736589</v>
      </c>
      <c r="H16" s="728">
        <v>9.558685929228858</v>
      </c>
    </row>
    <row r="17" spans="1:8" x14ac:dyDescent="0.2">
      <c r="A17" s="667" t="s">
        <v>394</v>
      </c>
      <c r="B17" s="669">
        <v>0</v>
      </c>
      <c r="C17" s="669" t="s">
        <v>151</v>
      </c>
      <c r="D17" s="669">
        <v>1.3025899999999999</v>
      </c>
      <c r="E17" s="669" t="s">
        <v>151</v>
      </c>
      <c r="F17" s="669">
        <v>1.3025899999999999</v>
      </c>
      <c r="G17" s="669" t="s">
        <v>151</v>
      </c>
      <c r="H17" s="670">
        <v>3.3687397511270614E-4</v>
      </c>
    </row>
    <row r="18" spans="1:8" x14ac:dyDescent="0.2">
      <c r="A18" s="668" t="s">
        <v>120</v>
      </c>
      <c r="B18" s="69">
        <v>32963.45938</v>
      </c>
      <c r="C18" s="70">
        <v>-5.3720295956489394</v>
      </c>
      <c r="D18" s="69">
        <v>353909.74875999999</v>
      </c>
      <c r="E18" s="70">
        <v>3.2513606662128804</v>
      </c>
      <c r="F18" s="69">
        <v>386669.82201999996</v>
      </c>
      <c r="G18" s="70">
        <v>2.0190569645059835</v>
      </c>
      <c r="H18" s="70">
        <v>100</v>
      </c>
    </row>
    <row r="19" spans="1:8" x14ac:dyDescent="0.2">
      <c r="A19" s="718"/>
      <c r="B19" s="1"/>
      <c r="C19" s="1"/>
      <c r="D19" s="1"/>
      <c r="E19" s="1"/>
      <c r="F19" s="1"/>
      <c r="G19" s="1"/>
      <c r="H19" s="253" t="s">
        <v>246</v>
      </c>
    </row>
    <row r="20" spans="1:8" x14ac:dyDescent="0.2">
      <c r="A20" s="725" t="s">
        <v>383</v>
      </c>
      <c r="B20" s="1"/>
      <c r="C20" s="1"/>
      <c r="D20" s="1"/>
      <c r="E20" s="1"/>
      <c r="F20" s="1"/>
      <c r="G20" s="1"/>
      <c r="H20" s="1"/>
    </row>
    <row r="21" spans="1:8" x14ac:dyDescent="0.2">
      <c r="A21" s="726" t="s">
        <v>247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F21" sqref="F21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5" t="s">
        <v>615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572</v>
      </c>
      <c r="H2" s="1"/>
    </row>
    <row r="3" spans="1:8" x14ac:dyDescent="0.2">
      <c r="A3" s="63"/>
      <c r="B3" s="860">
        <f>INDICE!A3</f>
        <v>41944</v>
      </c>
      <c r="C3" s="878">
        <v>41671</v>
      </c>
      <c r="D3" s="878" t="s">
        <v>121</v>
      </c>
      <c r="E3" s="878"/>
      <c r="F3" s="878" t="s">
        <v>122</v>
      </c>
      <c r="G3" s="878"/>
      <c r="H3" s="1"/>
    </row>
    <row r="4" spans="1:8" x14ac:dyDescent="0.2">
      <c r="A4" s="75"/>
      <c r="B4" s="266" t="s">
        <v>403</v>
      </c>
      <c r="C4" s="267" t="s">
        <v>513</v>
      </c>
      <c r="D4" s="266" t="s">
        <v>403</v>
      </c>
      <c r="E4" s="267" t="s">
        <v>513</v>
      </c>
      <c r="F4" s="266" t="s">
        <v>403</v>
      </c>
      <c r="G4" s="268" t="s">
        <v>513</v>
      </c>
      <c r="H4" s="1"/>
    </row>
    <row r="5" spans="1:8" x14ac:dyDescent="0.2">
      <c r="A5" s="731" t="s">
        <v>571</v>
      </c>
      <c r="B5" s="732">
        <v>26.366501872939438</v>
      </c>
      <c r="C5" s="692">
        <v>4.628975686267613</v>
      </c>
      <c r="D5" s="733">
        <v>25.172837967523346</v>
      </c>
      <c r="E5" s="692">
        <v>-3.1089725610718122</v>
      </c>
      <c r="F5" s="733">
        <v>25.273134014196973</v>
      </c>
      <c r="G5" s="692">
        <v>-2.9779382638287677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404</v>
      </c>
      <c r="H6" s="1"/>
    </row>
    <row r="7" spans="1:8" x14ac:dyDescent="0.2">
      <c r="A7" s="280" t="s">
        <v>584</v>
      </c>
      <c r="B7" s="94"/>
      <c r="C7" s="294"/>
      <c r="D7" s="294"/>
      <c r="E7" s="294"/>
      <c r="F7" s="94"/>
      <c r="G7" s="94"/>
      <c r="H7" s="1"/>
    </row>
    <row r="8" spans="1:8" x14ac:dyDescent="0.2">
      <c r="A8" s="725" t="s">
        <v>405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6" workbookViewId="0">
      <selection activeCell="J25" sqref="J2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0"/>
  </cols>
  <sheetData>
    <row r="1" spans="1:14" x14ac:dyDescent="0.2">
      <c r="A1" s="888" t="s">
        <v>395</v>
      </c>
      <c r="B1" s="888"/>
      <c r="C1" s="888"/>
      <c r="D1" s="888"/>
      <c r="E1" s="888"/>
      <c r="F1" s="888"/>
      <c r="G1" s="888"/>
      <c r="H1" s="1"/>
      <c r="I1" s="1"/>
    </row>
    <row r="2" spans="1:14" x14ac:dyDescent="0.2">
      <c r="A2" s="889"/>
      <c r="B2" s="889"/>
      <c r="C2" s="889"/>
      <c r="D2" s="889"/>
      <c r="E2" s="889"/>
      <c r="F2" s="889"/>
      <c r="G2" s="889"/>
      <c r="H2" s="11"/>
      <c r="I2" s="62" t="s">
        <v>570</v>
      </c>
    </row>
    <row r="3" spans="1:14" x14ac:dyDescent="0.2">
      <c r="A3" s="874" t="s">
        <v>550</v>
      </c>
      <c r="B3" s="874" t="s">
        <v>551</v>
      </c>
      <c r="C3" s="857">
        <f>INDICE!A3</f>
        <v>41944</v>
      </c>
      <c r="D3" s="858">
        <v>41671</v>
      </c>
      <c r="E3" s="858" t="s">
        <v>121</v>
      </c>
      <c r="F3" s="858"/>
      <c r="G3" s="858" t="s">
        <v>122</v>
      </c>
      <c r="H3" s="858"/>
      <c r="I3" s="858"/>
    </row>
    <row r="4" spans="1:14" x14ac:dyDescent="0.2">
      <c r="A4" s="875"/>
      <c r="B4" s="875"/>
      <c r="C4" s="97" t="s">
        <v>55</v>
      </c>
      <c r="D4" s="97" t="s">
        <v>513</v>
      </c>
      <c r="E4" s="97" t="s">
        <v>55</v>
      </c>
      <c r="F4" s="97" t="s">
        <v>513</v>
      </c>
      <c r="G4" s="97" t="s">
        <v>55</v>
      </c>
      <c r="H4" s="459" t="s">
        <v>513</v>
      </c>
      <c r="I4" s="459" t="s">
        <v>111</v>
      </c>
    </row>
    <row r="5" spans="1:14" x14ac:dyDescent="0.2">
      <c r="A5" s="644"/>
      <c r="B5" s="675" t="s">
        <v>257</v>
      </c>
      <c r="C5" s="205">
        <v>0</v>
      </c>
      <c r="D5" s="189" t="s">
        <v>151</v>
      </c>
      <c r="E5" s="373">
        <v>950.28910999999994</v>
      </c>
      <c r="F5" s="189" t="s">
        <v>151</v>
      </c>
      <c r="G5" s="651">
        <v>950.28910999999994</v>
      </c>
      <c r="H5" s="189" t="s">
        <v>151</v>
      </c>
      <c r="I5" s="671">
        <v>1.4092917329700754</v>
      </c>
    </row>
    <row r="6" spans="1:14" x14ac:dyDescent="0.2">
      <c r="A6" s="644"/>
      <c r="B6" s="675" t="s">
        <v>214</v>
      </c>
      <c r="C6" s="205">
        <v>0</v>
      </c>
      <c r="D6" s="189" t="s">
        <v>151</v>
      </c>
      <c r="E6" s="373">
        <v>958.52187000000004</v>
      </c>
      <c r="F6" s="189">
        <v>-74.523899151037412</v>
      </c>
      <c r="G6" s="651">
        <v>958.52187000000004</v>
      </c>
      <c r="H6" s="189">
        <v>-74.523899151037412</v>
      </c>
      <c r="I6" s="671">
        <v>1.4215010285259582</v>
      </c>
    </row>
    <row r="7" spans="1:14" x14ac:dyDescent="0.2">
      <c r="A7" s="650" t="s">
        <v>354</v>
      </c>
      <c r="B7" s="676"/>
      <c r="C7" s="376">
        <v>0</v>
      </c>
      <c r="D7" s="198" t="s">
        <v>151</v>
      </c>
      <c r="E7" s="194">
        <v>1908.81098</v>
      </c>
      <c r="F7" s="374">
        <v>-49.266612948448312</v>
      </c>
      <c r="G7" s="257">
        <v>1908.81098</v>
      </c>
      <c r="H7" s="374">
        <v>-49.266612948448312</v>
      </c>
      <c r="I7" s="375">
        <v>2.8307927614960335</v>
      </c>
    </row>
    <row r="8" spans="1:14" x14ac:dyDescent="0.2">
      <c r="A8" s="644"/>
      <c r="B8" s="675" t="s">
        <v>258</v>
      </c>
      <c r="C8" s="205">
        <v>0</v>
      </c>
      <c r="D8" s="189" t="s">
        <v>151</v>
      </c>
      <c r="E8" s="373">
        <v>8386.1189699999995</v>
      </c>
      <c r="F8" s="189">
        <v>358.16176340191282</v>
      </c>
      <c r="G8" s="651">
        <v>8386.1189699999995</v>
      </c>
      <c r="H8" s="189">
        <v>358.16176340191282</v>
      </c>
      <c r="I8" s="672">
        <v>12.436729003581366</v>
      </c>
    </row>
    <row r="9" spans="1:14" x14ac:dyDescent="0.2">
      <c r="A9" s="644"/>
      <c r="B9" s="675" t="s">
        <v>215</v>
      </c>
      <c r="C9" s="205">
        <v>0</v>
      </c>
      <c r="D9" s="189" t="s">
        <v>151</v>
      </c>
      <c r="E9" s="373">
        <v>7809.1492299999991</v>
      </c>
      <c r="F9" s="189">
        <v>-39.634983422984774</v>
      </c>
      <c r="G9" s="651">
        <v>8504.9354199999998</v>
      </c>
      <c r="H9" s="189">
        <v>-38.721851023683918</v>
      </c>
      <c r="I9" s="673">
        <v>12.612935422200488</v>
      </c>
    </row>
    <row r="10" spans="1:14" x14ac:dyDescent="0.2">
      <c r="A10" s="644"/>
      <c r="B10" s="675" t="s">
        <v>649</v>
      </c>
      <c r="C10" s="823">
        <v>0</v>
      </c>
      <c r="D10" s="824" t="s">
        <v>151</v>
      </c>
      <c r="E10" s="825">
        <v>929.93902000000003</v>
      </c>
      <c r="F10" s="824" t="s">
        <v>151</v>
      </c>
      <c r="G10" s="826">
        <v>929.93902000000003</v>
      </c>
      <c r="H10" s="824" t="s">
        <v>151</v>
      </c>
      <c r="I10" s="827">
        <v>1.3791122714773545</v>
      </c>
    </row>
    <row r="11" spans="1:14" x14ac:dyDescent="0.2">
      <c r="A11" s="650" t="s">
        <v>557</v>
      </c>
      <c r="B11" s="676"/>
      <c r="C11" s="376">
        <v>0</v>
      </c>
      <c r="D11" s="198" t="s">
        <v>151</v>
      </c>
      <c r="E11" s="194">
        <v>17125.20722</v>
      </c>
      <c r="F11" s="374">
        <v>15.969976720289116</v>
      </c>
      <c r="G11" s="257">
        <v>17820.993409999999</v>
      </c>
      <c r="H11" s="374">
        <v>13.440045239150573</v>
      </c>
      <c r="I11" s="375">
        <v>26.42877669725921</v>
      </c>
      <c r="J11" s="407"/>
    </row>
    <row r="12" spans="1:14" x14ac:dyDescent="0.2">
      <c r="A12" s="645"/>
      <c r="B12" s="675" t="s">
        <v>324</v>
      </c>
      <c r="C12" s="205">
        <v>0.29726999999999998</v>
      </c>
      <c r="D12" s="189" t="s">
        <v>151</v>
      </c>
      <c r="E12" s="373">
        <v>0.89824999999999999</v>
      </c>
      <c r="F12" s="189">
        <v>48.896845525220883</v>
      </c>
      <c r="G12" s="651">
        <v>0.89824999999999999</v>
      </c>
      <c r="H12" s="189">
        <v>-1.4979548420348465</v>
      </c>
      <c r="I12" s="672">
        <v>1.3321170218822884E-3</v>
      </c>
      <c r="J12" s="407"/>
    </row>
    <row r="13" spans="1:14" x14ac:dyDescent="0.2">
      <c r="A13" s="645"/>
      <c r="B13" s="675" t="s">
        <v>261</v>
      </c>
      <c r="C13" s="205">
        <v>9.0861499999999999</v>
      </c>
      <c r="D13" s="189">
        <v>-87.993903762803853</v>
      </c>
      <c r="E13" s="373">
        <v>480.67250999999999</v>
      </c>
      <c r="F13" s="189">
        <v>-90.338186568717489</v>
      </c>
      <c r="G13" s="651">
        <v>494.89840000000004</v>
      </c>
      <c r="H13" s="189">
        <v>-90.052237419942685</v>
      </c>
      <c r="I13" s="657">
        <v>0.73394108849686557</v>
      </c>
      <c r="J13" s="407"/>
      <c r="K13" s="831"/>
      <c r="L13" s="831"/>
      <c r="M13" s="831"/>
      <c r="N13" s="831"/>
    </row>
    <row r="14" spans="1:14" x14ac:dyDescent="0.2">
      <c r="A14" s="645"/>
      <c r="B14" s="681" t="s">
        <v>379</v>
      </c>
      <c r="C14" s="678">
        <v>0</v>
      </c>
      <c r="D14" s="679">
        <v>-100</v>
      </c>
      <c r="E14" s="840">
        <v>404.02377999999999</v>
      </c>
      <c r="F14" s="679">
        <v>-91.850398518581628</v>
      </c>
      <c r="G14" s="840">
        <v>413.34795999999994</v>
      </c>
      <c r="H14" s="679">
        <v>-91.662319611095029</v>
      </c>
      <c r="I14" s="834">
        <v>0.61300067183559048</v>
      </c>
      <c r="J14" s="407"/>
      <c r="K14" s="831"/>
      <c r="L14" s="831"/>
      <c r="M14" s="831"/>
      <c r="N14" s="831"/>
    </row>
    <row r="15" spans="1:14" x14ac:dyDescent="0.2">
      <c r="A15" s="644"/>
      <c r="B15" s="681" t="s">
        <v>376</v>
      </c>
      <c r="C15" s="835">
        <v>9.0861499999999999</v>
      </c>
      <c r="D15" s="679">
        <v>179.50762434746227</v>
      </c>
      <c r="E15" s="680">
        <v>76.64873</v>
      </c>
      <c r="F15" s="679">
        <v>340.95190811940239</v>
      </c>
      <c r="G15" s="721">
        <v>81.550440000000009</v>
      </c>
      <c r="H15" s="679">
        <v>369.15091908211451</v>
      </c>
      <c r="I15" s="834">
        <v>0.12094041666127497</v>
      </c>
      <c r="J15" s="407"/>
      <c r="K15" s="831"/>
      <c r="L15" s="831"/>
      <c r="M15" s="831"/>
      <c r="N15" s="831"/>
    </row>
    <row r="16" spans="1:14" x14ac:dyDescent="0.2">
      <c r="A16" s="644"/>
      <c r="B16" s="675" t="s">
        <v>262</v>
      </c>
      <c r="C16" s="205">
        <v>644.59037999999998</v>
      </c>
      <c r="D16" s="189" t="s">
        <v>151</v>
      </c>
      <c r="E16" s="373">
        <v>644.59037999999998</v>
      </c>
      <c r="F16" s="189" t="s">
        <v>151</v>
      </c>
      <c r="G16" s="373">
        <v>644.59037999999998</v>
      </c>
      <c r="H16" s="189" t="s">
        <v>151</v>
      </c>
      <c r="I16" s="657">
        <v>0.9559363399271612</v>
      </c>
      <c r="J16" s="407"/>
      <c r="K16" s="832"/>
      <c r="L16" s="833"/>
      <c r="M16" s="832"/>
      <c r="N16" s="831"/>
    </row>
    <row r="17" spans="1:14" x14ac:dyDescent="0.2">
      <c r="A17" s="644"/>
      <c r="B17" s="675" t="s">
        <v>221</v>
      </c>
      <c r="C17" s="205">
        <v>6.2010200000000006</v>
      </c>
      <c r="D17" s="189">
        <v>78.835167053598482</v>
      </c>
      <c r="E17" s="373">
        <v>68.64833999999999</v>
      </c>
      <c r="F17" s="189">
        <v>-97.279043798386596</v>
      </c>
      <c r="G17" s="373">
        <v>74.551479999999998</v>
      </c>
      <c r="H17" s="189">
        <v>-97.049450718958994</v>
      </c>
      <c r="I17" s="657">
        <v>0.11056086336155523</v>
      </c>
      <c r="J17" s="407"/>
      <c r="K17" s="832"/>
      <c r="L17" s="831"/>
      <c r="M17" s="831"/>
      <c r="N17" s="831"/>
    </row>
    <row r="18" spans="1:14" x14ac:dyDescent="0.2">
      <c r="A18" s="644"/>
      <c r="B18" s="675" t="s">
        <v>223</v>
      </c>
      <c r="C18" s="205">
        <v>0</v>
      </c>
      <c r="D18" s="189" t="s">
        <v>151</v>
      </c>
      <c r="E18" s="373">
        <v>139.79138</v>
      </c>
      <c r="F18" s="189" t="s">
        <v>151</v>
      </c>
      <c r="G18" s="651">
        <v>139.79138</v>
      </c>
      <c r="H18" s="189">
        <v>470.87741264689873</v>
      </c>
      <c r="I18" s="657">
        <v>0.20731252636839997</v>
      </c>
      <c r="J18" s="407"/>
      <c r="K18" s="831"/>
      <c r="L18" s="831"/>
      <c r="M18" s="831"/>
      <c r="N18" s="831"/>
    </row>
    <row r="19" spans="1:14" x14ac:dyDescent="0.2">
      <c r="A19" s="645"/>
      <c r="B19" s="675" t="s">
        <v>264</v>
      </c>
      <c r="C19" s="205">
        <v>637.35494999999992</v>
      </c>
      <c r="D19" s="189">
        <v>47.905350686003047</v>
      </c>
      <c r="E19" s="373">
        <v>5748.1920799999998</v>
      </c>
      <c r="F19" s="189">
        <v>11.851111950870157</v>
      </c>
      <c r="G19" s="651">
        <v>6186.0933700000005</v>
      </c>
      <c r="H19" s="189">
        <v>8.0872869211688236</v>
      </c>
      <c r="I19" s="657">
        <v>9.1740609820541827</v>
      </c>
      <c r="K19" s="831"/>
      <c r="L19" s="831"/>
      <c r="M19" s="831"/>
      <c r="N19" s="831"/>
    </row>
    <row r="20" spans="1:14" x14ac:dyDescent="0.2">
      <c r="A20" s="645"/>
      <c r="B20" s="681" t="s">
        <v>379</v>
      </c>
      <c r="C20" s="678">
        <v>634.53467999999998</v>
      </c>
      <c r="D20" s="679">
        <v>48.265202673179466</v>
      </c>
      <c r="E20" s="840">
        <v>5646.7206699999997</v>
      </c>
      <c r="F20" s="679">
        <v>10.560541912312845</v>
      </c>
      <c r="G20" s="840">
        <v>6081.8789699999998</v>
      </c>
      <c r="H20" s="679">
        <v>6.9121502746868915</v>
      </c>
      <c r="I20" s="841">
        <v>9.0195096030781166</v>
      </c>
      <c r="K20" s="831"/>
      <c r="L20" s="831"/>
      <c r="M20" s="831"/>
      <c r="N20" s="831"/>
    </row>
    <row r="21" spans="1:14" x14ac:dyDescent="0.2">
      <c r="A21" s="644"/>
      <c r="B21" s="681" t="s">
        <v>376</v>
      </c>
      <c r="C21" s="835">
        <v>2.8202699999999998</v>
      </c>
      <c r="D21" s="679">
        <v>-4.3347150329369128</v>
      </c>
      <c r="E21" s="680">
        <v>101.47141000000001</v>
      </c>
      <c r="F21" s="679">
        <v>219.19346183100691</v>
      </c>
      <c r="G21" s="721">
        <v>104.2144</v>
      </c>
      <c r="H21" s="679">
        <v>201.46726581515378</v>
      </c>
      <c r="I21" s="834">
        <v>0.15455137897606408</v>
      </c>
    </row>
    <row r="22" spans="1:14" x14ac:dyDescent="0.2">
      <c r="A22" s="644"/>
      <c r="B22" s="675" t="s">
        <v>396</v>
      </c>
      <c r="C22" s="205">
        <v>0.59655999999999998</v>
      </c>
      <c r="D22" s="189">
        <v>97.464499685544965</v>
      </c>
      <c r="E22" s="373">
        <v>4.1659899999999999</v>
      </c>
      <c r="F22" s="189">
        <v>1278.9646155373869</v>
      </c>
      <c r="G22" s="651">
        <v>4.4648500000000002</v>
      </c>
      <c r="H22" s="189">
        <v>1377.8888484326903</v>
      </c>
      <c r="I22" s="672">
        <v>6.621433548734912E-3</v>
      </c>
    </row>
    <row r="23" spans="1:14" x14ac:dyDescent="0.2">
      <c r="A23" s="644"/>
      <c r="B23" s="675" t="s">
        <v>646</v>
      </c>
      <c r="C23" s="205">
        <v>0</v>
      </c>
      <c r="D23" s="189" t="s">
        <v>151</v>
      </c>
      <c r="E23" s="373">
        <v>947.06424000000004</v>
      </c>
      <c r="F23" s="189" t="s">
        <v>151</v>
      </c>
      <c r="G23" s="373">
        <v>947.06424000000004</v>
      </c>
      <c r="H23" s="189" t="s">
        <v>151</v>
      </c>
      <c r="I23" s="672">
        <v>1.4045092067019347</v>
      </c>
    </row>
    <row r="24" spans="1:14" x14ac:dyDescent="0.2">
      <c r="A24" s="650" t="s">
        <v>541</v>
      </c>
      <c r="B24" s="676"/>
      <c r="C24" s="376">
        <v>1298.1263300000001</v>
      </c>
      <c r="D24" s="198">
        <v>154.35012079965148</v>
      </c>
      <c r="E24" s="376">
        <v>8034.0231700000013</v>
      </c>
      <c r="F24" s="198">
        <v>-36.429493532284184</v>
      </c>
      <c r="G24" s="257">
        <v>8492.3523499999992</v>
      </c>
      <c r="H24" s="198">
        <v>-35.909725723428934</v>
      </c>
      <c r="I24" s="375">
        <v>12.594274557480714</v>
      </c>
    </row>
    <row r="25" spans="1:14" x14ac:dyDescent="0.2">
      <c r="A25" s="829"/>
      <c r="B25" s="830" t="s">
        <v>270</v>
      </c>
      <c r="C25" s="205">
        <v>0</v>
      </c>
      <c r="D25" s="189" t="s">
        <v>151</v>
      </c>
      <c r="E25" s="373">
        <v>0</v>
      </c>
      <c r="F25" s="189">
        <v>-100</v>
      </c>
      <c r="G25" s="191">
        <v>0</v>
      </c>
      <c r="H25" s="189">
        <v>-100</v>
      </c>
      <c r="I25" s="671">
        <v>0</v>
      </c>
    </row>
    <row r="26" spans="1:14" x14ac:dyDescent="0.2">
      <c r="A26" s="644"/>
      <c r="B26" s="675" t="s">
        <v>397</v>
      </c>
      <c r="C26" s="205">
        <v>0</v>
      </c>
      <c r="D26" s="189" t="s">
        <v>151</v>
      </c>
      <c r="E26" s="373">
        <v>3059.1875</v>
      </c>
      <c r="F26" s="189">
        <v>274.77145885617472</v>
      </c>
      <c r="G26" s="191">
        <v>3059.1875</v>
      </c>
      <c r="H26" s="189">
        <v>274.77145885617472</v>
      </c>
      <c r="I26" s="671">
        <v>4.5368168570882528</v>
      </c>
    </row>
    <row r="27" spans="1:14" x14ac:dyDescent="0.2">
      <c r="A27" s="644"/>
      <c r="B27" s="675" t="s">
        <v>269</v>
      </c>
      <c r="C27" s="205">
        <v>0</v>
      </c>
      <c r="D27" s="189" t="s">
        <v>151</v>
      </c>
      <c r="E27" s="373">
        <v>889.14329000000009</v>
      </c>
      <c r="F27" s="189" t="s">
        <v>151</v>
      </c>
      <c r="G27" s="191">
        <v>889.14329000000009</v>
      </c>
      <c r="H27" s="189" t="s">
        <v>151</v>
      </c>
      <c r="I27" s="671">
        <v>1.3186116465365099</v>
      </c>
    </row>
    <row r="28" spans="1:14" x14ac:dyDescent="0.2">
      <c r="A28" s="650" t="s">
        <v>401</v>
      </c>
      <c r="B28" s="676"/>
      <c r="C28" s="194">
        <v>0</v>
      </c>
      <c r="D28" s="198" t="s">
        <v>151</v>
      </c>
      <c r="E28" s="194">
        <v>3948.33079</v>
      </c>
      <c r="F28" s="198">
        <v>52.785015819392655</v>
      </c>
      <c r="G28" s="194">
        <v>3948.33079</v>
      </c>
      <c r="H28" s="198">
        <v>52.785015819392655</v>
      </c>
      <c r="I28" s="375">
        <v>5.8554285036247622</v>
      </c>
    </row>
    <row r="29" spans="1:14" x14ac:dyDescent="0.2">
      <c r="A29" s="644"/>
      <c r="B29" s="677" t="s">
        <v>398</v>
      </c>
      <c r="C29" s="205">
        <v>1147.9654800000001</v>
      </c>
      <c r="D29" s="200">
        <v>8.4225725319000713</v>
      </c>
      <c r="E29" s="373">
        <v>10670.68836</v>
      </c>
      <c r="F29" s="200">
        <v>907.82079499237375</v>
      </c>
      <c r="G29" s="651">
        <v>12457.510760000001</v>
      </c>
      <c r="H29" s="200">
        <v>530.26944950646771</v>
      </c>
      <c r="I29" s="671">
        <v>18.474658651464253</v>
      </c>
    </row>
    <row r="30" spans="1:14" x14ac:dyDescent="0.2">
      <c r="A30" s="644"/>
      <c r="B30" s="677" t="s">
        <v>647</v>
      </c>
      <c r="C30" s="205">
        <v>0</v>
      </c>
      <c r="D30" s="200" t="s">
        <v>151</v>
      </c>
      <c r="E30" s="373">
        <v>3169.3830400000002</v>
      </c>
      <c r="F30" s="200" t="s">
        <v>151</v>
      </c>
      <c r="G30" s="191">
        <v>3169.3830400000002</v>
      </c>
      <c r="H30" s="200" t="s">
        <v>151</v>
      </c>
      <c r="I30" s="671">
        <v>4.7002383483985906</v>
      </c>
    </row>
    <row r="31" spans="1:14" x14ac:dyDescent="0.2">
      <c r="A31" s="644"/>
      <c r="B31" s="677" t="s">
        <v>272</v>
      </c>
      <c r="C31" s="205">
        <v>954.05903999999998</v>
      </c>
      <c r="D31" s="200" t="s">
        <v>151</v>
      </c>
      <c r="E31" s="373">
        <v>3002.5453700000003</v>
      </c>
      <c r="F31" s="200" t="s">
        <v>151</v>
      </c>
      <c r="G31" s="651">
        <v>3002.5453700000003</v>
      </c>
      <c r="H31" s="200" t="s">
        <v>151</v>
      </c>
      <c r="I31" s="671">
        <v>4.4528158044540538</v>
      </c>
    </row>
    <row r="32" spans="1:14" x14ac:dyDescent="0.2">
      <c r="A32" s="644"/>
      <c r="B32" s="677" t="s">
        <v>399</v>
      </c>
      <c r="C32" s="205">
        <v>1526.4260300000001</v>
      </c>
      <c r="D32" s="200">
        <v>997.34889513933194</v>
      </c>
      <c r="E32" s="373">
        <v>12447.14711</v>
      </c>
      <c r="F32" s="200">
        <v>398.25673290024378</v>
      </c>
      <c r="G32" s="191">
        <v>12687.382089999997</v>
      </c>
      <c r="H32" s="200">
        <v>407.87328962648263</v>
      </c>
      <c r="I32" s="671">
        <v>18.815560974354</v>
      </c>
    </row>
    <row r="33" spans="1:10" x14ac:dyDescent="0.2">
      <c r="A33" s="644"/>
      <c r="B33" s="677" t="s">
        <v>400</v>
      </c>
      <c r="C33" s="205">
        <v>0</v>
      </c>
      <c r="D33" s="200" t="s">
        <v>151</v>
      </c>
      <c r="E33" s="373">
        <v>1023.78728</v>
      </c>
      <c r="F33" s="200" t="s">
        <v>151</v>
      </c>
      <c r="G33" s="651">
        <v>1023.78728</v>
      </c>
      <c r="H33" s="200" t="s">
        <v>151</v>
      </c>
      <c r="I33" s="671">
        <v>1.5182905232113204</v>
      </c>
    </row>
    <row r="34" spans="1:10" x14ac:dyDescent="0.2">
      <c r="A34" s="644"/>
      <c r="B34" s="675" t="s">
        <v>274</v>
      </c>
      <c r="C34" s="205">
        <v>0</v>
      </c>
      <c r="D34" s="189" t="s">
        <v>151</v>
      </c>
      <c r="E34" s="373">
        <v>0</v>
      </c>
      <c r="F34" s="189">
        <v>-100</v>
      </c>
      <c r="G34" s="651">
        <v>0</v>
      </c>
      <c r="H34" s="189">
        <v>-100</v>
      </c>
      <c r="I34" s="671">
        <v>0</v>
      </c>
    </row>
    <row r="35" spans="1:10" x14ac:dyDescent="0.2">
      <c r="A35" s="644"/>
      <c r="B35" s="675" t="s">
        <v>648</v>
      </c>
      <c r="C35" s="205">
        <v>0</v>
      </c>
      <c r="D35" s="189" t="s">
        <v>151</v>
      </c>
      <c r="E35" s="373">
        <v>1911.9794299999999</v>
      </c>
      <c r="F35" s="189">
        <v>122.24423081129989</v>
      </c>
      <c r="G35" s="651">
        <v>2828.7911899999999</v>
      </c>
      <c r="H35" s="189">
        <v>228.81238798020522</v>
      </c>
      <c r="I35" s="671">
        <v>4.1951359816862279</v>
      </c>
    </row>
    <row r="36" spans="1:10" x14ac:dyDescent="0.2">
      <c r="A36" s="650" t="s">
        <v>558</v>
      </c>
      <c r="B36" s="198"/>
      <c r="C36" s="194">
        <v>3628.45055</v>
      </c>
      <c r="D36" s="198">
        <v>202.90360583503556</v>
      </c>
      <c r="E36" s="194">
        <v>32225.530589999998</v>
      </c>
      <c r="F36" s="198">
        <v>625.82872238661912</v>
      </c>
      <c r="G36" s="257">
        <v>35169.399729999997</v>
      </c>
      <c r="H36" s="198">
        <v>556.44253432811149</v>
      </c>
      <c r="I36" s="375">
        <v>52.156700283568433</v>
      </c>
    </row>
    <row r="37" spans="1:10" x14ac:dyDescent="0.2">
      <c r="A37" s="650" t="s">
        <v>632</v>
      </c>
      <c r="B37" s="198"/>
      <c r="C37" s="194">
        <v>0</v>
      </c>
      <c r="D37" s="198" t="s">
        <v>151</v>
      </c>
      <c r="E37" s="194">
        <v>90.374889999999994</v>
      </c>
      <c r="F37" s="198" t="s">
        <v>151</v>
      </c>
      <c r="G37" s="257">
        <v>90.374889999999994</v>
      </c>
      <c r="H37" s="198" t="s">
        <v>151</v>
      </c>
      <c r="I37" s="828">
        <v>0.13402719657082035</v>
      </c>
    </row>
    <row r="38" spans="1:10" x14ac:dyDescent="0.2">
      <c r="A38" s="653" t="s">
        <v>120</v>
      </c>
      <c r="B38" s="378"/>
      <c r="C38" s="378">
        <v>4926.5768799999996</v>
      </c>
      <c r="D38" s="368">
        <v>188.39747444206904</v>
      </c>
      <c r="E38" s="208">
        <v>63332.277640000008</v>
      </c>
      <c r="F38" s="368">
        <v>65.828613856756462</v>
      </c>
      <c r="G38" s="260">
        <v>67430.26215000001</v>
      </c>
      <c r="H38" s="211">
        <v>65.82106033781929</v>
      </c>
      <c r="I38" s="379">
        <v>100</v>
      </c>
    </row>
    <row r="39" spans="1:10" x14ac:dyDescent="0.2">
      <c r="A39" s="380"/>
      <c r="B39" s="380" t="s">
        <v>379</v>
      </c>
      <c r="C39" s="682">
        <v>634.53467999999998</v>
      </c>
      <c r="D39" s="221">
        <v>26.805121631739425</v>
      </c>
      <c r="E39" s="261">
        <v>6050.7444499999992</v>
      </c>
      <c r="F39" s="221">
        <v>-39.882988975005496</v>
      </c>
      <c r="G39" s="261">
        <v>6495.226929999998</v>
      </c>
      <c r="H39" s="221">
        <v>-38.990522998727116</v>
      </c>
      <c r="I39" s="683">
        <v>9.6325102749137059</v>
      </c>
    </row>
    <row r="40" spans="1:10" x14ac:dyDescent="0.2">
      <c r="A40" s="380"/>
      <c r="B40" s="380" t="s">
        <v>376</v>
      </c>
      <c r="C40" s="682">
        <v>4292.042199999999</v>
      </c>
      <c r="D40" s="221">
        <v>255.34330358444222</v>
      </c>
      <c r="E40" s="261">
        <v>57281.533189999995</v>
      </c>
      <c r="F40" s="221">
        <v>103.65710526321814</v>
      </c>
      <c r="G40" s="261">
        <v>60935.035219999998</v>
      </c>
      <c r="H40" s="221">
        <v>102.99353234830171</v>
      </c>
      <c r="I40" s="683">
        <v>90.367489725086273</v>
      </c>
    </row>
    <row r="41" spans="1:10" x14ac:dyDescent="0.2">
      <c r="A41" s="217"/>
      <c r="B41" s="217" t="s">
        <v>545</v>
      </c>
      <c r="C41" s="660">
        <v>3972.5178400000004</v>
      </c>
      <c r="D41" s="661">
        <v>132.54769795291682</v>
      </c>
      <c r="E41" s="660">
        <v>33060.669620000001</v>
      </c>
      <c r="F41" s="660">
        <v>52.175933991728925</v>
      </c>
      <c r="G41" s="660">
        <v>35546.05618</v>
      </c>
      <c r="H41" s="663">
        <v>52.848915937052695</v>
      </c>
      <c r="I41" s="663">
        <v>52.715286944795004</v>
      </c>
    </row>
    <row r="42" spans="1:10" x14ac:dyDescent="0.2">
      <c r="A42" s="654"/>
      <c r="B42" s="654" t="s">
        <v>546</v>
      </c>
      <c r="C42" s="654">
        <v>954.05903999999953</v>
      </c>
      <c r="D42" s="842" t="s">
        <v>151</v>
      </c>
      <c r="E42" s="654">
        <v>30271.608020000011</v>
      </c>
      <c r="F42" s="654">
        <v>83.841883317351957</v>
      </c>
      <c r="G42" s="664">
        <v>31884.205970000006</v>
      </c>
      <c r="H42" s="655">
        <v>83.15000713728395</v>
      </c>
      <c r="I42" s="655">
        <v>47.284713055204996</v>
      </c>
    </row>
    <row r="43" spans="1:10" x14ac:dyDescent="0.2">
      <c r="A43" s="818"/>
      <c r="B43" s="818" t="s">
        <v>547</v>
      </c>
      <c r="C43" s="819">
        <v>1297.5297700000001</v>
      </c>
      <c r="D43" s="817">
        <v>154.38381380480953</v>
      </c>
      <c r="E43" s="816">
        <v>6943.0015600000006</v>
      </c>
      <c r="F43" s="817">
        <v>-45.061064996309455</v>
      </c>
      <c r="G43" s="816">
        <v>7401.0318799999995</v>
      </c>
      <c r="H43" s="817">
        <v>-44.041039473113628</v>
      </c>
      <c r="I43" s="820">
        <v>10.975831390861646</v>
      </c>
    </row>
    <row r="44" spans="1:10" x14ac:dyDescent="0.2">
      <c r="A44" s="716"/>
      <c r="B44" s="1"/>
      <c r="C44" s="734"/>
      <c r="D44" s="734"/>
      <c r="E44" s="734"/>
      <c r="F44" s="734"/>
      <c r="G44" s="738"/>
      <c r="H44" s="734"/>
      <c r="I44" s="253" t="s">
        <v>246</v>
      </c>
    </row>
    <row r="45" spans="1:10" x14ac:dyDescent="0.2">
      <c r="A45" s="736" t="s">
        <v>383</v>
      </c>
      <c r="B45" s="1"/>
      <c r="C45" s="734"/>
      <c r="D45" s="734"/>
      <c r="E45" s="735"/>
      <c r="F45" s="734"/>
      <c r="G45" s="738"/>
      <c r="H45" s="734"/>
      <c r="I45" s="734"/>
      <c r="J45" s="674"/>
    </row>
    <row r="46" spans="1:10" x14ac:dyDescent="0.2">
      <c r="A46" s="736" t="s">
        <v>630</v>
      </c>
      <c r="B46" s="780"/>
      <c r="C46" s="613"/>
      <c r="D46" s="781"/>
      <c r="E46" s="781"/>
      <c r="F46" s="782"/>
      <c r="G46" s="738"/>
      <c r="H46" s="781"/>
      <c r="I46" s="781"/>
    </row>
    <row r="47" spans="1:10" x14ac:dyDescent="0.2">
      <c r="A47" s="737" t="s">
        <v>247</v>
      </c>
      <c r="B47" s="1"/>
      <c r="C47" s="1"/>
      <c r="D47" s="1"/>
      <c r="E47" s="1"/>
      <c r="F47" s="1"/>
      <c r="G47" s="739"/>
      <c r="H47" s="1"/>
      <c r="I47" s="1"/>
    </row>
    <row r="48" spans="1:10" x14ac:dyDescent="0.2">
      <c r="A48" s="726" t="s">
        <v>577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6:C34 C5:C9 C17:C18">
    <cfRule type="cellIs" dxfId="32" priority="73" operator="between">
      <formula>0.00000001</formula>
      <formula>1</formula>
    </cfRule>
  </conditionalFormatting>
  <conditionalFormatting sqref="I26:I34 I5:I9">
    <cfRule type="cellIs" dxfId="31" priority="72" operator="between">
      <formula>0.000001</formula>
      <formula>1</formula>
    </cfRule>
  </conditionalFormatting>
  <conditionalFormatting sqref="C36">
    <cfRule type="cellIs" dxfId="30" priority="66" operator="between">
      <formula>0.00000001</formula>
      <formula>1</formula>
    </cfRule>
  </conditionalFormatting>
  <conditionalFormatting sqref="I36">
    <cfRule type="cellIs" dxfId="29" priority="64" operator="between">
      <formula>0.000001</formula>
      <formula>1</formula>
    </cfRule>
  </conditionalFormatting>
  <conditionalFormatting sqref="C37">
    <cfRule type="cellIs" dxfId="28" priority="63" operator="between">
      <formula>0.00000001</formula>
      <formula>1</formula>
    </cfRule>
  </conditionalFormatting>
  <conditionalFormatting sqref="C35">
    <cfRule type="cellIs" dxfId="27" priority="59" operator="between">
      <formula>0.00000001</formula>
      <formula>1</formula>
    </cfRule>
  </conditionalFormatting>
  <conditionalFormatting sqref="I35">
    <cfRule type="cellIs" dxfId="26" priority="58" operator="between">
      <formula>0.000001</formula>
      <formula>1</formula>
    </cfRule>
  </conditionalFormatting>
  <conditionalFormatting sqref="C23">
    <cfRule type="cellIs" dxfId="25" priority="57" operator="between">
      <formula>0.00000001</formula>
      <formula>1</formula>
    </cfRule>
  </conditionalFormatting>
  <conditionalFormatting sqref="I23">
    <cfRule type="cellIs" dxfId="24" priority="56" operator="between">
      <formula>0.000001</formula>
      <formula>1</formula>
    </cfRule>
  </conditionalFormatting>
  <conditionalFormatting sqref="C10">
    <cfRule type="cellIs" dxfId="23" priority="55" operator="between">
      <formula>0.00000001</formula>
      <formula>1</formula>
    </cfRule>
  </conditionalFormatting>
  <conditionalFormatting sqref="I10">
    <cfRule type="cellIs" dxfId="22" priority="54" operator="between">
      <formula>0.000001</formula>
      <formula>1</formula>
    </cfRule>
  </conditionalFormatting>
  <conditionalFormatting sqref="C13">
    <cfRule type="cellIs" dxfId="21" priority="51" operator="between">
      <formula>0.00000001</formula>
      <formula>1</formula>
    </cfRule>
  </conditionalFormatting>
  <conditionalFormatting sqref="C14">
    <cfRule type="cellIs" dxfId="20" priority="47" operator="between">
      <formula>0.00000001</formula>
      <formula>1</formula>
    </cfRule>
  </conditionalFormatting>
  <conditionalFormatting sqref="E14">
    <cfRule type="cellIs" dxfId="19" priority="45" operator="between">
      <formula>0.000001</formula>
      <formula>1</formula>
    </cfRule>
  </conditionalFormatting>
  <conditionalFormatting sqref="G14">
    <cfRule type="cellIs" dxfId="18" priority="44" operator="between">
      <formula>0.000001</formula>
      <formula>1</formula>
    </cfRule>
  </conditionalFormatting>
  <conditionalFormatting sqref="C19">
    <cfRule type="cellIs" dxfId="17" priority="33" operator="between">
      <formula>0.00000001</formula>
      <formula>1</formula>
    </cfRule>
  </conditionalFormatting>
  <conditionalFormatting sqref="C24">
    <cfRule type="cellIs" dxfId="16" priority="29" operator="between">
      <formula>0.00000001</formula>
      <formula>1</formula>
    </cfRule>
  </conditionalFormatting>
  <conditionalFormatting sqref="I24">
    <cfRule type="cellIs" dxfId="15" priority="28" operator="between">
      <formula>0.000001</formula>
      <formula>1</formula>
    </cfRule>
  </conditionalFormatting>
  <conditionalFormatting sqref="C25">
    <cfRule type="cellIs" dxfId="14" priority="27" operator="between">
      <formula>0.00000001</formula>
      <formula>1</formula>
    </cfRule>
  </conditionalFormatting>
  <conditionalFormatting sqref="I25">
    <cfRule type="cellIs" dxfId="13" priority="26" operator="between">
      <formula>0.000001</formula>
      <formula>1</formula>
    </cfRule>
  </conditionalFormatting>
  <conditionalFormatting sqref="K16:K17">
    <cfRule type="cellIs" dxfId="12" priority="21" operator="between">
      <formula>0.000001</formula>
      <formula>1</formula>
    </cfRule>
  </conditionalFormatting>
  <conditionalFormatting sqref="M16">
    <cfRule type="cellIs" dxfId="11" priority="20" operator="between">
      <formula>0.000001</formula>
      <formula>1</formula>
    </cfRule>
  </conditionalFormatting>
  <conditionalFormatting sqref="C11">
    <cfRule type="cellIs" dxfId="10" priority="18" operator="between">
      <formula>0.00000001</formula>
      <formula>1</formula>
    </cfRule>
  </conditionalFormatting>
  <conditionalFormatting sqref="I11">
    <cfRule type="cellIs" dxfId="9" priority="17" operator="between">
      <formula>0.000001</formula>
      <formula>1</formula>
    </cfRule>
  </conditionalFormatting>
  <conditionalFormatting sqref="C16">
    <cfRule type="cellIs" dxfId="8" priority="12" operator="between">
      <formula>0.00000001</formula>
      <formula>1</formula>
    </cfRule>
  </conditionalFormatting>
  <conditionalFormatting sqref="C12">
    <cfRule type="cellIs" dxfId="7" priority="11" operator="between">
      <formula>0.00000001</formula>
      <formula>1</formula>
    </cfRule>
  </conditionalFormatting>
  <conditionalFormatting sqref="C20">
    <cfRule type="cellIs" dxfId="6" priority="9" operator="between">
      <formula>0.00000001</formula>
      <formula>1</formula>
    </cfRule>
  </conditionalFormatting>
  <conditionalFormatting sqref="I20">
    <cfRule type="cellIs" dxfId="5" priority="8" operator="between">
      <formula>0.000001</formula>
      <formula>1</formula>
    </cfRule>
  </conditionalFormatting>
  <conditionalFormatting sqref="E20">
    <cfRule type="cellIs" dxfId="4" priority="7" operator="between">
      <formula>0.000001</formula>
      <formula>1</formula>
    </cfRule>
  </conditionalFormatting>
  <conditionalFormatting sqref="G20">
    <cfRule type="cellIs" dxfId="3" priority="6" operator="between">
      <formula>0.000001</formula>
      <formula>1</formula>
    </cfRule>
  </conditionalFormatting>
  <conditionalFormatting sqref="I12">
    <cfRule type="cellIs" dxfId="2" priority="5" operator="between">
      <formula>0.000001</formula>
      <formula>1</formula>
    </cfRule>
  </conditionalFormatting>
  <conditionalFormatting sqref="C22">
    <cfRule type="cellIs" dxfId="1" priority="4" operator="between">
      <formula>0.00000001</formula>
      <formula>1</formula>
    </cfRule>
  </conditionalFormatting>
  <conditionalFormatting sqref="I22">
    <cfRule type="cellIs" dxfId="0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0"/>
  <sheetViews>
    <sheetView workbookViewId="0">
      <selection activeCell="D27" sqref="D27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8" t="s">
        <v>402</v>
      </c>
      <c r="B1" s="888"/>
      <c r="C1" s="888"/>
      <c r="D1" s="888"/>
      <c r="E1" s="888"/>
      <c r="F1" s="888"/>
      <c r="G1" s="1"/>
      <c r="H1" s="1"/>
      <c r="I1" s="1"/>
    </row>
    <row r="2" spans="1:10" x14ac:dyDescent="0.2">
      <c r="A2" s="889"/>
      <c r="B2" s="889"/>
      <c r="C2" s="889"/>
      <c r="D2" s="889"/>
      <c r="E2" s="889"/>
      <c r="F2" s="889"/>
      <c r="G2" s="11"/>
      <c r="H2" s="62" t="s">
        <v>570</v>
      </c>
      <c r="I2" s="1"/>
    </row>
    <row r="3" spans="1:10" x14ac:dyDescent="0.2">
      <c r="A3" s="362"/>
      <c r="B3" s="857">
        <f>INDICE!A3</f>
        <v>41944</v>
      </c>
      <c r="C3" s="858">
        <v>41671</v>
      </c>
      <c r="D3" s="858" t="s">
        <v>121</v>
      </c>
      <c r="E3" s="858"/>
      <c r="F3" s="858" t="s">
        <v>122</v>
      </c>
      <c r="G3" s="858"/>
      <c r="H3" s="858"/>
      <c r="I3" s="1"/>
    </row>
    <row r="4" spans="1:10" x14ac:dyDescent="0.2">
      <c r="A4" s="363"/>
      <c r="B4" s="97" t="s">
        <v>55</v>
      </c>
      <c r="C4" s="97" t="s">
        <v>513</v>
      </c>
      <c r="D4" s="97" t="s">
        <v>55</v>
      </c>
      <c r="E4" s="97" t="s">
        <v>513</v>
      </c>
      <c r="F4" s="97" t="s">
        <v>55</v>
      </c>
      <c r="G4" s="459" t="s">
        <v>513</v>
      </c>
      <c r="H4" s="459" t="s">
        <v>111</v>
      </c>
      <c r="I4" s="62"/>
    </row>
    <row r="5" spans="1:10" ht="14.1" customHeight="1" x14ac:dyDescent="0.2">
      <c r="A5" s="684" t="s">
        <v>384</v>
      </c>
      <c r="B5" s="371">
        <v>634.53467999999998</v>
      </c>
      <c r="C5" s="372">
        <v>26.805121631739443</v>
      </c>
      <c r="D5" s="371">
        <v>6050.7444499999992</v>
      </c>
      <c r="E5" s="372">
        <v>-39.882988975005482</v>
      </c>
      <c r="F5" s="371">
        <v>6495.2269299999998</v>
      </c>
      <c r="G5" s="372">
        <v>-38.990522998727101</v>
      </c>
      <c r="H5" s="372">
        <v>9.6325102749137077</v>
      </c>
      <c r="I5" s="1"/>
    </row>
    <row r="6" spans="1:10" x14ac:dyDescent="0.2">
      <c r="A6" s="685" t="s">
        <v>656</v>
      </c>
      <c r="B6" s="727">
        <v>634.53467999999998</v>
      </c>
      <c r="C6" s="742">
        <v>48.265202673179466</v>
      </c>
      <c r="D6" s="727">
        <v>5646.7206699999997</v>
      </c>
      <c r="E6" s="742">
        <v>10.560541912312845</v>
      </c>
      <c r="F6" s="727">
        <v>6081.8789699999998</v>
      </c>
      <c r="G6" s="742">
        <v>6.9121502746868915</v>
      </c>
      <c r="H6" s="742">
        <v>-100</v>
      </c>
      <c r="I6" s="1"/>
    </row>
    <row r="7" spans="1:10" x14ac:dyDescent="0.2">
      <c r="A7" s="685" t="s">
        <v>657</v>
      </c>
      <c r="B7" s="729">
        <v>0</v>
      </c>
      <c r="C7" s="742">
        <v>-100</v>
      </c>
      <c r="D7" s="729">
        <v>404.02377999999999</v>
      </c>
      <c r="E7" s="742">
        <v>-91.850398518581628</v>
      </c>
      <c r="F7" s="729">
        <v>413.34795999999994</v>
      </c>
      <c r="G7" s="742">
        <v>-91.662319611095029</v>
      </c>
      <c r="H7" s="742">
        <v>0.61300067183559048</v>
      </c>
      <c r="I7" s="741"/>
      <c r="J7" s="263"/>
    </row>
    <row r="8" spans="1:10" x14ac:dyDescent="0.2">
      <c r="A8" s="684" t="s">
        <v>658</v>
      </c>
      <c r="B8" s="669">
        <v>4292.0421999999999</v>
      </c>
      <c r="C8" s="689">
        <v>255.34330358444231</v>
      </c>
      <c r="D8" s="669">
        <v>57281.533189999995</v>
      </c>
      <c r="E8" s="689">
        <v>103.65710526321814</v>
      </c>
      <c r="F8" s="669">
        <v>60935.035219999998</v>
      </c>
      <c r="G8" s="689">
        <v>102.99353234830171</v>
      </c>
      <c r="H8" s="689">
        <v>90.367489725086273</v>
      </c>
      <c r="I8" s="741"/>
      <c r="J8" s="263"/>
    </row>
    <row r="9" spans="1:10" x14ac:dyDescent="0.2">
      <c r="A9" s="685" t="s">
        <v>388</v>
      </c>
      <c r="B9" s="727">
        <v>16.181000000000001</v>
      </c>
      <c r="C9" s="742">
        <v>130.48774060478644</v>
      </c>
      <c r="D9" s="727">
        <v>2464.9658100000001</v>
      </c>
      <c r="E9" s="742">
        <v>4381.4594270488278</v>
      </c>
      <c r="F9" s="727">
        <v>2476.06952</v>
      </c>
      <c r="G9" s="742">
        <v>4114.0778585188618</v>
      </c>
      <c r="H9" s="742">
        <v>3.6720449261963899</v>
      </c>
      <c r="I9" s="741"/>
      <c r="J9" s="263"/>
    </row>
    <row r="10" spans="1:10" x14ac:dyDescent="0.2">
      <c r="A10" s="685" t="s">
        <v>389</v>
      </c>
      <c r="B10" s="729">
        <v>0</v>
      </c>
      <c r="C10" s="743">
        <v>0</v>
      </c>
      <c r="D10" s="729">
        <v>0</v>
      </c>
      <c r="E10" s="743">
        <v>0</v>
      </c>
      <c r="F10" s="729" t="s">
        <v>151</v>
      </c>
      <c r="G10" s="743">
        <v>0</v>
      </c>
      <c r="H10" s="743">
        <v>0</v>
      </c>
      <c r="I10" s="741"/>
      <c r="J10" s="263"/>
    </row>
    <row r="11" spans="1:10" x14ac:dyDescent="0.2">
      <c r="A11" s="685" t="s">
        <v>390</v>
      </c>
      <c r="B11" s="727">
        <v>1166.52586</v>
      </c>
      <c r="C11" s="742" t="s">
        <v>151</v>
      </c>
      <c r="D11" s="727">
        <v>14515.23245</v>
      </c>
      <c r="E11" s="742">
        <v>283.61592424219799</v>
      </c>
      <c r="F11" s="727">
        <v>15442.813449999998</v>
      </c>
      <c r="G11" s="742">
        <v>173.60381258115473</v>
      </c>
      <c r="H11" s="742">
        <v>22.901903325908982</v>
      </c>
      <c r="I11" s="1"/>
    </row>
    <row r="12" spans="1:10" x14ac:dyDescent="0.2">
      <c r="A12" s="685" t="s">
        <v>391</v>
      </c>
      <c r="B12" s="727">
        <v>1089.0075400000001</v>
      </c>
      <c r="C12" s="742">
        <v>4.1845018408527812</v>
      </c>
      <c r="D12" s="727">
        <v>14966.04305</v>
      </c>
      <c r="E12" s="742">
        <v>46.132934463239792</v>
      </c>
      <c r="F12" s="727">
        <v>16123.08979</v>
      </c>
      <c r="G12" s="742">
        <v>57.43068597059797</v>
      </c>
      <c r="H12" s="742">
        <v>23.910762432057368</v>
      </c>
      <c r="I12" s="741"/>
      <c r="J12" s="263"/>
    </row>
    <row r="13" spans="1:10" x14ac:dyDescent="0.2">
      <c r="A13" s="685" t="s">
        <v>392</v>
      </c>
      <c r="B13" s="727">
        <v>61.778210000000001</v>
      </c>
      <c r="C13" s="742">
        <v>-60.288947736542639</v>
      </c>
      <c r="D13" s="727">
        <v>6947.1840599999996</v>
      </c>
      <c r="E13" s="742">
        <v>111.20621614591929</v>
      </c>
      <c r="F13" s="727">
        <v>6949.9270500000002</v>
      </c>
      <c r="G13" s="742">
        <v>109.53330940005684</v>
      </c>
      <c r="H13" s="742">
        <v>10.306836764982084</v>
      </c>
      <c r="I13" s="741"/>
      <c r="J13" s="263"/>
    </row>
    <row r="14" spans="1:10" x14ac:dyDescent="0.2">
      <c r="A14" s="685" t="s">
        <v>393</v>
      </c>
      <c r="B14" s="727">
        <v>1958.5495900000001</v>
      </c>
      <c r="C14" s="742" t="s">
        <v>151</v>
      </c>
      <c r="D14" s="727">
        <v>18388.107820000001</v>
      </c>
      <c r="E14" s="742">
        <v>70.941113833086447</v>
      </c>
      <c r="F14" s="727">
        <v>19943.135409999999</v>
      </c>
      <c r="G14" s="742">
        <v>85.39709543151173</v>
      </c>
      <c r="H14" s="742">
        <v>29.575942275941454</v>
      </c>
      <c r="I14" s="1"/>
    </row>
    <row r="15" spans="1:10" x14ac:dyDescent="0.2">
      <c r="A15" s="686" t="s">
        <v>120</v>
      </c>
      <c r="B15" s="687">
        <v>4926.5768799999996</v>
      </c>
      <c r="C15" s="688">
        <v>188.39747444206904</v>
      </c>
      <c r="D15" s="687">
        <v>63332.277640000008</v>
      </c>
      <c r="E15" s="688">
        <v>65.828613856756462</v>
      </c>
      <c r="F15" s="687">
        <v>67430.26215000001</v>
      </c>
      <c r="G15" s="688">
        <v>65.82106033781929</v>
      </c>
      <c r="H15" s="688">
        <v>100</v>
      </c>
      <c r="I15" s="741"/>
      <c r="J15" s="263"/>
    </row>
    <row r="16" spans="1:10" x14ac:dyDescent="0.2">
      <c r="A16" s="718"/>
      <c r="B16" s="1"/>
      <c r="C16" s="11"/>
      <c r="D16" s="11"/>
      <c r="E16" s="11"/>
      <c r="F16" s="11"/>
      <c r="G16" s="11"/>
      <c r="H16" s="253" t="s">
        <v>246</v>
      </c>
      <c r="I16" s="11"/>
    </row>
    <row r="17" spans="1:9" x14ac:dyDescent="0.2">
      <c r="A17" s="725" t="s">
        <v>383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896" t="s">
        <v>666</v>
      </c>
      <c r="B18" s="896"/>
      <c r="C18" s="896"/>
      <c r="D18" s="896"/>
      <c r="E18" s="896"/>
      <c r="F18" s="896"/>
      <c r="G18" s="896"/>
      <c r="H18" s="896"/>
      <c r="I18" s="896"/>
    </row>
    <row r="19" spans="1:9" x14ac:dyDescent="0.2">
      <c r="A19" s="726" t="s">
        <v>247</v>
      </c>
    </row>
    <row r="20" spans="1:9" x14ac:dyDescent="0.2">
      <c r="A20" s="726" t="s">
        <v>665</v>
      </c>
    </row>
  </sheetData>
  <mergeCells count="5">
    <mergeCell ref="A1:F2"/>
    <mergeCell ref="B3:C3"/>
    <mergeCell ref="D3:E3"/>
    <mergeCell ref="F3:H3"/>
    <mergeCell ref="A18:I1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E24" sqref="E24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406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570</v>
      </c>
    </row>
    <row r="3" spans="1:8" x14ac:dyDescent="0.2">
      <c r="A3" s="63"/>
      <c r="B3" s="860">
        <f>INDICE!A3</f>
        <v>41944</v>
      </c>
      <c r="C3" s="878">
        <v>41671</v>
      </c>
      <c r="D3" s="878" t="s">
        <v>121</v>
      </c>
      <c r="E3" s="878"/>
      <c r="F3" s="878" t="s">
        <v>122</v>
      </c>
      <c r="G3" s="878"/>
      <c r="H3" s="878"/>
    </row>
    <row r="4" spans="1:8" ht="25.5" x14ac:dyDescent="0.2">
      <c r="A4" s="75"/>
      <c r="B4" s="266" t="s">
        <v>55</v>
      </c>
      <c r="C4" s="267" t="s">
        <v>513</v>
      </c>
      <c r="D4" s="266" t="s">
        <v>55</v>
      </c>
      <c r="E4" s="267" t="s">
        <v>513</v>
      </c>
      <c r="F4" s="266" t="s">
        <v>55</v>
      </c>
      <c r="G4" s="268" t="s">
        <v>513</v>
      </c>
      <c r="H4" s="267" t="s">
        <v>111</v>
      </c>
    </row>
    <row r="5" spans="1:8" x14ac:dyDescent="0.2">
      <c r="A5" s="744" t="s">
        <v>407</v>
      </c>
      <c r="B5" s="270">
        <v>2.3843824435999998</v>
      </c>
      <c r="C5" s="269">
        <v>-78.34563286458075</v>
      </c>
      <c r="D5" s="270">
        <v>58.100579149200001</v>
      </c>
      <c r="E5" s="269">
        <v>-49.13861316654247</v>
      </c>
      <c r="F5" s="270">
        <v>69.257633721199994</v>
      </c>
      <c r="G5" s="269">
        <v>-43.378722019599209</v>
      </c>
      <c r="H5" s="269">
        <v>22.364660231851055</v>
      </c>
    </row>
    <row r="6" spans="1:8" x14ac:dyDescent="0.2">
      <c r="A6" s="744" t="s">
        <v>408</v>
      </c>
      <c r="B6" s="804">
        <v>0</v>
      </c>
      <c r="C6" s="272">
        <v>-100</v>
      </c>
      <c r="D6" s="66">
        <v>9.9644247299999993</v>
      </c>
      <c r="E6" s="67">
        <v>-82.363352139406544</v>
      </c>
      <c r="F6" s="66">
        <v>16.491856809999998</v>
      </c>
      <c r="G6" s="67">
        <v>-72.042306696357912</v>
      </c>
      <c r="H6" s="67">
        <v>5.3255468650972322</v>
      </c>
    </row>
    <row r="7" spans="1:8" x14ac:dyDescent="0.2">
      <c r="A7" s="744" t="s">
        <v>409</v>
      </c>
      <c r="B7" s="836">
        <v>0.65800000000000003</v>
      </c>
      <c r="C7" s="272">
        <v>-44.947300008098935</v>
      </c>
      <c r="D7" s="66">
        <v>9.4242563839999995</v>
      </c>
      <c r="E7" s="67">
        <v>120.38206246102689</v>
      </c>
      <c r="F7" s="66">
        <v>9.936700759999999</v>
      </c>
      <c r="G7" s="67">
        <v>98.482877593740923</v>
      </c>
      <c r="H7" s="67">
        <v>3.208757278909899</v>
      </c>
    </row>
    <row r="8" spans="1:8" x14ac:dyDescent="0.2">
      <c r="A8" s="744" t="s">
        <v>410</v>
      </c>
      <c r="B8" s="66">
        <v>5.7146413999999996</v>
      </c>
      <c r="C8" s="272">
        <v>-81.058741023749164</v>
      </c>
      <c r="D8" s="66">
        <v>182.74014543999999</v>
      </c>
      <c r="E8" s="67">
        <v>-56.473265908486859</v>
      </c>
      <c r="F8" s="66">
        <v>213.98823704</v>
      </c>
      <c r="G8" s="67">
        <v>-54.943328260690841</v>
      </c>
      <c r="H8" s="67">
        <v>69.101035624141801</v>
      </c>
    </row>
    <row r="9" spans="1:8" x14ac:dyDescent="0.2">
      <c r="A9" s="248" t="s">
        <v>120</v>
      </c>
      <c r="B9" s="274">
        <v>8.757023843599999</v>
      </c>
      <c r="C9" s="275">
        <v>-82.063083472327122</v>
      </c>
      <c r="D9" s="274">
        <v>260.22940570320003</v>
      </c>
      <c r="E9" s="275">
        <v>-56.252361533892056</v>
      </c>
      <c r="F9" s="274">
        <v>309.67442833120003</v>
      </c>
      <c r="G9" s="275">
        <v>-53.167873131183143</v>
      </c>
      <c r="H9" s="275">
        <v>100</v>
      </c>
    </row>
    <row r="10" spans="1:8" x14ac:dyDescent="0.2">
      <c r="A10" s="745" t="s">
        <v>283</v>
      </c>
      <c r="B10" s="277">
        <f>B9/'Consumo de gas natural'!B8*100</f>
        <v>3.3082557789672569E-2</v>
      </c>
      <c r="C10" s="278"/>
      <c r="D10" s="277">
        <f>D9/'Consumo de gas natural'!D8*100</f>
        <v>9.5123587327867257E-2</v>
      </c>
      <c r="E10" s="277"/>
      <c r="F10" s="277">
        <f>F9/'Consumo de gas natural'!F8*100</f>
        <v>0.10019022486914496</v>
      </c>
      <c r="G10" s="279"/>
      <c r="H10" s="279" t="s">
        <v>151</v>
      </c>
    </row>
    <row r="11" spans="1:8" x14ac:dyDescent="0.2">
      <c r="A11" s="280"/>
      <c r="B11" s="67"/>
      <c r="C11" s="67"/>
      <c r="D11" s="67"/>
      <c r="E11" s="67"/>
      <c r="F11" s="67"/>
      <c r="G11" s="273"/>
      <c r="H11" s="253" t="s">
        <v>246</v>
      </c>
    </row>
    <row r="12" spans="1:8" x14ac:dyDescent="0.2">
      <c r="A12" s="280" t="s">
        <v>584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6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D17" sqref="D17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9" t="s">
        <v>411</v>
      </c>
      <c r="B1" s="229"/>
      <c r="C1" s="229"/>
      <c r="D1" s="229"/>
      <c r="E1" s="230"/>
    </row>
    <row r="2" spans="1:5" x14ac:dyDescent="0.2">
      <c r="A2" s="232"/>
      <c r="B2" s="232"/>
      <c r="C2" s="232"/>
      <c r="D2" s="232"/>
      <c r="E2" s="62" t="s">
        <v>570</v>
      </c>
    </row>
    <row r="3" spans="1:5" x14ac:dyDescent="0.2">
      <c r="A3" s="381" t="s">
        <v>412</v>
      </c>
      <c r="B3" s="382"/>
      <c r="C3" s="383"/>
      <c r="D3" s="381" t="s">
        <v>413</v>
      </c>
      <c r="E3" s="382"/>
    </row>
    <row r="4" spans="1:5" x14ac:dyDescent="0.2">
      <c r="A4" s="193" t="s">
        <v>414</v>
      </c>
      <c r="B4" s="246">
        <v>34880.216403843602</v>
      </c>
      <c r="C4" s="384"/>
      <c r="D4" s="193" t="s">
        <v>415</v>
      </c>
      <c r="E4" s="246">
        <v>6837</v>
      </c>
    </row>
    <row r="5" spans="1:5" x14ac:dyDescent="0.2">
      <c r="A5" s="744" t="s">
        <v>416</v>
      </c>
      <c r="B5" s="385">
        <v>8.757023843599999</v>
      </c>
      <c r="C5" s="384"/>
      <c r="D5" s="744" t="s">
        <v>417</v>
      </c>
      <c r="E5" s="386">
        <v>4927</v>
      </c>
    </row>
    <row r="6" spans="1:5" x14ac:dyDescent="0.2">
      <c r="A6" s="744" t="s">
        <v>418</v>
      </c>
      <c r="B6" s="385">
        <v>14890.860209999999</v>
      </c>
      <c r="C6" s="384"/>
      <c r="D6" s="744" t="s">
        <v>419</v>
      </c>
      <c r="E6" s="386">
        <v>1910</v>
      </c>
    </row>
    <row r="7" spans="1:5" x14ac:dyDescent="0.2">
      <c r="A7" s="744" t="s">
        <v>420</v>
      </c>
      <c r="B7" s="385">
        <v>18072.599170000001</v>
      </c>
      <c r="C7" s="384"/>
      <c r="D7" s="193" t="s">
        <v>421</v>
      </c>
      <c r="E7" s="246">
        <v>26470.214</v>
      </c>
    </row>
    <row r="8" spans="1:5" x14ac:dyDescent="0.2">
      <c r="A8" s="746" t="s">
        <v>422</v>
      </c>
      <c r="B8" s="747">
        <v>1908</v>
      </c>
      <c r="C8" s="384"/>
      <c r="D8" s="744" t="s">
        <v>423</v>
      </c>
      <c r="E8" s="386">
        <v>20851.061000000002</v>
      </c>
    </row>
    <row r="9" spans="1:5" x14ac:dyDescent="0.2">
      <c r="A9" s="744"/>
      <c r="B9" s="385"/>
      <c r="C9" s="384"/>
      <c r="D9" s="744" t="s">
        <v>424</v>
      </c>
      <c r="E9" s="386">
        <v>4702.6769999999997</v>
      </c>
    </row>
    <row r="10" spans="1:5" x14ac:dyDescent="0.2">
      <c r="A10" s="193" t="s">
        <v>292</v>
      </c>
      <c r="B10" s="246">
        <v>-1110</v>
      </c>
      <c r="C10" s="384"/>
      <c r="D10" s="744" t="s">
        <v>425</v>
      </c>
      <c r="E10" s="386">
        <v>916.476</v>
      </c>
    </row>
    <row r="11" spans="1:5" x14ac:dyDescent="0.2">
      <c r="A11" s="744"/>
      <c r="B11" s="385"/>
      <c r="C11" s="384"/>
      <c r="D11" s="193" t="s">
        <v>426</v>
      </c>
      <c r="E11" s="246">
        <v>463.00240384360222</v>
      </c>
    </row>
    <row r="12" spans="1:5" x14ac:dyDescent="0.2">
      <c r="A12" s="248" t="s">
        <v>120</v>
      </c>
      <c r="B12" s="249">
        <v>33770.216403843602</v>
      </c>
      <c r="C12" s="384"/>
      <c r="D12" s="248" t="s">
        <v>120</v>
      </c>
      <c r="E12" s="249">
        <v>33770.216403843602</v>
      </c>
    </row>
    <row r="13" spans="1:5" x14ac:dyDescent="0.2">
      <c r="A13" s="1"/>
      <c r="B13" s="1"/>
      <c r="C13" s="1"/>
      <c r="D13" s="1"/>
      <c r="E13" s="253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K24" sqref="K24"/>
    </sheetView>
  </sheetViews>
  <sheetFormatPr baseColWidth="10" defaultRowHeight="14.25" x14ac:dyDescent="0.2"/>
  <sheetData>
    <row r="1" spans="1:6" x14ac:dyDescent="0.2">
      <c r="A1" s="846" t="s">
        <v>605</v>
      </c>
      <c r="B1" s="846"/>
      <c r="C1" s="846"/>
      <c r="D1" s="846"/>
      <c r="E1" s="846"/>
      <c r="F1" s="283"/>
    </row>
    <row r="2" spans="1:6" x14ac:dyDescent="0.2">
      <c r="A2" s="847"/>
      <c r="B2" s="847"/>
      <c r="C2" s="847"/>
      <c r="D2" s="847"/>
      <c r="E2" s="847"/>
      <c r="F2" s="62" t="s">
        <v>427</v>
      </c>
    </row>
    <row r="3" spans="1:6" x14ac:dyDescent="0.2">
      <c r="A3" s="284"/>
      <c r="B3" s="284"/>
      <c r="C3" s="285" t="s">
        <v>603</v>
      </c>
      <c r="D3" s="285" t="s">
        <v>568</v>
      </c>
      <c r="E3" s="285" t="s">
        <v>604</v>
      </c>
      <c r="F3" s="285" t="s">
        <v>568</v>
      </c>
    </row>
    <row r="4" spans="1:6" x14ac:dyDescent="0.2">
      <c r="A4" s="897">
        <v>2008</v>
      </c>
      <c r="B4" s="287" t="s">
        <v>606</v>
      </c>
      <c r="C4" s="387">
        <v>7.2115999999999998</v>
      </c>
      <c r="D4" s="748">
        <v>4.9000000000000004</v>
      </c>
      <c r="E4" s="387">
        <v>5.8011999999999997</v>
      </c>
      <c r="F4" s="748">
        <v>4.8</v>
      </c>
    </row>
    <row r="5" spans="1:6" x14ac:dyDescent="0.2">
      <c r="A5" s="897"/>
      <c r="B5" s="287" t="s">
        <v>428</v>
      </c>
      <c r="C5" s="387">
        <v>7.3167999999999997</v>
      </c>
      <c r="D5" s="748">
        <v>1.4587608852404454</v>
      </c>
      <c r="E5" s="387">
        <v>5.9063999999999997</v>
      </c>
      <c r="F5" s="748">
        <v>1.81341791353513</v>
      </c>
    </row>
    <row r="6" spans="1:6" x14ac:dyDescent="0.2">
      <c r="A6" s="897"/>
      <c r="B6" s="287" t="s">
        <v>429</v>
      </c>
      <c r="C6" s="387">
        <v>7.4767000000000001</v>
      </c>
      <c r="D6" s="748">
        <v>2.185381587579275</v>
      </c>
      <c r="E6" s="387">
        <v>6.0663</v>
      </c>
      <c r="F6" s="748">
        <v>2.7072328321820462</v>
      </c>
    </row>
    <row r="7" spans="1:6" x14ac:dyDescent="0.2">
      <c r="A7" s="898"/>
      <c r="B7" s="292" t="s">
        <v>430</v>
      </c>
      <c r="C7" s="388">
        <v>8.0427999999999997</v>
      </c>
      <c r="D7" s="749">
        <v>7.571522195621057</v>
      </c>
      <c r="E7" s="388">
        <v>6.6322999999999999</v>
      </c>
      <c r="F7" s="749">
        <v>9.3302342449268885</v>
      </c>
    </row>
    <row r="8" spans="1:6" x14ac:dyDescent="0.2">
      <c r="A8" s="899">
        <v>2009</v>
      </c>
      <c r="B8" s="290" t="s">
        <v>295</v>
      </c>
      <c r="C8" s="389">
        <v>7.7359</v>
      </c>
      <c r="D8" s="750">
        <v>-3.815835281245334</v>
      </c>
      <c r="E8" s="389">
        <v>6.3959999999999999</v>
      </c>
      <c r="F8" s="750">
        <v>-3.5628665772054937</v>
      </c>
    </row>
    <row r="9" spans="1:6" x14ac:dyDescent="0.2">
      <c r="A9" s="897"/>
      <c r="B9" s="287" t="s">
        <v>428</v>
      </c>
      <c r="C9" s="387">
        <v>6.9970999999999997</v>
      </c>
      <c r="D9" s="748">
        <v>-9.550278571336241</v>
      </c>
      <c r="E9" s="387">
        <v>5.6573000000000002</v>
      </c>
      <c r="F9" s="748">
        <v>-11.549405878674166</v>
      </c>
    </row>
    <row r="10" spans="1:6" x14ac:dyDescent="0.2">
      <c r="A10" s="897"/>
      <c r="B10" s="287" t="s">
        <v>297</v>
      </c>
      <c r="C10" s="387">
        <v>6.8564999999999996</v>
      </c>
      <c r="D10" s="748">
        <v>-2.0094038958997307</v>
      </c>
      <c r="E10" s="387">
        <v>5.3018999999999998</v>
      </c>
      <c r="F10" s="748">
        <v>-6.2821487281919</v>
      </c>
    </row>
    <row r="11" spans="1:6" x14ac:dyDescent="0.2">
      <c r="A11" s="897"/>
      <c r="B11" s="287" t="s">
        <v>298</v>
      </c>
      <c r="C11" s="387">
        <v>6.7845000000000004</v>
      </c>
      <c r="D11" s="748">
        <v>-1.050098446729369</v>
      </c>
      <c r="E11" s="387">
        <v>5.2298999999999998</v>
      </c>
      <c r="F11" s="748">
        <v>-1.3580037345102711</v>
      </c>
    </row>
    <row r="12" spans="1:6" x14ac:dyDescent="0.2">
      <c r="A12" s="899">
        <v>2010</v>
      </c>
      <c r="B12" s="290" t="s">
        <v>295</v>
      </c>
      <c r="C12" s="389">
        <v>6.7853000000000003</v>
      </c>
      <c r="D12" s="750" t="s">
        <v>195</v>
      </c>
      <c r="E12" s="389">
        <v>5.2305999999999999</v>
      </c>
      <c r="F12" s="751" t="s">
        <v>195</v>
      </c>
    </row>
    <row r="13" spans="1:6" x14ac:dyDescent="0.2">
      <c r="A13" s="897"/>
      <c r="B13" s="287" t="s">
        <v>296</v>
      </c>
      <c r="C13" s="387">
        <v>6.9649000000000001</v>
      </c>
      <c r="D13" s="748">
        <v>2.6468984422206789</v>
      </c>
      <c r="E13" s="387">
        <v>5.4103000000000003</v>
      </c>
      <c r="F13" s="748">
        <v>3.4355523266929304</v>
      </c>
    </row>
    <row r="14" spans="1:6" x14ac:dyDescent="0.2">
      <c r="A14" s="897"/>
      <c r="B14" s="287" t="s">
        <v>297</v>
      </c>
      <c r="C14" s="387">
        <v>7.4569000000000001</v>
      </c>
      <c r="D14" s="748">
        <v>7.0639923042685462</v>
      </c>
      <c r="E14" s="387">
        <v>5.8754999999999997</v>
      </c>
      <c r="F14" s="748">
        <v>8.5984141359998407</v>
      </c>
    </row>
    <row r="15" spans="1:6" x14ac:dyDescent="0.2">
      <c r="A15" s="898"/>
      <c r="B15" s="292" t="s">
        <v>298</v>
      </c>
      <c r="C15" s="388">
        <v>7.3807999999999998</v>
      </c>
      <c r="D15" s="749">
        <v>-1.0205313199855204</v>
      </c>
      <c r="E15" s="388">
        <v>5.7994000000000003</v>
      </c>
      <c r="F15" s="749">
        <v>-1.2952089183899138</v>
      </c>
    </row>
    <row r="16" spans="1:6" x14ac:dyDescent="0.2">
      <c r="A16" s="897">
        <v>2011</v>
      </c>
      <c r="B16" s="287" t="s">
        <v>295</v>
      </c>
      <c r="C16" s="387">
        <v>7.6839000000000004</v>
      </c>
      <c r="D16" s="748">
        <v>4.1066009104704175</v>
      </c>
      <c r="E16" s="387">
        <v>6.02</v>
      </c>
      <c r="F16" s="748">
        <v>3.8038417767355108</v>
      </c>
    </row>
    <row r="17" spans="1:6" x14ac:dyDescent="0.2">
      <c r="A17" s="897"/>
      <c r="B17" s="287" t="s">
        <v>296</v>
      </c>
      <c r="C17" s="387">
        <v>7.9547999999999996</v>
      </c>
      <c r="D17" s="748">
        <v>3.5255534298988693</v>
      </c>
      <c r="E17" s="387">
        <v>6.2908999999999997</v>
      </c>
      <c r="F17" s="748">
        <v>4.5000000000000027</v>
      </c>
    </row>
    <row r="18" spans="1:6" x14ac:dyDescent="0.2">
      <c r="A18" s="897"/>
      <c r="B18" s="287" t="s">
        <v>297</v>
      </c>
      <c r="C18" s="387">
        <v>8.3352000000000004</v>
      </c>
      <c r="D18" s="748">
        <v>4.7820184039825104</v>
      </c>
      <c r="E18" s="387">
        <v>6.6712999999999996</v>
      </c>
      <c r="F18" s="748">
        <v>6.0468295474415399</v>
      </c>
    </row>
    <row r="19" spans="1:6" x14ac:dyDescent="0.2">
      <c r="A19" s="898"/>
      <c r="B19" s="292" t="s">
        <v>298</v>
      </c>
      <c r="C19" s="388">
        <v>8.4214000000000002</v>
      </c>
      <c r="D19" s="749">
        <v>1.034168346290429</v>
      </c>
      <c r="E19" s="388">
        <v>6.7573999999999996</v>
      </c>
      <c r="F19" s="749">
        <v>1.2906030308935299</v>
      </c>
    </row>
    <row r="20" spans="1:6" x14ac:dyDescent="0.2">
      <c r="A20" s="897">
        <v>2012</v>
      </c>
      <c r="B20" s="287" t="s">
        <v>295</v>
      </c>
      <c r="C20" s="387">
        <v>8.4930747799999988</v>
      </c>
      <c r="D20" s="748">
        <v>0.85110290450517256</v>
      </c>
      <c r="E20" s="387">
        <v>6.77558478</v>
      </c>
      <c r="F20" s="748">
        <v>0.2691091248113231</v>
      </c>
    </row>
    <row r="21" spans="1:6" x14ac:dyDescent="0.2">
      <c r="A21" s="897"/>
      <c r="B21" s="287" t="s">
        <v>299</v>
      </c>
      <c r="C21" s="387">
        <v>8.8919548999999982</v>
      </c>
      <c r="D21" s="748">
        <v>4.6965337093146315</v>
      </c>
      <c r="E21" s="387">
        <v>7.1146388999999992</v>
      </c>
      <c r="F21" s="748">
        <v>5.0040569339610448</v>
      </c>
    </row>
    <row r="22" spans="1:6" x14ac:dyDescent="0.2">
      <c r="A22" s="897"/>
      <c r="B22" s="287" t="s">
        <v>297</v>
      </c>
      <c r="C22" s="387">
        <v>9.0495981799999985</v>
      </c>
      <c r="D22" s="748">
        <v>1.772875388740448</v>
      </c>
      <c r="E22" s="387">
        <v>7.2722821799999995</v>
      </c>
      <c r="F22" s="748">
        <v>2.2157593971494505</v>
      </c>
    </row>
    <row r="23" spans="1:6" x14ac:dyDescent="0.2">
      <c r="A23" s="898"/>
      <c r="B23" s="292" t="s">
        <v>300</v>
      </c>
      <c r="C23" s="388">
        <v>9.2796727099999998</v>
      </c>
      <c r="D23" s="749">
        <v>2.5423728813559472</v>
      </c>
      <c r="E23" s="388">
        <v>7.4571707099999998</v>
      </c>
      <c r="F23" s="749">
        <v>2.5423728813559361</v>
      </c>
    </row>
    <row r="24" spans="1:6" x14ac:dyDescent="0.2">
      <c r="A24" s="753">
        <v>2013</v>
      </c>
      <c r="B24" s="754" t="s">
        <v>295</v>
      </c>
      <c r="C24" s="755">
        <v>9.3228939099999995</v>
      </c>
      <c r="D24" s="752">
        <v>0.46576211630204822</v>
      </c>
      <c r="E24" s="755">
        <v>7.4668749099999996</v>
      </c>
      <c r="F24" s="752">
        <v>0.13013246413933616</v>
      </c>
    </row>
    <row r="25" spans="1:6" x14ac:dyDescent="0.2">
      <c r="A25" s="753">
        <v>2014</v>
      </c>
      <c r="B25" s="754" t="s">
        <v>295</v>
      </c>
      <c r="C25" s="755">
        <v>9.3313711699999988</v>
      </c>
      <c r="D25" s="752">
        <v>9.0929491227036571E-2</v>
      </c>
      <c r="E25" s="755">
        <v>7.4541771700000004</v>
      </c>
      <c r="F25" s="752">
        <v>-0.17005427508895066</v>
      </c>
    </row>
    <row r="26" spans="1:6" x14ac:dyDescent="0.2">
      <c r="A26" s="756"/>
      <c r="B26" s="58"/>
      <c r="C26" s="94"/>
      <c r="D26" s="94"/>
      <c r="E26" s="94"/>
      <c r="F26" s="94" t="s">
        <v>304</v>
      </c>
    </row>
    <row r="27" spans="1:6" x14ac:dyDescent="0.2">
      <c r="A27" s="756" t="s">
        <v>569</v>
      </c>
      <c r="B27" s="58"/>
      <c r="C27" s="94"/>
      <c r="D27" s="94"/>
      <c r="E27" s="94"/>
      <c r="F27" s="94"/>
    </row>
    <row r="28" spans="1:6" x14ac:dyDescent="0.2">
      <c r="A28" s="94" t="s">
        <v>634</v>
      </c>
      <c r="B28" s="8"/>
      <c r="C28" s="8"/>
      <c r="D28" s="8"/>
      <c r="E28" s="8"/>
      <c r="F28" s="8"/>
    </row>
    <row r="29" spans="1:6" x14ac:dyDescent="0.2">
      <c r="A29" s="391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9" t="s">
        <v>431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/>
    </row>
    <row r="3" spans="1:13" x14ac:dyDescent="0.2">
      <c r="A3" s="231"/>
      <c r="B3" s="776">
        <v>2013</v>
      </c>
      <c r="C3" s="776">
        <v>2014</v>
      </c>
      <c r="D3" s="776" t="s">
        <v>631</v>
      </c>
      <c r="E3" s="776" t="s">
        <v>631</v>
      </c>
      <c r="F3" s="776" t="s">
        <v>631</v>
      </c>
      <c r="G3" s="776" t="s">
        <v>631</v>
      </c>
      <c r="H3" s="776" t="s">
        <v>631</v>
      </c>
      <c r="I3" s="776" t="s">
        <v>631</v>
      </c>
      <c r="J3" s="776" t="s">
        <v>631</v>
      </c>
      <c r="K3" s="776" t="s">
        <v>631</v>
      </c>
      <c r="L3" s="776" t="s">
        <v>631</v>
      </c>
      <c r="M3" s="776" t="s">
        <v>631</v>
      </c>
    </row>
    <row r="4" spans="1:13" x14ac:dyDescent="0.2">
      <c r="A4" s="317"/>
      <c r="B4" s="706">
        <v>41609</v>
      </c>
      <c r="C4" s="706">
        <v>41640</v>
      </c>
      <c r="D4" s="706">
        <v>41671</v>
      </c>
      <c r="E4" s="706">
        <v>41699</v>
      </c>
      <c r="F4" s="706">
        <v>41730</v>
      </c>
      <c r="G4" s="706">
        <v>41760</v>
      </c>
      <c r="H4" s="706">
        <v>41791</v>
      </c>
      <c r="I4" s="706">
        <v>41821</v>
      </c>
      <c r="J4" s="706">
        <v>41852</v>
      </c>
      <c r="K4" s="706">
        <v>41883</v>
      </c>
      <c r="L4" s="706">
        <v>41913</v>
      </c>
      <c r="M4" s="706">
        <v>41944</v>
      </c>
    </row>
    <row r="5" spans="1:13" x14ac:dyDescent="0.2">
      <c r="A5" s="392" t="s">
        <v>432</v>
      </c>
      <c r="B5" s="319">
        <v>4.2361904761904761</v>
      </c>
      <c r="C5" s="320">
        <v>4.7009523809523817</v>
      </c>
      <c r="D5" s="320">
        <v>5.9726315789473681</v>
      </c>
      <c r="E5" s="320">
        <v>4.8761904761904757</v>
      </c>
      <c r="F5" s="320">
        <v>4.6347619047619055</v>
      </c>
      <c r="G5" s="320">
        <v>4.5539999999999985</v>
      </c>
      <c r="H5" s="320">
        <v>4.5704761904761915</v>
      </c>
      <c r="I5" s="320">
        <v>4.0090909090909088</v>
      </c>
      <c r="J5" s="320">
        <v>3.8847619047619042</v>
      </c>
      <c r="K5" s="320">
        <v>3.9180000000000001</v>
      </c>
      <c r="L5" s="320">
        <v>3.7726086956521736</v>
      </c>
      <c r="M5" s="320">
        <v>4.0999999999999996</v>
      </c>
    </row>
    <row r="6" spans="1:13" x14ac:dyDescent="0.2">
      <c r="A6" s="322" t="s">
        <v>433</v>
      </c>
      <c r="B6" s="393">
        <v>69.418500000000009</v>
      </c>
      <c r="C6" s="394">
        <v>65.194782608695647</v>
      </c>
      <c r="D6" s="394">
        <v>58.932500000000005</v>
      </c>
      <c r="E6" s="394">
        <v>56.609523809523807</v>
      </c>
      <c r="F6" s="394">
        <v>49.946363636363635</v>
      </c>
      <c r="G6" s="394">
        <v>45.433181818181815</v>
      </c>
      <c r="H6" s="394">
        <v>39.540476190476184</v>
      </c>
      <c r="I6" s="394">
        <v>37.602173913043472</v>
      </c>
      <c r="J6" s="394">
        <v>40.75</v>
      </c>
      <c r="K6" s="394">
        <v>48.486363636363642</v>
      </c>
      <c r="L6" s="394">
        <v>50.420869565217373</v>
      </c>
      <c r="M6" s="394">
        <v>54.932500000000005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3" t="s">
        <v>342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3" t="s">
        <v>5</v>
      </c>
      <c r="B1" s="492"/>
      <c r="C1" s="492"/>
      <c r="D1" s="492"/>
      <c r="E1" s="492"/>
      <c r="F1" s="492"/>
      <c r="G1" s="492"/>
      <c r="H1" s="492"/>
      <c r="I1" s="407"/>
    </row>
    <row r="2" spans="1:9" ht="15.75" x14ac:dyDescent="0.25">
      <c r="A2" s="494"/>
      <c r="B2" s="495"/>
      <c r="C2" s="492"/>
      <c r="D2" s="492"/>
      <c r="E2" s="492"/>
      <c r="F2" s="492"/>
      <c r="G2" s="492"/>
      <c r="H2" s="62" t="s">
        <v>160</v>
      </c>
      <c r="I2" s="407"/>
    </row>
    <row r="3" spans="1:9" s="80" customFormat="1" ht="14.25" x14ac:dyDescent="0.2">
      <c r="A3" s="465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  <c r="I3" s="407"/>
    </row>
    <row r="4" spans="1:9" s="80" customFormat="1" ht="14.25" x14ac:dyDescent="0.2">
      <c r="A4" s="81"/>
      <c r="B4" s="72" t="s">
        <v>48</v>
      </c>
      <c r="C4" s="72" t="s">
        <v>513</v>
      </c>
      <c r="D4" s="72" t="s">
        <v>48</v>
      </c>
      <c r="E4" s="72" t="s">
        <v>513</v>
      </c>
      <c r="F4" s="72" t="s">
        <v>48</v>
      </c>
      <c r="G4" s="73" t="s">
        <v>513</v>
      </c>
      <c r="H4" s="73" t="s">
        <v>129</v>
      </c>
      <c r="I4" s="407"/>
    </row>
    <row r="5" spans="1:9" s="80" customFormat="1" ht="14.25" x14ac:dyDescent="0.2">
      <c r="A5" s="82" t="s">
        <v>641</v>
      </c>
      <c r="B5" s="486">
        <v>130.85968</v>
      </c>
      <c r="C5" s="84">
        <v>8.1444024680719007</v>
      </c>
      <c r="D5" s="83">
        <v>1477.1898599999997</v>
      </c>
      <c r="E5" s="84">
        <v>4.4765000771590717</v>
      </c>
      <c r="F5" s="83">
        <v>1651.6660099999999</v>
      </c>
      <c r="G5" s="84">
        <v>4.5211143862127958</v>
      </c>
      <c r="H5" s="489">
        <v>3.0413188592021991</v>
      </c>
      <c r="I5" s="407"/>
    </row>
    <row r="6" spans="1:9" s="80" customFormat="1" ht="13.7" x14ac:dyDescent="0.2">
      <c r="A6" s="82" t="s">
        <v>49</v>
      </c>
      <c r="B6" s="487">
        <v>345.34953999999993</v>
      </c>
      <c r="C6" s="86">
        <v>-4.7408528478537981</v>
      </c>
      <c r="D6" s="85">
        <v>4224.6815399999987</v>
      </c>
      <c r="E6" s="86">
        <v>-1.1168621510137733</v>
      </c>
      <c r="F6" s="85">
        <v>4608.1618599999965</v>
      </c>
      <c r="G6" s="86">
        <v>-1.3796088641226505</v>
      </c>
      <c r="H6" s="490">
        <v>8.4853048293185331</v>
      </c>
      <c r="I6" s="407"/>
    </row>
    <row r="7" spans="1:9" s="80" customFormat="1" ht="13.7" x14ac:dyDescent="0.2">
      <c r="A7" s="82" t="s">
        <v>50</v>
      </c>
      <c r="B7" s="487">
        <v>380.68148000000019</v>
      </c>
      <c r="C7" s="86">
        <v>-0.55059561518332278</v>
      </c>
      <c r="D7" s="85">
        <v>4874.0684000000001</v>
      </c>
      <c r="E7" s="86">
        <v>3.7353511575181035</v>
      </c>
      <c r="F7" s="85">
        <v>5305.4875000000002</v>
      </c>
      <c r="G7" s="86">
        <v>4.3601229012850347</v>
      </c>
      <c r="H7" s="490">
        <v>9.7693353821645381</v>
      </c>
      <c r="I7" s="407"/>
    </row>
    <row r="8" spans="1:9" s="80" customFormat="1" ht="14.25" x14ac:dyDescent="0.2">
      <c r="A8" s="82" t="s">
        <v>130</v>
      </c>
      <c r="B8" s="487">
        <v>2329.8302800000024</v>
      </c>
      <c r="C8" s="86">
        <v>-4.580503082499475</v>
      </c>
      <c r="D8" s="85">
        <v>25718.81950999999</v>
      </c>
      <c r="E8" s="86">
        <v>-5.0156022338937838E-2</v>
      </c>
      <c r="F8" s="85">
        <v>28216.444439999999</v>
      </c>
      <c r="G8" s="86">
        <v>-1.2779884802265438E-2</v>
      </c>
      <c r="H8" s="490">
        <v>51.956754026198695</v>
      </c>
      <c r="I8" s="407"/>
    </row>
    <row r="9" spans="1:9" s="80" customFormat="1" ht="14.25" x14ac:dyDescent="0.2">
      <c r="A9" s="82" t="s">
        <v>131</v>
      </c>
      <c r="B9" s="487">
        <v>700.98987000000022</v>
      </c>
      <c r="C9" s="86">
        <v>-8.310117974275693</v>
      </c>
      <c r="D9" s="85">
        <v>8268.1319600000006</v>
      </c>
      <c r="E9" s="86">
        <v>4.8744769833611672</v>
      </c>
      <c r="F9" s="85">
        <v>9012.1812000000009</v>
      </c>
      <c r="G9" s="87">
        <v>4.0862324485174506</v>
      </c>
      <c r="H9" s="490">
        <v>16.594708906135029</v>
      </c>
      <c r="I9" s="407"/>
    </row>
    <row r="10" spans="1:9" s="80" customFormat="1" ht="13.7" x14ac:dyDescent="0.2">
      <c r="A10" s="81" t="s">
        <v>514</v>
      </c>
      <c r="B10" s="488">
        <v>567</v>
      </c>
      <c r="C10" s="89">
        <v>-2.4096385542168677</v>
      </c>
      <c r="D10" s="88">
        <v>5174.6172061505504</v>
      </c>
      <c r="E10" s="89">
        <v>-14.781150762710771</v>
      </c>
      <c r="F10" s="88">
        <v>5513.6172061505504</v>
      </c>
      <c r="G10" s="89">
        <v>-14.926889657567752</v>
      </c>
      <c r="H10" s="491">
        <v>10.152577996981005</v>
      </c>
      <c r="I10" s="407"/>
    </row>
    <row r="11" spans="1:9" s="80" customFormat="1" ht="14.25" x14ac:dyDescent="0.25">
      <c r="A11" s="90" t="s">
        <v>515</v>
      </c>
      <c r="B11" s="91">
        <v>4454.7108500000031</v>
      </c>
      <c r="C11" s="92">
        <v>-4.2723191906170106</v>
      </c>
      <c r="D11" s="91">
        <v>49737.508476150535</v>
      </c>
      <c r="E11" s="92">
        <v>-0.66914880559843537</v>
      </c>
      <c r="F11" s="91">
        <v>54307.558216150544</v>
      </c>
      <c r="G11" s="92">
        <v>-0.71043585440021506</v>
      </c>
      <c r="H11" s="92">
        <v>100</v>
      </c>
      <c r="I11" s="40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7"/>
    </row>
    <row r="13" spans="1:9" s="80" customFormat="1" ht="14.25" x14ac:dyDescent="0.2">
      <c r="A13" s="94" t="s">
        <v>584</v>
      </c>
      <c r="B13" s="82"/>
      <c r="C13" s="82"/>
      <c r="D13" s="82"/>
      <c r="E13" s="82"/>
      <c r="F13" s="82"/>
      <c r="G13" s="82"/>
      <c r="H13" s="82"/>
      <c r="I13" s="407"/>
    </row>
    <row r="14" spans="1:9" ht="14.25" x14ac:dyDescent="0.2">
      <c r="A14" s="94" t="s">
        <v>516</v>
      </c>
      <c r="B14" s="85"/>
      <c r="C14" s="492"/>
      <c r="D14" s="492"/>
      <c r="E14" s="492"/>
      <c r="F14" s="492"/>
      <c r="G14" s="492"/>
      <c r="H14" s="492"/>
      <c r="I14" s="407"/>
    </row>
    <row r="15" spans="1:9" ht="14.25" x14ac:dyDescent="0.2">
      <c r="A15" s="94" t="s">
        <v>517</v>
      </c>
      <c r="B15" s="492"/>
      <c r="C15" s="492"/>
      <c r="D15" s="492"/>
      <c r="E15" s="492"/>
      <c r="F15" s="492"/>
      <c r="G15" s="492"/>
      <c r="H15" s="492"/>
      <c r="I15" s="407"/>
    </row>
    <row r="16" spans="1:9" ht="14.25" x14ac:dyDescent="0.2">
      <c r="A16" s="94" t="s">
        <v>247</v>
      </c>
      <c r="B16" s="492"/>
      <c r="C16" s="492"/>
      <c r="D16" s="492"/>
      <c r="E16" s="492"/>
      <c r="F16" s="492"/>
      <c r="G16" s="492"/>
      <c r="H16" s="492"/>
      <c r="I16" s="40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0">
        <f>INDICE!A3</f>
        <v>41944</v>
      </c>
      <c r="C3" s="901">
        <v>41671</v>
      </c>
      <c r="D3" s="900">
        <f>DATE(YEAR(B3),MONTH(B3)-1,1)</f>
        <v>41913</v>
      </c>
      <c r="E3" s="901"/>
      <c r="F3" s="900">
        <f>DATE(YEAR(B3)-1,MONTH(B3),1)</f>
        <v>41579</v>
      </c>
      <c r="G3" s="901"/>
      <c r="H3" s="849" t="s">
        <v>513</v>
      </c>
      <c r="I3" s="84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41913</v>
      </c>
      <c r="I4" s="458">
        <f>F3</f>
        <v>41579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435</v>
      </c>
      <c r="B5" s="386">
        <v>6447</v>
      </c>
      <c r="C5" s="758">
        <v>39.056157993578481</v>
      </c>
      <c r="D5" s="386">
        <v>6936</v>
      </c>
      <c r="E5" s="758">
        <v>41.320147742166093</v>
      </c>
      <c r="F5" s="386">
        <v>7126</v>
      </c>
      <c r="G5" s="758">
        <v>44.26246411361403</v>
      </c>
      <c r="H5" s="400">
        <v>-7.0501730103806226</v>
      </c>
      <c r="I5" s="400">
        <v>-9.5284872298624759</v>
      </c>
      <c r="K5" s="399"/>
    </row>
    <row r="6" spans="1:71" s="398" customFormat="1" ht="15" x14ac:dyDescent="0.2">
      <c r="A6" s="401" t="s">
        <v>125</v>
      </c>
      <c r="B6" s="386">
        <v>10060</v>
      </c>
      <c r="C6" s="758">
        <v>60.943842006421519</v>
      </c>
      <c r="D6" s="386">
        <v>9850</v>
      </c>
      <c r="E6" s="758">
        <v>58.679852257833907</v>
      </c>
      <c r="F6" s="386">
        <v>8973.42</v>
      </c>
      <c r="G6" s="758">
        <v>55.73753588638597</v>
      </c>
      <c r="H6" s="400">
        <v>2.1319796954314718</v>
      </c>
      <c r="I6" s="400">
        <v>12.10887264833252</v>
      </c>
      <c r="K6" s="399"/>
    </row>
    <row r="7" spans="1:71" s="80" customFormat="1" ht="12.75" x14ac:dyDescent="0.2">
      <c r="A7" s="90" t="s">
        <v>120</v>
      </c>
      <c r="B7" s="91">
        <v>16507</v>
      </c>
      <c r="C7" s="92">
        <v>100</v>
      </c>
      <c r="D7" s="91">
        <v>16786</v>
      </c>
      <c r="E7" s="92">
        <v>100</v>
      </c>
      <c r="F7" s="91">
        <v>16099.42</v>
      </c>
      <c r="G7" s="92">
        <v>100</v>
      </c>
      <c r="H7" s="92">
        <v>-1.662099368521387</v>
      </c>
      <c r="I7" s="92">
        <v>2.5316439971129392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246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s="395" customFormat="1" ht="12.75" x14ac:dyDescent="0.2">
      <c r="A9" s="756" t="s">
        <v>567</v>
      </c>
      <c r="B9" s="396"/>
      <c r="C9" s="397"/>
      <c r="D9" s="396"/>
      <c r="E9" s="396"/>
      <c r="F9" s="396"/>
      <c r="G9" s="396"/>
      <c r="H9" s="396"/>
      <c r="I9" s="396"/>
      <c r="J9" s="396"/>
      <c r="K9" s="396"/>
      <c r="L9" s="396"/>
    </row>
    <row r="10" spans="1:71" x14ac:dyDescent="0.2">
      <c r="A10" s="757" t="s">
        <v>563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0">
        <f>INDICE!A3</f>
        <v>41944</v>
      </c>
      <c r="C3" s="901">
        <v>41671</v>
      </c>
      <c r="D3" s="900">
        <f>DATE(YEAR(B3),MONTH(B3)-1,1)</f>
        <v>41913</v>
      </c>
      <c r="E3" s="901"/>
      <c r="F3" s="900">
        <f>DATE(YEAR(B3)-1,MONTH(B3),1)</f>
        <v>41579</v>
      </c>
      <c r="G3" s="901"/>
      <c r="H3" s="849" t="s">
        <v>513</v>
      </c>
      <c r="I3" s="84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41913</v>
      </c>
      <c r="I4" s="458">
        <f>F3</f>
        <v>41579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566</v>
      </c>
      <c r="B5" s="386">
        <v>6882</v>
      </c>
      <c r="C5" s="758">
        <v>43.02356671005726</v>
      </c>
      <c r="D5" s="386">
        <v>6882</v>
      </c>
      <c r="E5" s="758">
        <v>42.61984850339487</v>
      </c>
      <c r="F5" s="386">
        <v>6905</v>
      </c>
      <c r="G5" s="758">
        <v>43.932058131108022</v>
      </c>
      <c r="H5" s="837">
        <v>0</v>
      </c>
      <c r="I5" s="242">
        <v>-0.33309196234612598</v>
      </c>
      <c r="K5" s="399"/>
    </row>
    <row r="6" spans="1:71" s="398" customFormat="1" ht="15" x14ac:dyDescent="0.2">
      <c r="A6" s="401" t="s">
        <v>645</v>
      </c>
      <c r="B6" s="386">
        <v>9113.8844100000024</v>
      </c>
      <c r="C6" s="758">
        <v>56.97643328994274</v>
      </c>
      <c r="D6" s="386">
        <v>9265.4060599999939</v>
      </c>
      <c r="E6" s="758">
        <v>57.380151496605123</v>
      </c>
      <c r="F6" s="386">
        <v>8812.4516599999934</v>
      </c>
      <c r="G6" s="758">
        <v>56.067941868891978</v>
      </c>
      <c r="H6" s="242">
        <v>-1.6353481867797555</v>
      </c>
      <c r="I6" s="242">
        <v>3.4205322381309862</v>
      </c>
      <c r="K6" s="399"/>
    </row>
    <row r="7" spans="1:71" s="80" customFormat="1" ht="12.75" x14ac:dyDescent="0.2">
      <c r="A7" s="90" t="s">
        <v>120</v>
      </c>
      <c r="B7" s="91">
        <v>15995.884410000002</v>
      </c>
      <c r="C7" s="92">
        <v>100</v>
      </c>
      <c r="D7" s="91">
        <v>16147.406059999994</v>
      </c>
      <c r="E7" s="92">
        <v>100</v>
      </c>
      <c r="F7" s="91">
        <v>15717.451659999993</v>
      </c>
      <c r="G7" s="92">
        <v>100</v>
      </c>
      <c r="H7" s="92">
        <v>-0.93836526707120871</v>
      </c>
      <c r="I7" s="92">
        <v>1.7714878723540426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133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x14ac:dyDescent="0.2">
      <c r="A9" s="756" t="s">
        <v>567</v>
      </c>
    </row>
    <row r="10" spans="1:71" x14ac:dyDescent="0.2">
      <c r="A10" s="756" t="s">
        <v>563</v>
      </c>
    </row>
    <row r="11" spans="1:71" x14ac:dyDescent="0.2">
      <c r="A11" s="726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L10" sqref="L10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8" t="s">
        <v>616</v>
      </c>
      <c r="B1" s="888"/>
      <c r="C1" s="888"/>
      <c r="D1" s="888"/>
      <c r="E1" s="888"/>
      <c r="F1" s="888"/>
      <c r="G1" s="13"/>
      <c r="H1" s="13"/>
      <c r="I1" s="13"/>
    </row>
    <row r="2" spans="1:9" x14ac:dyDescent="0.2">
      <c r="A2" s="889"/>
      <c r="B2" s="889"/>
      <c r="C2" s="889"/>
      <c r="D2" s="889"/>
      <c r="E2" s="889"/>
      <c r="F2" s="889"/>
      <c r="G2" s="13"/>
      <c r="H2" s="13"/>
      <c r="I2" s="234" t="s">
        <v>564</v>
      </c>
    </row>
    <row r="3" spans="1:9" x14ac:dyDescent="0.2">
      <c r="A3" s="411"/>
      <c r="B3" s="413"/>
      <c r="C3" s="413"/>
      <c r="D3" s="857">
        <f>INDICE!A3</f>
        <v>41944</v>
      </c>
      <c r="E3" s="857">
        <v>41671</v>
      </c>
      <c r="F3" s="857">
        <f>DATE(YEAR(D3),MONTH(D3)-1,1)</f>
        <v>41913</v>
      </c>
      <c r="G3" s="857"/>
      <c r="H3" s="860">
        <f>DATE(YEAR(D3)-1,MONTH(D3),1)</f>
        <v>41579</v>
      </c>
      <c r="I3" s="860"/>
    </row>
    <row r="4" spans="1:9" x14ac:dyDescent="0.2">
      <c r="A4" s="348"/>
      <c r="B4" s="349"/>
      <c r="C4" s="349"/>
      <c r="D4" s="97" t="s">
        <v>438</v>
      </c>
      <c r="E4" s="266" t="s">
        <v>111</v>
      </c>
      <c r="F4" s="97" t="s">
        <v>438</v>
      </c>
      <c r="G4" s="266" t="s">
        <v>111</v>
      </c>
      <c r="H4" s="97" t="s">
        <v>438</v>
      </c>
      <c r="I4" s="266" t="s">
        <v>111</v>
      </c>
    </row>
    <row r="5" spans="1:9" x14ac:dyDescent="0.2">
      <c r="A5" s="357" t="s">
        <v>437</v>
      </c>
      <c r="B5" s="241"/>
      <c r="C5" s="241"/>
      <c r="D5" s="636">
        <v>114.46305077968812</v>
      </c>
      <c r="E5" s="761">
        <v>100</v>
      </c>
      <c r="F5" s="636">
        <v>115.76090763694522</v>
      </c>
      <c r="G5" s="761">
        <v>100</v>
      </c>
      <c r="H5" s="636">
        <v>105.72236899882905</v>
      </c>
      <c r="I5" s="761">
        <v>100</v>
      </c>
    </row>
    <row r="6" spans="1:9" x14ac:dyDescent="0.2">
      <c r="A6" s="410" t="s">
        <v>561</v>
      </c>
      <c r="B6" s="241"/>
      <c r="C6" s="241"/>
      <c r="D6" s="636">
        <v>63.549320271891247</v>
      </c>
      <c r="E6" s="761">
        <v>55.519505935769018</v>
      </c>
      <c r="F6" s="385">
        <v>64.847177129148335</v>
      </c>
      <c r="G6" s="761">
        <v>56.018200317265212</v>
      </c>
      <c r="H6" s="385">
        <v>58.968640222482456</v>
      </c>
      <c r="I6" s="761">
        <v>55.776881260706112</v>
      </c>
    </row>
    <row r="7" spans="1:9" x14ac:dyDescent="0.2">
      <c r="A7" s="410" t="s">
        <v>562</v>
      </c>
      <c r="B7" s="241"/>
      <c r="C7" s="241"/>
      <c r="D7" s="636">
        <v>50.913730507796885</v>
      </c>
      <c r="E7" s="761">
        <v>44.480494064230996</v>
      </c>
      <c r="F7" s="385">
        <v>50.913730507796885</v>
      </c>
      <c r="G7" s="761">
        <v>43.981799682734788</v>
      </c>
      <c r="H7" s="385">
        <v>46.753728776346605</v>
      </c>
      <c r="I7" s="761">
        <v>44.223118739293888</v>
      </c>
    </row>
    <row r="8" spans="1:9" x14ac:dyDescent="0.2">
      <c r="A8" s="348" t="s">
        <v>620</v>
      </c>
      <c r="B8" s="409"/>
      <c r="C8" s="409"/>
      <c r="D8" s="747">
        <v>90</v>
      </c>
      <c r="E8" s="762"/>
      <c r="F8" s="747">
        <v>90</v>
      </c>
      <c r="G8" s="762"/>
      <c r="H8" s="747">
        <v>90</v>
      </c>
      <c r="I8" s="762"/>
    </row>
    <row r="9" spans="1:9" x14ac:dyDescent="0.2">
      <c r="A9" s="646" t="s">
        <v>563</v>
      </c>
      <c r="B9" s="335"/>
      <c r="C9" s="335"/>
      <c r="D9" s="335"/>
      <c r="E9" s="361"/>
      <c r="F9" s="13"/>
      <c r="G9" s="13"/>
      <c r="H9" s="13"/>
      <c r="I9" s="253" t="s">
        <v>246</v>
      </c>
    </row>
    <row r="10" spans="1:9" x14ac:dyDescent="0.2">
      <c r="A10" s="646" t="s">
        <v>621</v>
      </c>
      <c r="B10" s="406"/>
      <c r="C10" s="406"/>
      <c r="D10" s="406"/>
      <c r="E10" s="406"/>
      <c r="F10" s="406"/>
      <c r="G10" s="406"/>
      <c r="H10" s="406"/>
      <c r="I10" s="406"/>
    </row>
    <row r="11" spans="1:9" x14ac:dyDescent="0.2">
      <c r="A11" s="335"/>
      <c r="B11" s="406"/>
      <c r="C11" s="406"/>
      <c r="D11" s="406"/>
      <c r="E11" s="406"/>
      <c r="F11" s="406"/>
      <c r="G11" s="406"/>
      <c r="H11" s="406"/>
      <c r="I11" s="406"/>
    </row>
    <row r="12" spans="1:9" x14ac:dyDescent="0.2">
      <c r="A12" s="406"/>
      <c r="B12" s="406"/>
      <c r="C12" s="406"/>
      <c r="D12" s="406"/>
      <c r="E12" s="406"/>
      <c r="F12" s="406"/>
      <c r="G12" s="406"/>
      <c r="H12" s="406"/>
      <c r="I12" s="40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M7" sqref="M7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8" t="s">
        <v>566</v>
      </c>
      <c r="B1" s="888"/>
      <c r="C1" s="888"/>
      <c r="D1" s="888"/>
      <c r="E1" s="412"/>
      <c r="F1" s="13"/>
      <c r="G1" s="13"/>
      <c r="H1" s="13"/>
      <c r="I1" s="13"/>
    </row>
    <row r="2" spans="1:40" ht="15" x14ac:dyDescent="0.2">
      <c r="A2" s="888"/>
      <c r="B2" s="888"/>
      <c r="C2" s="888"/>
      <c r="D2" s="888"/>
      <c r="E2" s="412"/>
      <c r="F2" s="13"/>
      <c r="G2" s="317"/>
      <c r="H2" s="405"/>
      <c r="I2" s="404" t="s">
        <v>160</v>
      </c>
    </row>
    <row r="3" spans="1:40" x14ac:dyDescent="0.2">
      <c r="A3" s="411"/>
      <c r="B3" s="900">
        <f>INDICE!A3</f>
        <v>41944</v>
      </c>
      <c r="C3" s="901">
        <v>41671</v>
      </c>
      <c r="D3" s="900">
        <f>DATE(YEAR(B3),MONTH(B3)-1,1)</f>
        <v>41913</v>
      </c>
      <c r="E3" s="901"/>
      <c r="F3" s="900">
        <f>DATE(YEAR(B3)-1,MONTH(B3),1)</f>
        <v>41579</v>
      </c>
      <c r="G3" s="901"/>
      <c r="H3" s="849" t="s">
        <v>513</v>
      </c>
      <c r="I3" s="849"/>
    </row>
    <row r="4" spans="1:40" x14ac:dyDescent="0.2">
      <c r="A4" s="348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41913</v>
      </c>
      <c r="I4" s="458">
        <f>F3</f>
        <v>41579</v>
      </c>
    </row>
    <row r="5" spans="1:40" x14ac:dyDescent="0.2">
      <c r="A5" s="357" t="s">
        <v>49</v>
      </c>
      <c r="B5" s="385">
        <v>507</v>
      </c>
      <c r="C5" s="400">
        <v>7.3670444638186572</v>
      </c>
      <c r="D5" s="385">
        <v>507</v>
      </c>
      <c r="E5" s="400">
        <v>7.3670444638186572</v>
      </c>
      <c r="F5" s="385">
        <v>508</v>
      </c>
      <c r="G5" s="400">
        <v>7.3569876900796523</v>
      </c>
      <c r="H5" s="822">
        <v>0</v>
      </c>
      <c r="I5" s="636">
        <v>-0.19685039370078741</v>
      </c>
      <c r="J5" s="407"/>
    </row>
    <row r="6" spans="1:40" x14ac:dyDescent="0.2">
      <c r="A6" s="410" t="s">
        <v>50</v>
      </c>
      <c r="B6" s="385">
        <v>341</v>
      </c>
      <c r="C6" s="400">
        <v>4.954954954954955</v>
      </c>
      <c r="D6" s="385">
        <v>341</v>
      </c>
      <c r="E6" s="400">
        <v>4.954954954954955</v>
      </c>
      <c r="F6" s="385">
        <v>342</v>
      </c>
      <c r="G6" s="400">
        <v>4.9529326574945696</v>
      </c>
      <c r="H6" s="822">
        <v>0</v>
      </c>
      <c r="I6" s="636">
        <v>-0.29239766081871343</v>
      </c>
      <c r="J6" s="407"/>
    </row>
    <row r="7" spans="1:40" x14ac:dyDescent="0.2">
      <c r="A7" s="410" t="s">
        <v>130</v>
      </c>
      <c r="B7" s="385">
        <v>3388</v>
      </c>
      <c r="C7" s="400">
        <v>49.229875036326646</v>
      </c>
      <c r="D7" s="385">
        <v>3388</v>
      </c>
      <c r="E7" s="400">
        <v>49.229875036326646</v>
      </c>
      <c r="F7" s="385">
        <v>3391</v>
      </c>
      <c r="G7" s="400">
        <v>49.109341057204922</v>
      </c>
      <c r="H7" s="822">
        <v>0</v>
      </c>
      <c r="I7" s="636">
        <v>-8.8469478030079624E-2</v>
      </c>
      <c r="J7" s="407"/>
    </row>
    <row r="8" spans="1:40" x14ac:dyDescent="0.2">
      <c r="A8" s="410" t="s">
        <v>131</v>
      </c>
      <c r="B8" s="385">
        <v>216</v>
      </c>
      <c r="C8" s="400">
        <v>3.1386224934612033</v>
      </c>
      <c r="D8" s="385">
        <v>216</v>
      </c>
      <c r="E8" s="400">
        <v>3.1386224934612033</v>
      </c>
      <c r="F8" s="385">
        <v>230</v>
      </c>
      <c r="G8" s="400">
        <v>3.3309196234612601</v>
      </c>
      <c r="H8" s="822">
        <v>0</v>
      </c>
      <c r="I8" s="636">
        <v>-6.0869565217391308</v>
      </c>
      <c r="J8" s="407"/>
    </row>
    <row r="9" spans="1:40" x14ac:dyDescent="0.2">
      <c r="A9" s="348" t="s">
        <v>436</v>
      </c>
      <c r="B9" s="747">
        <v>2430</v>
      </c>
      <c r="C9" s="759">
        <v>35.309503051438533</v>
      </c>
      <c r="D9" s="747">
        <v>2430</v>
      </c>
      <c r="E9" s="759">
        <v>35.309503051438533</v>
      </c>
      <c r="F9" s="747">
        <v>2434</v>
      </c>
      <c r="G9" s="759">
        <v>35.249818971759595</v>
      </c>
      <c r="H9" s="838">
        <v>0</v>
      </c>
      <c r="I9" s="760">
        <v>-0.16433853738701726</v>
      </c>
      <c r="J9" s="407"/>
    </row>
    <row r="10" spans="1:40" s="80" customFormat="1" x14ac:dyDescent="0.2">
      <c r="A10" s="90" t="s">
        <v>120</v>
      </c>
      <c r="B10" s="91">
        <v>6882</v>
      </c>
      <c r="C10" s="408">
        <v>100</v>
      </c>
      <c r="D10" s="91">
        <v>6882</v>
      </c>
      <c r="E10" s="408">
        <v>100</v>
      </c>
      <c r="F10" s="91">
        <v>6905</v>
      </c>
      <c r="G10" s="408">
        <v>100</v>
      </c>
      <c r="H10" s="839">
        <v>0</v>
      </c>
      <c r="I10" s="92">
        <v>-0.33309196234612598</v>
      </c>
      <c r="J10" s="40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0"/>
      <c r="B11" s="335"/>
      <c r="C11" s="335"/>
      <c r="D11" s="335"/>
      <c r="E11" s="335"/>
      <c r="F11" s="13"/>
      <c r="G11" s="13"/>
      <c r="H11" s="13"/>
      <c r="I11" s="253" t="s">
        <v>246</v>
      </c>
    </row>
    <row r="12" spans="1:40" s="395" customFormat="1" ht="12.75" x14ac:dyDescent="0.2">
      <c r="A12" s="757" t="s">
        <v>565</v>
      </c>
      <c r="B12" s="396"/>
      <c r="C12" s="396"/>
      <c r="D12" s="397"/>
      <c r="E12" s="397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3" spans="1:40" x14ac:dyDescent="0.2">
      <c r="A13" s="335" t="s">
        <v>563</v>
      </c>
      <c r="B13" s="406"/>
      <c r="C13" s="406"/>
      <c r="D13" s="406"/>
      <c r="E13" s="406"/>
      <c r="F13" s="406"/>
      <c r="G13" s="406"/>
      <c r="H13" s="406"/>
      <c r="I13" s="406"/>
    </row>
    <row r="14" spans="1:40" x14ac:dyDescent="0.2">
      <c r="A14" s="726" t="s">
        <v>247</v>
      </c>
      <c r="B14" s="406"/>
      <c r="C14" s="406"/>
      <c r="D14" s="406"/>
      <c r="E14" s="406"/>
      <c r="F14" s="406"/>
      <c r="G14" s="406"/>
      <c r="H14" s="406"/>
      <c r="I14" s="40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J36" sqref="J36"/>
    </sheetView>
  </sheetViews>
  <sheetFormatPr baseColWidth="10" defaultColWidth="11" defaultRowHeight="12.75" x14ac:dyDescent="0.2"/>
  <cols>
    <col min="1" max="1" width="30.25" style="362" customWidth="1"/>
    <col min="2" max="2" width="11" style="362"/>
    <col min="3" max="3" width="11.625" style="362" customWidth="1"/>
    <col min="4" max="4" width="11" style="362"/>
    <col min="5" max="5" width="11.625" style="362" customWidth="1"/>
    <col min="6" max="6" width="11" style="362"/>
    <col min="7" max="7" width="11.625" style="362" customWidth="1"/>
    <col min="8" max="9" width="10.5" style="362" customWidth="1"/>
    <col min="10" max="16384" width="11" style="362"/>
  </cols>
  <sheetData>
    <row r="1" spans="1:12" x14ac:dyDescent="0.2">
      <c r="A1" s="888" t="s">
        <v>40</v>
      </c>
      <c r="B1" s="888"/>
      <c r="C1" s="888"/>
      <c r="D1" s="187"/>
      <c r="E1" s="187"/>
      <c r="F1" s="187"/>
      <c r="G1" s="12"/>
      <c r="H1" s="12"/>
      <c r="I1" s="12"/>
      <c r="J1" s="12"/>
      <c r="K1" s="12"/>
      <c r="L1" s="12"/>
    </row>
    <row r="2" spans="1:12" x14ac:dyDescent="0.2">
      <c r="A2" s="888"/>
      <c r="B2" s="888"/>
      <c r="C2" s="888"/>
      <c r="D2" s="418"/>
      <c r="E2" s="187"/>
      <c r="F2" s="187"/>
      <c r="H2" s="12"/>
      <c r="I2" s="12"/>
      <c r="J2" s="12"/>
      <c r="K2" s="12"/>
    </row>
    <row r="3" spans="1:12" x14ac:dyDescent="0.2">
      <c r="A3" s="417"/>
      <c r="B3" s="12"/>
      <c r="C3" s="12"/>
      <c r="D3" s="12"/>
      <c r="E3" s="12"/>
      <c r="F3" s="12"/>
      <c r="G3" s="12"/>
      <c r="H3" s="363"/>
      <c r="I3" s="404" t="s">
        <v>609</v>
      </c>
      <c r="J3" s="12"/>
      <c r="K3" s="12"/>
      <c r="L3" s="12"/>
    </row>
    <row r="4" spans="1:12" x14ac:dyDescent="0.2">
      <c r="A4" s="202"/>
      <c r="B4" s="900">
        <f>INDICE!A3</f>
        <v>41944</v>
      </c>
      <c r="C4" s="901">
        <v>41671</v>
      </c>
      <c r="D4" s="900">
        <f>DATE(YEAR(B4),MONTH(B4)-1,1)</f>
        <v>41913</v>
      </c>
      <c r="E4" s="901"/>
      <c r="F4" s="900">
        <f>DATE(YEAR(B4)-1,MONTH(B4),1)</f>
        <v>41579</v>
      </c>
      <c r="G4" s="901"/>
      <c r="H4" s="849" t="s">
        <v>513</v>
      </c>
      <c r="I4" s="849"/>
      <c r="J4" s="12"/>
      <c r="K4" s="12"/>
      <c r="L4" s="12"/>
    </row>
    <row r="5" spans="1:12" x14ac:dyDescent="0.2">
      <c r="A5" s="202"/>
      <c r="B5" s="266" t="s">
        <v>55</v>
      </c>
      <c r="C5" s="266" t="s">
        <v>111</v>
      </c>
      <c r="D5" s="266" t="s">
        <v>55</v>
      </c>
      <c r="E5" s="266" t="s">
        <v>111</v>
      </c>
      <c r="F5" s="266" t="s">
        <v>55</v>
      </c>
      <c r="G5" s="266" t="s">
        <v>111</v>
      </c>
      <c r="H5" s="458">
        <f>D4</f>
        <v>41913</v>
      </c>
      <c r="I5" s="458">
        <f>F4</f>
        <v>41579</v>
      </c>
      <c r="J5" s="12"/>
      <c r="K5" s="12"/>
      <c r="L5" s="12"/>
    </row>
    <row r="6" spans="1:12" ht="15" customHeight="1" x14ac:dyDescent="0.2">
      <c r="A6" s="202" t="s">
        <v>441</v>
      </c>
      <c r="B6" s="365">
        <v>16973.036</v>
      </c>
      <c r="C6" s="364">
        <v>37.124159149858777</v>
      </c>
      <c r="D6" s="365">
        <v>15782.162</v>
      </c>
      <c r="E6" s="364">
        <v>35.378497505294554</v>
      </c>
      <c r="F6" s="365">
        <v>10648.463</v>
      </c>
      <c r="G6" s="364">
        <v>29.41013858842334</v>
      </c>
      <c r="H6" s="242">
        <v>7.5456962106966063</v>
      </c>
      <c r="I6" s="242">
        <v>59.394233703023623</v>
      </c>
      <c r="J6" s="12"/>
      <c r="K6" s="12"/>
      <c r="L6" s="12"/>
    </row>
    <row r="7" spans="1:12" ht="14.25" x14ac:dyDescent="0.2">
      <c r="A7" s="416" t="s">
        <v>440</v>
      </c>
      <c r="B7" s="365">
        <v>28746.614999999998</v>
      </c>
      <c r="C7" s="364">
        <v>62.875840850141216</v>
      </c>
      <c r="D7" s="365">
        <v>28827.313000000002</v>
      </c>
      <c r="E7" s="364">
        <v>64.621502494705439</v>
      </c>
      <c r="F7" s="365">
        <v>25558.312999999998</v>
      </c>
      <c r="G7" s="364">
        <v>70.589861411576663</v>
      </c>
      <c r="H7" s="242">
        <v>-0.27993590661746365</v>
      </c>
      <c r="I7" s="242">
        <v>12.474618336507577</v>
      </c>
      <c r="J7" s="12"/>
      <c r="K7" s="12"/>
      <c r="L7" s="12"/>
    </row>
    <row r="8" spans="1:12" x14ac:dyDescent="0.2">
      <c r="A8" s="248" t="s">
        <v>120</v>
      </c>
      <c r="B8" s="249">
        <v>45719.650999999998</v>
      </c>
      <c r="C8" s="250">
        <v>100</v>
      </c>
      <c r="D8" s="249">
        <v>44609.475000000006</v>
      </c>
      <c r="E8" s="250">
        <v>100</v>
      </c>
      <c r="F8" s="249">
        <v>36206.775999999998</v>
      </c>
      <c r="G8" s="250">
        <v>100</v>
      </c>
      <c r="H8" s="92">
        <v>2.4886551567800161</v>
      </c>
      <c r="I8" s="92">
        <v>26.273742240955123</v>
      </c>
      <c r="J8" s="414"/>
      <c r="K8" s="414"/>
    </row>
    <row r="9" spans="1:12" s="395" customFormat="1" x14ac:dyDescent="0.2">
      <c r="A9" s="414"/>
      <c r="B9" s="414"/>
      <c r="C9" s="414"/>
      <c r="D9" s="414"/>
      <c r="E9" s="414"/>
      <c r="F9" s="414"/>
      <c r="H9" s="414"/>
      <c r="I9" s="253" t="s">
        <v>246</v>
      </c>
      <c r="J9" s="396"/>
      <c r="K9" s="396"/>
      <c r="L9" s="396"/>
    </row>
    <row r="10" spans="1:12" x14ac:dyDescent="0.2">
      <c r="A10" s="757" t="s">
        <v>607</v>
      </c>
      <c r="B10" s="396"/>
      <c r="C10" s="397"/>
      <c r="D10" s="396"/>
      <c r="E10" s="396"/>
      <c r="F10" s="396"/>
      <c r="G10" s="396"/>
      <c r="H10" s="414"/>
      <c r="I10" s="414"/>
      <c r="J10" s="414"/>
      <c r="K10" s="414"/>
      <c r="L10" s="414"/>
    </row>
    <row r="11" spans="1:12" x14ac:dyDescent="0.2">
      <c r="A11" s="335" t="s">
        <v>608</v>
      </c>
      <c r="B11" s="414"/>
      <c r="C11" s="415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 x14ac:dyDescent="0.2">
      <c r="A12" s="335" t="s">
        <v>563</v>
      </c>
      <c r="B12" s="414"/>
      <c r="C12" s="414"/>
      <c r="D12" s="414"/>
      <c r="E12" s="414"/>
      <c r="F12" s="414"/>
      <c r="G12" s="414"/>
      <c r="H12" s="12"/>
      <c r="I12" s="187"/>
      <c r="J12" s="414"/>
      <c r="K12" s="414"/>
      <c r="L12" s="414"/>
    </row>
    <row r="13" spans="1:12" x14ac:dyDescent="0.2">
      <c r="A13" s="414"/>
      <c r="B13" s="414"/>
      <c r="C13" s="414"/>
      <c r="D13" s="414"/>
      <c r="E13" s="414"/>
      <c r="F13" s="414"/>
      <c r="G13" s="414"/>
      <c r="H13" s="12"/>
      <c r="I13" s="12"/>
      <c r="J13" s="414"/>
      <c r="K13" s="414"/>
      <c r="L13" s="414"/>
    </row>
    <row r="14" spans="1:12" x14ac:dyDescent="0.2">
      <c r="A14" s="414"/>
      <c r="B14" s="414"/>
      <c r="C14" s="414"/>
      <c r="D14" s="414"/>
      <c r="E14" s="414"/>
      <c r="F14" s="414"/>
      <c r="G14" s="41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2" t="s">
        <v>439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2" t="s">
        <v>1</v>
      </c>
      <c r="B1" s="902"/>
      <c r="C1" s="902"/>
      <c r="D1" s="902"/>
      <c r="E1" s="419"/>
      <c r="F1" s="419"/>
      <c r="G1" s="420"/>
    </row>
    <row r="2" spans="1:7" x14ac:dyDescent="0.2">
      <c r="A2" s="902"/>
      <c r="B2" s="902"/>
      <c r="C2" s="902"/>
      <c r="D2" s="902"/>
      <c r="E2" s="420"/>
      <c r="F2" s="420"/>
      <c r="G2" s="420"/>
    </row>
    <row r="3" spans="1:7" x14ac:dyDescent="0.2">
      <c r="A3" s="642"/>
      <c r="B3" s="642"/>
      <c r="C3" s="642"/>
      <c r="D3" s="420"/>
      <c r="E3" s="420"/>
      <c r="F3" s="420"/>
      <c r="G3" s="420"/>
    </row>
    <row r="4" spans="1:7" x14ac:dyDescent="0.2">
      <c r="A4" s="421" t="s">
        <v>442</v>
      </c>
      <c r="B4" s="420"/>
      <c r="C4" s="420"/>
      <c r="D4" s="420"/>
      <c r="E4" s="420"/>
      <c r="F4" s="420"/>
      <c r="G4" s="420"/>
    </row>
    <row r="5" spans="1:7" x14ac:dyDescent="0.2">
      <c r="A5" s="422"/>
      <c r="B5" s="422" t="s">
        <v>443</v>
      </c>
      <c r="C5" s="422" t="s">
        <v>444</v>
      </c>
      <c r="D5" s="422" t="s">
        <v>445</v>
      </c>
      <c r="E5" s="422" t="s">
        <v>446</v>
      </c>
      <c r="F5" s="422" t="s">
        <v>55</v>
      </c>
      <c r="G5" s="420"/>
    </row>
    <row r="6" spans="1:7" x14ac:dyDescent="0.2">
      <c r="A6" s="423" t="s">
        <v>443</v>
      </c>
      <c r="B6" s="424">
        <v>1</v>
      </c>
      <c r="C6" s="424">
        <v>238.8</v>
      </c>
      <c r="D6" s="424">
        <v>0.23880000000000001</v>
      </c>
      <c r="E6" s="425" t="s">
        <v>447</v>
      </c>
      <c r="F6" s="425">
        <v>0.27779999999999999</v>
      </c>
      <c r="G6" s="420"/>
    </row>
    <row r="7" spans="1:7" x14ac:dyDescent="0.2">
      <c r="A7" s="426" t="s">
        <v>444</v>
      </c>
      <c r="B7" s="427" t="s">
        <v>448</v>
      </c>
      <c r="C7" s="428">
        <v>1</v>
      </c>
      <c r="D7" s="429" t="s">
        <v>449</v>
      </c>
      <c r="E7" s="429" t="s">
        <v>450</v>
      </c>
      <c r="F7" s="427" t="s">
        <v>451</v>
      </c>
      <c r="G7" s="420"/>
    </row>
    <row r="8" spans="1:7" x14ac:dyDescent="0.2">
      <c r="A8" s="426" t="s">
        <v>445</v>
      </c>
      <c r="B8" s="427">
        <v>4.1867999999999999</v>
      </c>
      <c r="C8" s="429" t="s">
        <v>452</v>
      </c>
      <c r="D8" s="428">
        <v>1</v>
      </c>
      <c r="E8" s="429" t="s">
        <v>453</v>
      </c>
      <c r="F8" s="427">
        <v>1.163</v>
      </c>
      <c r="G8" s="420"/>
    </row>
    <row r="9" spans="1:7" x14ac:dyDescent="0.2">
      <c r="A9" s="426" t="s">
        <v>446</v>
      </c>
      <c r="B9" s="427" t="s">
        <v>454</v>
      </c>
      <c r="C9" s="429" t="s">
        <v>455</v>
      </c>
      <c r="D9" s="429" t="s">
        <v>456</v>
      </c>
      <c r="E9" s="427">
        <v>1</v>
      </c>
      <c r="F9" s="430">
        <v>11630</v>
      </c>
      <c r="G9" s="420"/>
    </row>
    <row r="10" spans="1:7" x14ac:dyDescent="0.2">
      <c r="A10" s="431" t="s">
        <v>55</v>
      </c>
      <c r="B10" s="432">
        <v>3.6</v>
      </c>
      <c r="C10" s="432">
        <v>860</v>
      </c>
      <c r="D10" s="432">
        <v>0.86</v>
      </c>
      <c r="E10" s="433" t="s">
        <v>457</v>
      </c>
      <c r="F10" s="432">
        <v>1</v>
      </c>
      <c r="G10" s="420"/>
    </row>
    <row r="11" spans="1:7" x14ac:dyDescent="0.2">
      <c r="A11" s="426"/>
      <c r="B11" s="428"/>
      <c r="C11" s="428"/>
      <c r="D11" s="428"/>
      <c r="E11" s="427"/>
      <c r="F11" s="428"/>
      <c r="G11" s="420"/>
    </row>
    <row r="12" spans="1:7" x14ac:dyDescent="0.2">
      <c r="A12" s="421"/>
      <c r="B12" s="420"/>
      <c r="C12" s="420"/>
      <c r="D12" s="420"/>
      <c r="E12" s="434"/>
      <c r="F12" s="420"/>
      <c r="G12" s="420"/>
    </row>
    <row r="13" spans="1:7" x14ac:dyDescent="0.2">
      <c r="A13" s="421" t="s">
        <v>458</v>
      </c>
      <c r="B13" s="420"/>
      <c r="C13" s="420"/>
      <c r="D13" s="420"/>
      <c r="E13" s="420"/>
      <c r="F13" s="420"/>
      <c r="G13" s="420"/>
    </row>
    <row r="14" spans="1:7" x14ac:dyDescent="0.2">
      <c r="A14" s="422"/>
      <c r="B14" s="435" t="s">
        <v>459</v>
      </c>
      <c r="C14" s="422" t="s">
        <v>460</v>
      </c>
      <c r="D14" s="422" t="s">
        <v>461</v>
      </c>
      <c r="E14" s="422" t="s">
        <v>462</v>
      </c>
      <c r="F14" s="422" t="s">
        <v>463</v>
      </c>
      <c r="G14" s="428"/>
    </row>
    <row r="15" spans="1:7" x14ac:dyDescent="0.2">
      <c r="A15" s="423" t="s">
        <v>459</v>
      </c>
      <c r="B15" s="424">
        <v>1</v>
      </c>
      <c r="C15" s="424">
        <v>2.3810000000000001E-2</v>
      </c>
      <c r="D15" s="424">
        <v>0.13370000000000001</v>
      </c>
      <c r="E15" s="424">
        <v>3.7850000000000001</v>
      </c>
      <c r="F15" s="424">
        <v>3.8E-3</v>
      </c>
      <c r="G15" s="428"/>
    </row>
    <row r="16" spans="1:7" x14ac:dyDescent="0.2">
      <c r="A16" s="426" t="s">
        <v>460</v>
      </c>
      <c r="B16" s="428">
        <v>42</v>
      </c>
      <c r="C16" s="428">
        <v>1</v>
      </c>
      <c r="D16" s="428">
        <v>5.6150000000000002</v>
      </c>
      <c r="E16" s="428">
        <v>159</v>
      </c>
      <c r="F16" s="428">
        <v>0.159</v>
      </c>
      <c r="G16" s="428"/>
    </row>
    <row r="17" spans="1:7" x14ac:dyDescent="0.2">
      <c r="A17" s="426" t="s">
        <v>461</v>
      </c>
      <c r="B17" s="428">
        <v>7.48</v>
      </c>
      <c r="C17" s="428">
        <v>0.17810000000000001</v>
      </c>
      <c r="D17" s="428">
        <v>1</v>
      </c>
      <c r="E17" s="428">
        <v>28.3</v>
      </c>
      <c r="F17" s="428">
        <v>2.8299999999999999E-2</v>
      </c>
      <c r="G17" s="428"/>
    </row>
    <row r="18" spans="1:7" x14ac:dyDescent="0.2">
      <c r="A18" s="426" t="s">
        <v>462</v>
      </c>
      <c r="B18" s="428">
        <v>0.26419999999999999</v>
      </c>
      <c r="C18" s="428">
        <v>6.3E-3</v>
      </c>
      <c r="D18" s="428">
        <v>3.5299999999999998E-2</v>
      </c>
      <c r="E18" s="428">
        <v>1</v>
      </c>
      <c r="F18" s="428">
        <v>1E-3</v>
      </c>
      <c r="G18" s="428"/>
    </row>
    <row r="19" spans="1:7" x14ac:dyDescent="0.2">
      <c r="A19" s="431" t="s">
        <v>463</v>
      </c>
      <c r="B19" s="432">
        <v>264.2</v>
      </c>
      <c r="C19" s="432">
        <v>6.2889999999999997</v>
      </c>
      <c r="D19" s="432">
        <v>35.314700000000002</v>
      </c>
      <c r="E19" s="436">
        <v>1000</v>
      </c>
      <c r="F19" s="432">
        <v>1</v>
      </c>
      <c r="G19" s="428"/>
    </row>
    <row r="20" spans="1:7" x14ac:dyDescent="0.2">
      <c r="A20" s="420"/>
      <c r="B20" s="420"/>
      <c r="C20" s="420"/>
      <c r="D20" s="420"/>
      <c r="E20" s="420"/>
      <c r="F20" s="420"/>
      <c r="G20" s="420"/>
    </row>
    <row r="21" spans="1:7" x14ac:dyDescent="0.2">
      <c r="A21" s="420"/>
      <c r="B21" s="420"/>
      <c r="C21" s="420"/>
      <c r="D21" s="420"/>
      <c r="E21" s="420"/>
      <c r="F21" s="420"/>
      <c r="G21" s="420"/>
    </row>
    <row r="22" spans="1:7" x14ac:dyDescent="0.2">
      <c r="A22" s="421" t="s">
        <v>464</v>
      </c>
      <c r="B22" s="420"/>
      <c r="C22" s="420"/>
      <c r="D22" s="420"/>
      <c r="E22" s="420"/>
      <c r="F22" s="420"/>
      <c r="G22" s="420"/>
    </row>
    <row r="23" spans="1:7" x14ac:dyDescent="0.2">
      <c r="A23" s="437" t="s">
        <v>315</v>
      </c>
      <c r="B23" s="437"/>
      <c r="C23" s="437"/>
      <c r="D23" s="437"/>
      <c r="E23" s="437"/>
      <c r="F23" s="437"/>
      <c r="G23" s="420"/>
    </row>
    <row r="24" spans="1:7" x14ac:dyDescent="0.2">
      <c r="A24" s="903" t="s">
        <v>465</v>
      </c>
      <c r="B24" s="903"/>
      <c r="C24" s="903"/>
      <c r="D24" s="904" t="s">
        <v>466</v>
      </c>
      <c r="E24" s="904"/>
      <c r="F24" s="904"/>
      <c r="G24" s="420"/>
    </row>
    <row r="25" spans="1:7" x14ac:dyDescent="0.2">
      <c r="A25" s="420"/>
      <c r="B25" s="420"/>
      <c r="C25" s="420"/>
      <c r="D25" s="420"/>
      <c r="E25" s="420"/>
      <c r="F25" s="420"/>
      <c r="G25" s="420"/>
    </row>
    <row r="26" spans="1:7" x14ac:dyDescent="0.2">
      <c r="A26" s="420"/>
      <c r="B26" s="420"/>
      <c r="C26" s="420"/>
      <c r="D26" s="420"/>
      <c r="E26" s="420"/>
      <c r="F26" s="420"/>
      <c r="G26" s="420"/>
    </row>
    <row r="27" spans="1:7" x14ac:dyDescent="0.2">
      <c r="A27" s="60" t="s">
        <v>467</v>
      </c>
      <c r="B27" s="420"/>
      <c r="C27" s="60"/>
      <c r="D27" s="421" t="s">
        <v>468</v>
      </c>
      <c r="E27" s="420"/>
      <c r="F27" s="420"/>
      <c r="G27" s="420"/>
    </row>
    <row r="28" spans="1:7" x14ac:dyDescent="0.2">
      <c r="A28" s="437" t="s">
        <v>315</v>
      </c>
      <c r="B28" s="438" t="s">
        <v>470</v>
      </c>
      <c r="C28" s="58"/>
      <c r="D28" s="423" t="s">
        <v>115</v>
      </c>
      <c r="E28" s="424"/>
      <c r="F28" s="425" t="s">
        <v>471</v>
      </c>
      <c r="G28" s="420"/>
    </row>
    <row r="29" spans="1:7" x14ac:dyDescent="0.2">
      <c r="A29" s="439" t="s">
        <v>475</v>
      </c>
      <c r="B29" s="440" t="s">
        <v>476</v>
      </c>
      <c r="C29" s="58"/>
      <c r="D29" s="431" t="s">
        <v>436</v>
      </c>
      <c r="E29" s="432"/>
      <c r="F29" s="433" t="s">
        <v>477</v>
      </c>
      <c r="G29" s="420"/>
    </row>
    <row r="30" spans="1:7" x14ac:dyDescent="0.2">
      <c r="A30" s="441" t="s">
        <v>478</v>
      </c>
      <c r="B30" s="442" t="s">
        <v>479</v>
      </c>
      <c r="C30" s="420"/>
      <c r="D30" s="420"/>
      <c r="E30" s="420"/>
      <c r="F30" s="420"/>
      <c r="G30" s="420"/>
    </row>
    <row r="31" spans="1:7" x14ac:dyDescent="0.2">
      <c r="A31" s="420"/>
      <c r="B31" s="420"/>
      <c r="C31" s="420"/>
      <c r="D31" s="420"/>
      <c r="E31" s="420"/>
      <c r="F31" s="420"/>
      <c r="G31" s="420"/>
    </row>
    <row r="32" spans="1:7" x14ac:dyDescent="0.2">
      <c r="A32" s="420"/>
      <c r="B32" s="420"/>
      <c r="C32" s="420"/>
      <c r="D32" s="420"/>
      <c r="E32" s="420"/>
      <c r="F32" s="420"/>
      <c r="G32" s="420"/>
    </row>
    <row r="33" spans="1:7" x14ac:dyDescent="0.2">
      <c r="A33" s="421" t="s">
        <v>469</v>
      </c>
      <c r="B33" s="420"/>
      <c r="C33" s="420"/>
      <c r="D33" s="420"/>
      <c r="E33" s="421" t="s">
        <v>480</v>
      </c>
      <c r="F33" s="420"/>
      <c r="G33" s="420"/>
    </row>
    <row r="34" spans="1:7" x14ac:dyDescent="0.2">
      <c r="A34" s="437" t="s">
        <v>472</v>
      </c>
      <c r="B34" s="437" t="s">
        <v>473</v>
      </c>
      <c r="C34" s="437" t="s">
        <v>474</v>
      </c>
      <c r="D34" s="428"/>
      <c r="E34" s="422"/>
      <c r="F34" s="422" t="s">
        <v>481</v>
      </c>
      <c r="G34" s="420"/>
    </row>
    <row r="35" spans="1:7" x14ac:dyDescent="0.2">
      <c r="A35" s="1"/>
      <c r="B35" s="1"/>
      <c r="C35" s="1"/>
      <c r="D35" s="1"/>
      <c r="E35" s="423" t="s">
        <v>482</v>
      </c>
      <c r="F35" s="443">
        <v>11.6</v>
      </c>
      <c r="G35" s="420"/>
    </row>
    <row r="36" spans="1:7" x14ac:dyDescent="0.25">
      <c r="A36" s="1"/>
      <c r="B36" s="1"/>
      <c r="C36" s="1"/>
      <c r="D36" s="1"/>
      <c r="E36" s="426" t="s">
        <v>49</v>
      </c>
      <c r="F36" s="443">
        <v>8.5299999999999994</v>
      </c>
      <c r="G36" s="420"/>
    </row>
    <row r="37" spans="1:7" x14ac:dyDescent="0.25">
      <c r="A37" s="1"/>
      <c r="B37" s="1"/>
      <c r="C37" s="1"/>
      <c r="D37" s="1"/>
      <c r="E37" s="426" t="s">
        <v>50</v>
      </c>
      <c r="F37" s="443">
        <v>7.88</v>
      </c>
      <c r="G37" s="420"/>
    </row>
    <row r="38" spans="1:7" x14ac:dyDescent="0.25">
      <c r="A38" s="1"/>
      <c r="B38" s="1"/>
      <c r="C38" s="1"/>
      <c r="D38" s="1"/>
      <c r="E38" s="426" t="s">
        <v>483</v>
      </c>
      <c r="F38" s="443">
        <v>7.93</v>
      </c>
      <c r="G38" s="420"/>
    </row>
    <row r="39" spans="1:7" x14ac:dyDescent="0.2">
      <c r="A39" s="1"/>
      <c r="B39" s="1"/>
      <c r="C39" s="1"/>
      <c r="D39" s="1"/>
      <c r="E39" s="426" t="s">
        <v>130</v>
      </c>
      <c r="F39" s="443">
        <v>7.46</v>
      </c>
      <c r="G39" s="420"/>
    </row>
    <row r="40" spans="1:7" x14ac:dyDescent="0.2">
      <c r="A40" s="1"/>
      <c r="B40" s="1"/>
      <c r="C40" s="1"/>
      <c r="D40" s="1"/>
      <c r="E40" s="426" t="s">
        <v>131</v>
      </c>
      <c r="F40" s="443">
        <v>6.66</v>
      </c>
      <c r="G40" s="420"/>
    </row>
    <row r="41" spans="1:7" x14ac:dyDescent="0.2">
      <c r="A41" s="1"/>
      <c r="B41" s="1"/>
      <c r="C41" s="1"/>
      <c r="D41" s="1"/>
      <c r="E41" s="431" t="s">
        <v>484</v>
      </c>
      <c r="F41" s="444">
        <v>8</v>
      </c>
      <c r="G41" s="420"/>
    </row>
    <row r="42" spans="1:7" x14ac:dyDescent="0.2">
      <c r="A42" s="420"/>
      <c r="B42" s="420"/>
      <c r="C42" s="420"/>
      <c r="D42" s="420"/>
      <c r="E42" s="420"/>
      <c r="F42" s="420"/>
      <c r="G42" s="420"/>
    </row>
    <row r="43" spans="1:7" x14ac:dyDescent="0.2">
      <c r="A43" s="420"/>
      <c r="B43" s="420"/>
      <c r="C43" s="420"/>
      <c r="D43" s="420"/>
      <c r="E43" s="420"/>
      <c r="F43" s="420"/>
      <c r="G43" s="420"/>
    </row>
    <row r="44" spans="1:7" x14ac:dyDescent="0.2">
      <c r="A44" s="420"/>
      <c r="B44" s="420"/>
      <c r="C44" s="420"/>
      <c r="D44" s="420"/>
      <c r="E44" s="420"/>
      <c r="F44" s="420"/>
      <c r="G44" s="420"/>
    </row>
    <row r="45" spans="1:7" ht="15" x14ac:dyDescent="0.25">
      <c r="A45" s="445" t="s">
        <v>485</v>
      </c>
      <c r="B45" s="1"/>
      <c r="C45" s="1"/>
      <c r="D45" s="1"/>
      <c r="E45" s="1"/>
      <c r="F45" s="1"/>
      <c r="G45" s="1"/>
    </row>
    <row r="46" spans="1:7" x14ac:dyDescent="0.2">
      <c r="A46" s="1" t="s">
        <v>486</v>
      </c>
      <c r="B46" s="1"/>
      <c r="C46" s="1"/>
      <c r="D46" s="1"/>
      <c r="E46" s="1"/>
      <c r="F46" s="1"/>
      <c r="G46" s="1"/>
    </row>
    <row r="47" spans="1:7" x14ac:dyDescent="0.2">
      <c r="A47" s="1" t="s">
        <v>487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5" t="s">
        <v>488</v>
      </c>
      <c r="B49" s="1"/>
      <c r="C49" s="1"/>
      <c r="D49" s="1"/>
      <c r="E49" s="1"/>
      <c r="F49" s="1"/>
      <c r="G49" s="1"/>
    </row>
    <row r="50" spans="1:7" x14ac:dyDescent="0.2">
      <c r="A50" s="1" t="s">
        <v>489</v>
      </c>
      <c r="B50" s="1"/>
      <c r="C50" s="1"/>
      <c r="D50" s="1"/>
      <c r="E50" s="1"/>
      <c r="F50" s="1"/>
      <c r="G50" s="1"/>
    </row>
    <row r="51" spans="1:7" x14ac:dyDescent="0.2">
      <c r="A51" s="1" t="s">
        <v>490</v>
      </c>
      <c r="B51" s="1"/>
      <c r="C51" s="1"/>
      <c r="D51" s="1"/>
      <c r="E51" s="1"/>
      <c r="F51" s="1"/>
      <c r="G51" s="1"/>
    </row>
    <row r="52" spans="1:7" x14ac:dyDescent="0.2">
      <c r="A52" s="1" t="s">
        <v>491</v>
      </c>
      <c r="B52" s="1"/>
      <c r="C52" s="1"/>
      <c r="D52" s="1"/>
      <c r="E52" s="1"/>
      <c r="F52" s="1"/>
      <c r="G52" s="1"/>
    </row>
    <row r="53" spans="1:7" x14ac:dyDescent="0.2">
      <c r="A53" s="1" t="s">
        <v>492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5" t="s">
        <v>493</v>
      </c>
      <c r="B55" s="1"/>
      <c r="C55" s="1"/>
      <c r="D55" s="1"/>
      <c r="E55" s="1"/>
      <c r="F55" s="1"/>
      <c r="G55" s="1"/>
    </row>
    <row r="56" spans="1:7" x14ac:dyDescent="0.2">
      <c r="A56" s="1" t="s">
        <v>494</v>
      </c>
      <c r="B56" s="1"/>
      <c r="C56" s="1"/>
      <c r="D56" s="1"/>
      <c r="E56" s="1"/>
      <c r="F56" s="1"/>
      <c r="G56" s="1"/>
    </row>
    <row r="57" spans="1:7" x14ac:dyDescent="0.2">
      <c r="A57" s="1" t="s">
        <v>495</v>
      </c>
      <c r="B57" s="1"/>
      <c r="C57" s="1"/>
      <c r="D57" s="1"/>
      <c r="E57" s="1"/>
      <c r="F57" s="1"/>
      <c r="G57" s="1"/>
    </row>
    <row r="58" spans="1:7" x14ac:dyDescent="0.2">
      <c r="A58" s="1" t="s">
        <v>496</v>
      </c>
      <c r="B58" s="1"/>
      <c r="C58" s="1"/>
      <c r="D58" s="1"/>
      <c r="E58" s="1"/>
      <c r="F58" s="1"/>
      <c r="G58" s="1"/>
    </row>
    <row r="59" spans="1:7" x14ac:dyDescent="0.2">
      <c r="A59" s="1" t="s">
        <v>497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5" t="s">
        <v>498</v>
      </c>
      <c r="B61" s="1"/>
      <c r="C61" s="1"/>
      <c r="D61" s="1"/>
      <c r="E61" s="1"/>
      <c r="F61" s="1"/>
      <c r="G61" s="1"/>
    </row>
    <row r="62" spans="1:7" x14ac:dyDescent="0.2">
      <c r="A62" s="1" t="s">
        <v>499</v>
      </c>
      <c r="B62" s="1"/>
      <c r="C62" s="1"/>
      <c r="D62" s="1"/>
      <c r="E62" s="1"/>
      <c r="F62" s="1"/>
      <c r="G62" s="1"/>
    </row>
    <row r="63" spans="1:7" x14ac:dyDescent="0.2">
      <c r="A63" s="1" t="s">
        <v>500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5" t="s">
        <v>501</v>
      </c>
      <c r="B65" s="1"/>
      <c r="C65" s="1"/>
      <c r="D65" s="1"/>
      <c r="E65" s="1"/>
      <c r="F65" s="1"/>
      <c r="G65" s="1"/>
    </row>
    <row r="66" spans="1:7" x14ac:dyDescent="0.2">
      <c r="A66" s="1" t="s">
        <v>502</v>
      </c>
      <c r="B66" s="1"/>
      <c r="C66" s="1"/>
      <c r="D66" s="1"/>
      <c r="E66" s="1"/>
      <c r="F66" s="1"/>
      <c r="G66" s="1"/>
    </row>
    <row r="67" spans="1:7" x14ac:dyDescent="0.2">
      <c r="A67" s="1" t="s">
        <v>503</v>
      </c>
      <c r="B67" s="1"/>
      <c r="C67" s="1"/>
      <c r="D67" s="1"/>
      <c r="E67" s="1"/>
      <c r="F67" s="1"/>
      <c r="G67" s="1"/>
    </row>
    <row r="68" spans="1:7" x14ac:dyDescent="0.2">
      <c r="A68" s="1" t="s">
        <v>504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F11" sqref="F1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6" t="s">
        <v>518</v>
      </c>
      <c r="B1" s="469"/>
      <c r="C1" s="469"/>
      <c r="D1" s="469"/>
    </row>
    <row r="2" spans="1:4" x14ac:dyDescent="0.2">
      <c r="A2" s="499"/>
      <c r="B2" s="497"/>
      <c r="C2" s="497"/>
      <c r="D2" s="500"/>
    </row>
    <row r="3" spans="1:4" ht="13.7" x14ac:dyDescent="0.2">
      <c r="A3" s="501"/>
      <c r="B3" s="501">
        <v>2012</v>
      </c>
      <c r="C3" s="501">
        <v>2013</v>
      </c>
      <c r="D3" s="501">
        <v>2014</v>
      </c>
    </row>
    <row r="4" spans="1:4" ht="13.7" x14ac:dyDescent="0.2">
      <c r="A4" s="468" t="s">
        <v>135</v>
      </c>
      <c r="B4" s="496">
        <v>-4.4731886825738902</v>
      </c>
      <c r="C4" s="496">
        <v>-7.4967254474384264</v>
      </c>
      <c r="D4" s="496">
        <v>-7.7301788864257928</v>
      </c>
    </row>
    <row r="5" spans="1:4" ht="13.7" x14ac:dyDescent="0.2">
      <c r="A5" s="468" t="s">
        <v>136</v>
      </c>
      <c r="B5" s="496">
        <v>-4.6807383604244039</v>
      </c>
      <c r="C5" s="496">
        <v>-8.8910421268695981</v>
      </c>
      <c r="D5" s="496">
        <v>-6.1256864554811488</v>
      </c>
    </row>
    <row r="6" spans="1:4" ht="13.7" x14ac:dyDescent="0.2">
      <c r="A6" s="468" t="s">
        <v>137</v>
      </c>
      <c r="B6" s="496">
        <v>-4.8060256607878857</v>
      </c>
      <c r="C6" s="496">
        <v>-9.2837718409267733</v>
      </c>
      <c r="D6" s="496">
        <v>-4.9305612561905718</v>
      </c>
    </row>
    <row r="7" spans="1:4" ht="13.7" x14ac:dyDescent="0.2">
      <c r="A7" s="468" t="s">
        <v>138</v>
      </c>
      <c r="B7" s="496">
        <v>-4.9661151439130595</v>
      </c>
      <c r="C7" s="496">
        <v>-9.3704795125260638</v>
      </c>
      <c r="D7" s="496">
        <v>-4.7557507732341646</v>
      </c>
    </row>
    <row r="8" spans="1:4" ht="13.7" x14ac:dyDescent="0.2">
      <c r="A8" s="468" t="s">
        <v>139</v>
      </c>
      <c r="B8" s="496">
        <v>-5.1481297204752305</v>
      </c>
      <c r="C8" s="496">
        <v>-9.8609968805954491</v>
      </c>
      <c r="D8" s="496">
        <v>-3.8749618639109014</v>
      </c>
    </row>
    <row r="9" spans="1:4" ht="13.7" x14ac:dyDescent="0.2">
      <c r="A9" s="468" t="s">
        <v>140</v>
      </c>
      <c r="B9" s="496">
        <v>-5.190499601378133</v>
      </c>
      <c r="C9" s="496">
        <v>-10.662422398235801</v>
      </c>
      <c r="D9" s="496">
        <v>-2.4630369472296696</v>
      </c>
    </row>
    <row r="10" spans="1:4" ht="13.7" x14ac:dyDescent="0.2">
      <c r="A10" s="468" t="s">
        <v>141</v>
      </c>
      <c r="B10" s="496">
        <v>-5.5123557580188232</v>
      </c>
      <c r="C10" s="496">
        <v>-10.495064109922007</v>
      </c>
      <c r="D10" s="496">
        <v>-2.1642600151039391</v>
      </c>
    </row>
    <row r="11" spans="1:4" ht="13.7" x14ac:dyDescent="0.2">
      <c r="A11" s="468" t="s">
        <v>142</v>
      </c>
      <c r="B11" s="496">
        <v>-5.5135385266924581</v>
      </c>
      <c r="C11" s="496">
        <v>-10.989446637777348</v>
      </c>
      <c r="D11" s="496">
        <v>-1.8015724515816596</v>
      </c>
    </row>
    <row r="12" spans="1:4" ht="13.7" x14ac:dyDescent="0.2">
      <c r="A12" s="468" t="s">
        <v>143</v>
      </c>
      <c r="B12" s="496">
        <v>-6.2415667657913874</v>
      </c>
      <c r="C12" s="496">
        <v>-10.413736635372336</v>
      </c>
      <c r="D12" s="496">
        <v>-1.0862000621105692</v>
      </c>
    </row>
    <row r="13" spans="1:4" ht="13.7" x14ac:dyDescent="0.2">
      <c r="A13" s="468" t="s">
        <v>144</v>
      </c>
      <c r="B13" s="496">
        <v>-6.3111033683859485</v>
      </c>
      <c r="C13" s="496">
        <v>-10.20311325560632</v>
      </c>
      <c r="D13" s="496">
        <v>-0.53747142014102356</v>
      </c>
    </row>
    <row r="14" spans="1:4" ht="13.7" x14ac:dyDescent="0.2">
      <c r="A14" s="468" t="s">
        <v>145</v>
      </c>
      <c r="B14" s="496">
        <v>-6.3879221863982698</v>
      </c>
      <c r="C14" s="496">
        <v>-9.7112398978106107</v>
      </c>
      <c r="D14" s="496">
        <v>-0.71043585440024226</v>
      </c>
    </row>
    <row r="15" spans="1:4" ht="13.7" x14ac:dyDescent="0.2">
      <c r="A15" s="497" t="s">
        <v>146</v>
      </c>
      <c r="B15" s="498">
        <v>-6.7013566580302255</v>
      </c>
      <c r="C15" s="498">
        <v>-8.9030269781086897</v>
      </c>
      <c r="D15" s="498" t="s">
        <v>631</v>
      </c>
    </row>
    <row r="16" spans="1:4" x14ac:dyDescent="0.2">
      <c r="A16" s="467"/>
      <c r="B16" s="468"/>
      <c r="C16" s="468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5" sqref="B5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4" t="s">
        <v>24</v>
      </c>
      <c r="B1" s="505"/>
      <c r="C1" s="505"/>
      <c r="D1" s="505"/>
      <c r="E1" s="505"/>
      <c r="F1" s="505"/>
      <c r="G1" s="505"/>
      <c r="H1" s="505"/>
    </row>
    <row r="2" spans="1:8" ht="15.75" x14ac:dyDescent="0.25">
      <c r="A2" s="506"/>
      <c r="B2" s="507"/>
      <c r="C2" s="508"/>
      <c r="D2" s="508"/>
      <c r="E2" s="508"/>
      <c r="F2" s="508"/>
      <c r="G2" s="508"/>
      <c r="H2" s="538" t="s">
        <v>160</v>
      </c>
    </row>
    <row r="3" spans="1:8" s="80" customFormat="1" x14ac:dyDescent="0.2">
      <c r="A3" s="460"/>
      <c r="B3" s="857">
        <f>INDICE!A3</f>
        <v>41944</v>
      </c>
      <c r="C3" s="858"/>
      <c r="D3" s="858" t="s">
        <v>121</v>
      </c>
      <c r="E3" s="858"/>
      <c r="F3" s="858" t="s">
        <v>122</v>
      </c>
      <c r="G3" s="858"/>
      <c r="H3" s="858"/>
    </row>
    <row r="4" spans="1:8" s="80" customFormat="1" x14ac:dyDescent="0.2">
      <c r="A4" s="46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456" t="s">
        <v>513</v>
      </c>
      <c r="H4" s="456" t="s">
        <v>129</v>
      </c>
    </row>
    <row r="5" spans="1:8" s="102" customFormat="1" ht="12.95" x14ac:dyDescent="0.2">
      <c r="A5" s="510" t="s">
        <v>147</v>
      </c>
      <c r="B5" s="519">
        <v>69.400220000000019</v>
      </c>
      <c r="C5" s="512">
        <v>-14.06235140511318</v>
      </c>
      <c r="D5" s="511">
        <v>755.49240999999995</v>
      </c>
      <c r="E5" s="512">
        <v>-7.5699152528116747</v>
      </c>
      <c r="F5" s="511">
        <v>865.66512999999975</v>
      </c>
      <c r="G5" s="512">
        <v>-5.9930401206526076</v>
      </c>
      <c r="H5" s="517">
        <v>52.411633148520131</v>
      </c>
    </row>
    <row r="6" spans="1:8" s="102" customFormat="1" ht="12.95" x14ac:dyDescent="0.2">
      <c r="A6" s="510" t="s">
        <v>148</v>
      </c>
      <c r="B6" s="519">
        <v>33.697689999999994</v>
      </c>
      <c r="C6" s="512">
        <v>-10.125928340117438</v>
      </c>
      <c r="D6" s="511">
        <v>456.52286999999995</v>
      </c>
      <c r="E6" s="512">
        <v>-11.06118600094103</v>
      </c>
      <c r="F6" s="511">
        <v>518.03704999999991</v>
      </c>
      <c r="G6" s="512">
        <v>-9.5403516955788916</v>
      </c>
      <c r="H6" s="517">
        <v>31.364516001634009</v>
      </c>
    </row>
    <row r="7" spans="1:8" s="102" customFormat="1" x14ac:dyDescent="0.2">
      <c r="A7" s="510" t="s">
        <v>149</v>
      </c>
      <c r="B7" s="519">
        <v>2.7463699999999993</v>
      </c>
      <c r="C7" s="512">
        <v>1.051589710757652</v>
      </c>
      <c r="D7" s="511">
        <v>32.060029999999998</v>
      </c>
      <c r="E7" s="512">
        <v>13.970267509936802</v>
      </c>
      <c r="F7" s="511">
        <v>34.805639999999997</v>
      </c>
      <c r="G7" s="512">
        <v>10.302693801802953</v>
      </c>
      <c r="H7" s="517">
        <v>2.1073049750536428</v>
      </c>
    </row>
    <row r="8" spans="1:8" s="102" customFormat="1" ht="12.95" x14ac:dyDescent="0.2">
      <c r="A8" s="513" t="s">
        <v>654</v>
      </c>
      <c r="B8" s="518">
        <v>25.015400000000003</v>
      </c>
      <c r="C8" s="515">
        <v>69445.176536002225</v>
      </c>
      <c r="D8" s="514">
        <v>233.11454999999998</v>
      </c>
      <c r="E8" s="516">
        <v>323.0729513004643</v>
      </c>
      <c r="F8" s="514">
        <v>233.15818999999999</v>
      </c>
      <c r="G8" s="516">
        <v>322.82042052062303</v>
      </c>
      <c r="H8" s="518">
        <v>14.116545874792205</v>
      </c>
    </row>
    <row r="9" spans="1:8" s="80" customFormat="1" ht="13.7" x14ac:dyDescent="0.25">
      <c r="A9" s="462" t="s">
        <v>120</v>
      </c>
      <c r="B9" s="69">
        <v>130.85968</v>
      </c>
      <c r="C9" s="70">
        <v>8.1444024680719007</v>
      </c>
      <c r="D9" s="69">
        <v>1477.1898599999997</v>
      </c>
      <c r="E9" s="70">
        <v>4.4765000771590717</v>
      </c>
      <c r="F9" s="69">
        <v>1651.6660099999999</v>
      </c>
      <c r="G9" s="70">
        <v>4.5211143862127958</v>
      </c>
      <c r="H9" s="70">
        <v>100</v>
      </c>
    </row>
    <row r="10" spans="1:8" s="102" customFormat="1" x14ac:dyDescent="0.2">
      <c r="A10" s="503"/>
      <c r="B10" s="502"/>
      <c r="C10" s="509"/>
      <c r="D10" s="502"/>
      <c r="E10" s="509"/>
      <c r="F10" s="502"/>
      <c r="G10" s="509"/>
      <c r="H10" s="93" t="s">
        <v>246</v>
      </c>
    </row>
    <row r="11" spans="1:8" s="102" customFormat="1" x14ac:dyDescent="0.2">
      <c r="A11" s="463" t="s">
        <v>584</v>
      </c>
      <c r="B11" s="502"/>
      <c r="C11" s="502"/>
      <c r="D11" s="502"/>
      <c r="E11" s="502"/>
      <c r="F11" s="502"/>
      <c r="G11" s="509"/>
      <c r="H11" s="509"/>
    </row>
    <row r="12" spans="1:8" s="102" customFormat="1" x14ac:dyDescent="0.2">
      <c r="A12" s="463" t="s">
        <v>653</v>
      </c>
      <c r="B12" s="502"/>
      <c r="C12" s="502"/>
      <c r="D12" s="502"/>
      <c r="E12" s="502"/>
      <c r="F12" s="502"/>
      <c r="G12" s="509"/>
      <c r="H12" s="509"/>
    </row>
    <row r="13" spans="1:8" s="102" customFormat="1" ht="14.25" x14ac:dyDescent="0.2">
      <c r="A13" s="463" t="s">
        <v>247</v>
      </c>
      <c r="B13" s="468"/>
      <c r="C13" s="468"/>
      <c r="D13" s="468"/>
      <c r="E13" s="468"/>
      <c r="F13" s="468"/>
      <c r="G13" s="468"/>
      <c r="H13" s="46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77" priority="4" operator="between">
      <formula>0</formula>
      <formula>0.5</formula>
    </cfRule>
  </conditionalFormatting>
  <conditionalFormatting sqref="D8">
    <cfRule type="cellIs" dxfId="76" priority="3" operator="between">
      <formula>0</formula>
      <formula>0.5</formula>
    </cfRule>
  </conditionalFormatting>
  <conditionalFormatting sqref="F8">
    <cfRule type="cellIs" dxfId="75" priority="2" operator="between">
      <formula>0</formula>
      <formula>0.5</formula>
    </cfRule>
  </conditionalFormatting>
  <conditionalFormatting sqref="H8">
    <cfRule type="cellIs" dxfId="7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B5" sqref="B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5"/>
      <c r="C1" s="185"/>
      <c r="D1" s="185"/>
      <c r="E1" s="185"/>
      <c r="F1" s="185"/>
      <c r="G1" s="185"/>
      <c r="H1" s="185"/>
    </row>
    <row r="2" spans="1:14" ht="15.75" x14ac:dyDescent="0.25">
      <c r="A2" s="177"/>
      <c r="B2" s="178"/>
      <c r="C2" s="185"/>
      <c r="D2" s="185"/>
      <c r="E2" s="185"/>
      <c r="F2" s="185"/>
      <c r="G2" s="185"/>
      <c r="H2" s="538" t="s">
        <v>160</v>
      </c>
    </row>
    <row r="3" spans="1:14" s="102" customFormat="1" x14ac:dyDescent="0.2">
      <c r="A3" s="79"/>
      <c r="B3" s="857">
        <f>INDICE!A3</f>
        <v>41944</v>
      </c>
      <c r="C3" s="858"/>
      <c r="D3" s="859" t="s">
        <v>121</v>
      </c>
      <c r="E3" s="859"/>
      <c r="F3" s="859" t="s">
        <v>122</v>
      </c>
      <c r="G3" s="859"/>
      <c r="H3" s="859"/>
      <c r="I3" s="539"/>
    </row>
    <row r="4" spans="1:14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513</v>
      </c>
      <c r="F4" s="97" t="s">
        <v>48</v>
      </c>
      <c r="G4" s="456" t="s">
        <v>513</v>
      </c>
      <c r="H4" s="456" t="s">
        <v>111</v>
      </c>
      <c r="I4" s="539"/>
    </row>
    <row r="5" spans="1:14" s="102" customFormat="1" ht="12.95" x14ac:dyDescent="0.2">
      <c r="A5" s="99" t="s">
        <v>193</v>
      </c>
      <c r="B5" s="541">
        <v>321.62859999999989</v>
      </c>
      <c r="C5" s="534">
        <v>-4.6927787404618142</v>
      </c>
      <c r="D5" s="533">
        <v>3934.3429199999996</v>
      </c>
      <c r="E5" s="535">
        <v>-1.1416622666103071</v>
      </c>
      <c r="F5" s="533">
        <v>4290.8526999999985</v>
      </c>
      <c r="G5" s="535">
        <v>-1.3880681574926725</v>
      </c>
      <c r="H5" s="544">
        <v>93.114192390802913</v>
      </c>
    </row>
    <row r="6" spans="1:14" s="102" customFormat="1" ht="12.95" x14ac:dyDescent="0.2">
      <c r="A6" s="99" t="s">
        <v>194</v>
      </c>
      <c r="B6" s="519">
        <v>23.518569999999986</v>
      </c>
      <c r="C6" s="527">
        <v>-5.0219084811062054</v>
      </c>
      <c r="D6" s="511">
        <v>287.08498000000003</v>
      </c>
      <c r="E6" s="512">
        <v>-0.14154485251428223</v>
      </c>
      <c r="F6" s="511">
        <v>313.73864000000003</v>
      </c>
      <c r="G6" s="512">
        <v>-0.66825221179046612</v>
      </c>
      <c r="H6" s="517">
        <v>6.8083250877824044</v>
      </c>
    </row>
    <row r="7" spans="1:14" s="102" customFormat="1" ht="12.95" x14ac:dyDescent="0.2">
      <c r="A7" s="99" t="s">
        <v>154</v>
      </c>
      <c r="B7" s="542">
        <v>1.9019999999999999E-2</v>
      </c>
      <c r="C7" s="529">
        <v>-33.912439193884644</v>
      </c>
      <c r="D7" s="528">
        <v>0.21577000000000002</v>
      </c>
      <c r="E7" s="529">
        <v>-4.2256646988326079</v>
      </c>
      <c r="F7" s="528">
        <v>0.23177</v>
      </c>
      <c r="G7" s="529">
        <v>-30.806663482206829</v>
      </c>
      <c r="H7" s="542">
        <v>5.0295542353193329E-3</v>
      </c>
    </row>
    <row r="8" spans="1:14" s="102" customFormat="1" ht="13.7" x14ac:dyDescent="0.25">
      <c r="A8" s="540" t="s">
        <v>155</v>
      </c>
      <c r="B8" s="520">
        <v>345.16618999999997</v>
      </c>
      <c r="C8" s="521">
        <v>-4.7238206575402213</v>
      </c>
      <c r="D8" s="520">
        <v>4221.6934399999982</v>
      </c>
      <c r="E8" s="521">
        <v>-1.0762592602637475</v>
      </c>
      <c r="F8" s="520">
        <v>4604.8744599999973</v>
      </c>
      <c r="G8" s="521">
        <v>-1.3430845901733861</v>
      </c>
      <c r="H8" s="521">
        <v>99.928661359998344</v>
      </c>
    </row>
    <row r="9" spans="1:14" s="102" customFormat="1" ht="12.95" x14ac:dyDescent="0.2">
      <c r="A9" s="99" t="s">
        <v>156</v>
      </c>
      <c r="B9" s="542">
        <v>0.18334999999999999</v>
      </c>
      <c r="C9" s="529">
        <v>-28.72691933916424</v>
      </c>
      <c r="D9" s="528">
        <v>2.9881000000000002</v>
      </c>
      <c r="E9" s="528">
        <v>-37.411503497968226</v>
      </c>
      <c r="F9" s="528">
        <v>3.2873999999999994</v>
      </c>
      <c r="G9" s="529">
        <v>-35.057674490273655</v>
      </c>
      <c r="H9" s="517">
        <v>7.1338640001677417E-2</v>
      </c>
    </row>
    <row r="10" spans="1:14" s="102" customFormat="1" ht="13.7" x14ac:dyDescent="0.25">
      <c r="A10" s="68" t="s">
        <v>157</v>
      </c>
      <c r="B10" s="522">
        <v>345.34953999999993</v>
      </c>
      <c r="C10" s="523">
        <v>-4.7408528478537981</v>
      </c>
      <c r="D10" s="522">
        <v>4224.6815399999987</v>
      </c>
      <c r="E10" s="523">
        <v>-1.1168621510137733</v>
      </c>
      <c r="F10" s="522">
        <v>4608.1618599999965</v>
      </c>
      <c r="G10" s="523">
        <v>-1.3796088641226505</v>
      </c>
      <c r="H10" s="523">
        <v>100</v>
      </c>
    </row>
    <row r="11" spans="1:14" s="102" customFormat="1" ht="12.95" x14ac:dyDescent="0.2">
      <c r="A11" s="104" t="s">
        <v>158</v>
      </c>
      <c r="B11" s="530"/>
      <c r="C11" s="530"/>
      <c r="D11" s="530"/>
      <c r="E11" s="530"/>
      <c r="F11" s="530"/>
      <c r="G11" s="530"/>
      <c r="H11" s="530"/>
    </row>
    <row r="12" spans="1:14" s="102" customFormat="1" ht="12.95" x14ac:dyDescent="0.2">
      <c r="A12" s="105" t="s">
        <v>200</v>
      </c>
      <c r="B12" s="543">
        <v>24.742449999999987</v>
      </c>
      <c r="C12" s="532">
        <v>12.820553741769544</v>
      </c>
      <c r="D12" s="531">
        <v>252.50393999999994</v>
      </c>
      <c r="E12" s="532">
        <v>4.8482616035006245</v>
      </c>
      <c r="F12" s="531">
        <v>275.50771999999989</v>
      </c>
      <c r="G12" s="532">
        <v>4.4434614102838346</v>
      </c>
      <c r="H12" s="545">
        <v>5.978690166929165</v>
      </c>
    </row>
    <row r="13" spans="1:14" s="102" customFormat="1" ht="12.95" x14ac:dyDescent="0.2">
      <c r="A13" s="106" t="s">
        <v>159</v>
      </c>
      <c r="B13" s="584">
        <v>7.1644658915717656</v>
      </c>
      <c r="C13" s="536"/>
      <c r="D13" s="565">
        <v>5.9768751232311823</v>
      </c>
      <c r="E13" s="536"/>
      <c r="F13" s="565">
        <v>5.978690166929165</v>
      </c>
      <c r="G13" s="536"/>
      <c r="H13" s="54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584</v>
      </c>
      <c r="B15" s="136"/>
      <c r="C15" s="136"/>
      <c r="D15" s="136"/>
      <c r="E15" s="136"/>
      <c r="F15" s="53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520</v>
      </c>
      <c r="B16" s="185"/>
      <c r="C16" s="185"/>
      <c r="D16" s="185"/>
      <c r="E16" s="185"/>
      <c r="F16" s="185"/>
      <c r="G16" s="185"/>
      <c r="H16" s="185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5"/>
      <c r="C17" s="185"/>
      <c r="D17" s="185"/>
      <c r="E17" s="185"/>
      <c r="F17" s="185"/>
      <c r="G17" s="185"/>
      <c r="H17" s="185"/>
    </row>
  </sheetData>
  <mergeCells count="3">
    <mergeCell ref="B3:C3"/>
    <mergeCell ref="D3:E3"/>
    <mergeCell ref="F3:H3"/>
  </mergeCells>
  <conditionalFormatting sqref="H7">
    <cfRule type="cellIs" dxfId="73" priority="1" operator="between">
      <formula>0</formula>
      <formula>0.5</formula>
    </cfRule>
  </conditionalFormatting>
  <conditionalFormatting sqref="B9:G9">
    <cfRule type="cellIs" dxfId="72" priority="3" operator="between">
      <formula>0</formula>
      <formula>0.5</formula>
    </cfRule>
  </conditionalFormatting>
  <conditionalFormatting sqref="B7:G7">
    <cfRule type="cellIs" dxfId="7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625</v>
      </c>
    </row>
    <row r="2" spans="1:9" ht="15.75" x14ac:dyDescent="0.25">
      <c r="A2" s="2"/>
      <c r="B2" s="109"/>
      <c r="H2" s="110" t="s">
        <v>160</v>
      </c>
    </row>
    <row r="3" spans="1:9" s="114" customFormat="1" ht="13.7" customHeight="1" x14ac:dyDescent="0.2">
      <c r="A3" s="111"/>
      <c r="B3" s="860">
        <f>INDICE!A3</f>
        <v>41944</v>
      </c>
      <c r="C3" s="860"/>
      <c r="D3" s="860"/>
      <c r="E3" s="112"/>
      <c r="F3" s="861" t="s">
        <v>122</v>
      </c>
      <c r="G3" s="861"/>
      <c r="H3" s="861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49.974760000000011</v>
      </c>
      <c r="C5" s="117">
        <v>1.8164500000000006</v>
      </c>
      <c r="D5" s="547">
        <v>51.791210000000014</v>
      </c>
      <c r="E5" s="548"/>
      <c r="F5" s="548">
        <v>665.66246000000012</v>
      </c>
      <c r="G5" s="548">
        <v>23.99141999999998</v>
      </c>
      <c r="H5" s="547">
        <v>689.65388000000007</v>
      </c>
      <c r="I5" s="82"/>
    </row>
    <row r="6" spans="1:9" s="114" customFormat="1" x14ac:dyDescent="0.2">
      <c r="A6" s="115" t="s">
        <v>163</v>
      </c>
      <c r="B6" s="118">
        <v>9.0775099999999984</v>
      </c>
      <c r="C6" s="119">
        <v>0.42962000000000006</v>
      </c>
      <c r="D6" s="549">
        <v>9.5071299999999983</v>
      </c>
      <c r="E6" s="271"/>
      <c r="F6" s="271">
        <v>126.01733000000002</v>
      </c>
      <c r="G6" s="271">
        <v>6.0545199999999983</v>
      </c>
      <c r="H6" s="549">
        <v>132.07185000000001</v>
      </c>
      <c r="I6" s="82"/>
    </row>
    <row r="7" spans="1:9" s="114" customFormat="1" ht="12.95" x14ac:dyDescent="0.2">
      <c r="A7" s="115" t="s">
        <v>164</v>
      </c>
      <c r="B7" s="118">
        <v>6.1000599999999991</v>
      </c>
      <c r="C7" s="119">
        <v>0.41675000000000001</v>
      </c>
      <c r="D7" s="549">
        <v>6.5168099999999995</v>
      </c>
      <c r="E7" s="271"/>
      <c r="F7" s="271">
        <v>84.248770000000036</v>
      </c>
      <c r="G7" s="271">
        <v>6.0742500000000019</v>
      </c>
      <c r="H7" s="549">
        <v>90.323020000000042</v>
      </c>
      <c r="I7" s="82"/>
    </row>
    <row r="8" spans="1:9" s="114" customFormat="1" ht="12.95" x14ac:dyDescent="0.2">
      <c r="A8" s="115" t="s">
        <v>165</v>
      </c>
      <c r="B8" s="118">
        <v>12.315490000000002</v>
      </c>
      <c r="C8" s="118">
        <v>0.74492000000000003</v>
      </c>
      <c r="D8" s="549">
        <v>13.060410000000003</v>
      </c>
      <c r="E8" s="271"/>
      <c r="F8" s="271">
        <v>194.91660000000002</v>
      </c>
      <c r="G8" s="271">
        <v>10.791259999999998</v>
      </c>
      <c r="H8" s="549">
        <v>205.70786000000001</v>
      </c>
      <c r="I8" s="82"/>
    </row>
    <row r="9" spans="1:9" s="114" customFormat="1" ht="12.95" x14ac:dyDescent="0.2">
      <c r="A9" s="115" t="s">
        <v>166</v>
      </c>
      <c r="B9" s="118">
        <v>28.504380000000001</v>
      </c>
      <c r="C9" s="118">
        <v>9.086680000000003</v>
      </c>
      <c r="D9" s="549">
        <v>37.591060000000006</v>
      </c>
      <c r="E9" s="271"/>
      <c r="F9" s="271">
        <v>359.19041999999996</v>
      </c>
      <c r="G9" s="271">
        <v>116.26624000000004</v>
      </c>
      <c r="H9" s="549">
        <v>475.45666</v>
      </c>
      <c r="I9" s="82"/>
    </row>
    <row r="10" spans="1:9" s="114" customFormat="1" ht="12.95" x14ac:dyDescent="0.2">
      <c r="A10" s="115" t="s">
        <v>167</v>
      </c>
      <c r="B10" s="118">
        <v>4.0678800000000006</v>
      </c>
      <c r="C10" s="119">
        <v>0.21024000000000001</v>
      </c>
      <c r="D10" s="549">
        <v>4.2781200000000004</v>
      </c>
      <c r="E10" s="271"/>
      <c r="F10" s="271">
        <v>56.797479999999972</v>
      </c>
      <c r="G10" s="271">
        <v>3.1878299999999986</v>
      </c>
      <c r="H10" s="549">
        <v>59.98530999999997</v>
      </c>
      <c r="I10" s="82"/>
    </row>
    <row r="11" spans="1:9" s="114" customFormat="1" x14ac:dyDescent="0.2">
      <c r="A11" s="115" t="s">
        <v>168</v>
      </c>
      <c r="B11" s="118">
        <v>17.144330000000004</v>
      </c>
      <c r="C11" s="118">
        <v>0.84256000000000009</v>
      </c>
      <c r="D11" s="549">
        <v>17.986890000000002</v>
      </c>
      <c r="E11" s="271"/>
      <c r="F11" s="271">
        <v>238.81215999999998</v>
      </c>
      <c r="G11" s="271">
        <v>13.603790000000023</v>
      </c>
      <c r="H11" s="549">
        <v>252.41595000000001</v>
      </c>
      <c r="I11" s="82"/>
    </row>
    <row r="12" spans="1:9" s="114" customFormat="1" ht="12.95" x14ac:dyDescent="0.2">
      <c r="A12" s="115" t="s">
        <v>642</v>
      </c>
      <c r="B12" s="118">
        <v>11.955470000000002</v>
      </c>
      <c r="C12" s="119">
        <v>0.51885999999999999</v>
      </c>
      <c r="D12" s="549">
        <v>12.474330000000002</v>
      </c>
      <c r="E12" s="271"/>
      <c r="F12" s="271">
        <v>165.28812000000002</v>
      </c>
      <c r="G12" s="271">
        <v>7.1795500000000043</v>
      </c>
      <c r="H12" s="549">
        <v>172.46767000000003</v>
      </c>
      <c r="I12" s="82"/>
    </row>
    <row r="13" spans="1:9" s="114" customFormat="1" x14ac:dyDescent="0.2">
      <c r="A13" s="115" t="s">
        <v>169</v>
      </c>
      <c r="B13" s="118">
        <v>54.384919999999994</v>
      </c>
      <c r="C13" s="118">
        <v>3.4017400000000011</v>
      </c>
      <c r="D13" s="549">
        <v>57.786659999999998</v>
      </c>
      <c r="E13" s="271"/>
      <c r="F13" s="271">
        <v>717.05379000000005</v>
      </c>
      <c r="G13" s="271">
        <v>45.29291000000002</v>
      </c>
      <c r="H13" s="549">
        <v>762.34670000000006</v>
      </c>
      <c r="I13" s="82"/>
    </row>
    <row r="14" spans="1:9" s="114" customFormat="1" ht="12.95" x14ac:dyDescent="0.2">
      <c r="A14" s="115" t="s">
        <v>170</v>
      </c>
      <c r="B14" s="119">
        <v>0.42016000000000003</v>
      </c>
      <c r="C14" s="119">
        <v>3.703E-2</v>
      </c>
      <c r="D14" s="550">
        <v>0.45719000000000004</v>
      </c>
      <c r="E14" s="119"/>
      <c r="F14" s="271">
        <v>6.1582500000000007</v>
      </c>
      <c r="G14" s="119">
        <v>0.6864300000000001</v>
      </c>
      <c r="H14" s="550">
        <v>6.8446800000000003</v>
      </c>
      <c r="I14" s="82"/>
    </row>
    <row r="15" spans="1:9" s="114" customFormat="1" ht="12.95" x14ac:dyDescent="0.2">
      <c r="A15" s="115" t="s">
        <v>171</v>
      </c>
      <c r="B15" s="118">
        <v>34.468329999999995</v>
      </c>
      <c r="C15" s="118">
        <v>1.4304100000000002</v>
      </c>
      <c r="D15" s="549">
        <v>35.898739999999997</v>
      </c>
      <c r="E15" s="271"/>
      <c r="F15" s="271">
        <v>468.32485000000003</v>
      </c>
      <c r="G15" s="271">
        <v>18.578609999999991</v>
      </c>
      <c r="H15" s="549">
        <v>486.90346</v>
      </c>
      <c r="I15" s="82"/>
    </row>
    <row r="16" spans="1:9" s="114" customFormat="1" ht="12.95" x14ac:dyDescent="0.2">
      <c r="A16" s="115" t="s">
        <v>172</v>
      </c>
      <c r="B16" s="118">
        <v>6.7988999999999997</v>
      </c>
      <c r="C16" s="119">
        <v>0.15615000000000001</v>
      </c>
      <c r="D16" s="549">
        <v>6.95505</v>
      </c>
      <c r="E16" s="271"/>
      <c r="F16" s="271">
        <v>92.911420000000035</v>
      </c>
      <c r="G16" s="271">
        <v>2.7294999999999998</v>
      </c>
      <c r="H16" s="549">
        <v>95.640920000000037</v>
      </c>
      <c r="I16" s="82"/>
    </row>
    <row r="17" spans="1:14" s="114" customFormat="1" ht="12.95" x14ac:dyDescent="0.2">
      <c r="A17" s="115" t="s">
        <v>173</v>
      </c>
      <c r="B17" s="118">
        <v>16.36814</v>
      </c>
      <c r="C17" s="118">
        <v>0.84399999999999975</v>
      </c>
      <c r="D17" s="549">
        <v>17.212140000000002</v>
      </c>
      <c r="E17" s="271"/>
      <c r="F17" s="271">
        <v>228.92794000000001</v>
      </c>
      <c r="G17" s="271">
        <v>12.659260000000014</v>
      </c>
      <c r="H17" s="549">
        <v>241.58720000000002</v>
      </c>
      <c r="I17" s="82"/>
    </row>
    <row r="18" spans="1:14" s="114" customFormat="1" ht="12.95" x14ac:dyDescent="0.2">
      <c r="A18" s="115" t="s">
        <v>174</v>
      </c>
      <c r="B18" s="118">
        <v>2.0049299999999999</v>
      </c>
      <c r="C18" s="119">
        <v>0.12652999999999998</v>
      </c>
      <c r="D18" s="549">
        <v>2.1314599999999997</v>
      </c>
      <c r="E18" s="271"/>
      <c r="F18" s="271">
        <v>26.484940000000002</v>
      </c>
      <c r="G18" s="271">
        <v>1.5093299999999998</v>
      </c>
      <c r="H18" s="549">
        <v>27.99427</v>
      </c>
      <c r="I18" s="82"/>
    </row>
    <row r="19" spans="1:14" s="114" customFormat="1" ht="12.95" x14ac:dyDescent="0.2">
      <c r="A19" s="115" t="s">
        <v>175</v>
      </c>
      <c r="B19" s="118">
        <v>41.795380000000002</v>
      </c>
      <c r="C19" s="118">
        <v>2.1590800000000003</v>
      </c>
      <c r="D19" s="549">
        <v>43.954460000000005</v>
      </c>
      <c r="E19" s="271"/>
      <c r="F19" s="271">
        <v>512.36165000000017</v>
      </c>
      <c r="G19" s="271">
        <v>26.379220000000004</v>
      </c>
      <c r="H19" s="549">
        <v>538.7408700000002</v>
      </c>
      <c r="I19" s="82"/>
    </row>
    <row r="20" spans="1:14" s="114" customFormat="1" ht="12.95" x14ac:dyDescent="0.2">
      <c r="A20" s="115" t="s">
        <v>176</v>
      </c>
      <c r="B20" s="119">
        <v>0.42804000000000003</v>
      </c>
      <c r="C20" s="119">
        <v>0</v>
      </c>
      <c r="D20" s="550">
        <v>0.42804000000000003</v>
      </c>
      <c r="E20" s="119"/>
      <c r="F20" s="271">
        <v>6.0954699999999979</v>
      </c>
      <c r="G20" s="119">
        <v>0</v>
      </c>
      <c r="H20" s="550">
        <v>6.0954699999999979</v>
      </c>
      <c r="I20" s="82"/>
    </row>
    <row r="21" spans="1:14" s="114" customFormat="1" ht="12.95" x14ac:dyDescent="0.2">
      <c r="A21" s="115" t="s">
        <v>177</v>
      </c>
      <c r="B21" s="118">
        <v>8.3878299999999992</v>
      </c>
      <c r="C21" s="119">
        <v>0.38268999999999992</v>
      </c>
      <c r="D21" s="549">
        <v>8.7705199999999994</v>
      </c>
      <c r="E21" s="271"/>
      <c r="F21" s="271">
        <v>111.87775000000003</v>
      </c>
      <c r="G21" s="271">
        <v>5.3615700000000013</v>
      </c>
      <c r="H21" s="549">
        <v>117.23932000000003</v>
      </c>
      <c r="I21" s="82"/>
    </row>
    <row r="22" spans="1:14" s="114" customFormat="1" ht="12.95" x14ac:dyDescent="0.2">
      <c r="A22" s="115" t="s">
        <v>178</v>
      </c>
      <c r="B22" s="118">
        <v>4.6947000000000001</v>
      </c>
      <c r="C22" s="119">
        <v>0.17057</v>
      </c>
      <c r="D22" s="549">
        <v>4.8652699999999998</v>
      </c>
      <c r="E22" s="271"/>
      <c r="F22" s="271">
        <v>61.866330000000026</v>
      </c>
      <c r="G22" s="271">
        <v>2.337019999999999</v>
      </c>
      <c r="H22" s="549">
        <v>64.203350000000029</v>
      </c>
      <c r="I22" s="82"/>
    </row>
    <row r="23" spans="1:14" x14ac:dyDescent="0.2">
      <c r="A23" s="120" t="s">
        <v>179</v>
      </c>
      <c r="B23" s="121">
        <v>12.73739</v>
      </c>
      <c r="C23" s="121">
        <v>0.7442899999999999</v>
      </c>
      <c r="D23" s="551">
        <v>13.481679999999999</v>
      </c>
      <c r="E23" s="552"/>
      <c r="F23" s="552">
        <v>167.85696999999996</v>
      </c>
      <c r="G23" s="552">
        <v>11.055929999999998</v>
      </c>
      <c r="H23" s="551">
        <v>178.91289999999995</v>
      </c>
      <c r="I23" s="492"/>
      <c r="N23" s="114"/>
    </row>
    <row r="24" spans="1:14" ht="13.7" x14ac:dyDescent="0.25">
      <c r="A24" s="122" t="s">
        <v>525</v>
      </c>
      <c r="B24" s="123">
        <v>321.62860000000006</v>
      </c>
      <c r="C24" s="123">
        <v>23.51856999999999</v>
      </c>
      <c r="D24" s="123">
        <v>345.14717000000007</v>
      </c>
      <c r="E24" s="123"/>
      <c r="F24" s="123">
        <v>4290.8527000000058</v>
      </c>
      <c r="G24" s="123">
        <v>313.73863999999969</v>
      </c>
      <c r="H24" s="123">
        <v>4604.5913400000054</v>
      </c>
      <c r="I24" s="492"/>
    </row>
    <row r="25" spans="1:14" x14ac:dyDescent="0.2">
      <c r="H25" s="93" t="s">
        <v>246</v>
      </c>
    </row>
    <row r="26" spans="1:14" x14ac:dyDescent="0.2">
      <c r="A26" s="553" t="s">
        <v>521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ht="12.95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0" priority="1" operator="between">
      <formula>0</formula>
      <formula>0.5</formula>
    </cfRule>
    <cfRule type="cellIs" dxfId="6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