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INFORMES CORES WEB\BEH\BEH 2014\2015\01. ENERO 2015\"/>
    </mc:Choice>
  </mc:AlternateContent>
  <bookViews>
    <workbookView xWindow="0" yWindow="0" windowWidth="16845" windowHeight="10980" tabRatio="797" activeTab="1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importaciones netas GN" sheetId="59" r:id="rId46"/>
    <sheet name="Producción interior GN" sheetId="46" r:id="rId47"/>
    <sheet name="Balance  Gas natural" sheetId="47" r:id="rId48"/>
    <sheet name="PVP máximo TUR" sheetId="48" r:id="rId49"/>
    <sheet name="Cotizaciones GN" sheetId="49" r:id="rId50"/>
    <sheet name="Stocks mat. primas y PP" sheetId="50" r:id="rId51"/>
    <sheet name="EMS prod. pet." sheetId="51" r:id="rId52"/>
    <sheet name="Nivel Stocks España" sheetId="53" r:id="rId53"/>
    <sheet name="RREE Cores" sheetId="52" r:id="rId54"/>
    <sheet name="Existencias GN" sheetId="54" r:id="rId55"/>
    <sheet name="Unidades y factores conversión" sheetId="57" r:id="rId56"/>
  </sheets>
  <externalReferences>
    <externalReference r:id="rId57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INDICE!$A$1:$K$97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59" l="1"/>
  <c r="F10" i="46" l="1"/>
  <c r="D10" i="46"/>
  <c r="B10" i="46"/>
  <c r="F11" i="25" l="1"/>
  <c r="D11" i="25"/>
  <c r="B11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<sst xmlns="http://schemas.openxmlformats.org/spreadsheetml/2006/main" count="1798" uniqueCount="665">
  <si>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</si>
  <si>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</si>
  <si>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</si>
  <si>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</si>
  <si>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</si>
  <si>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</si>
  <si>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</si>
  <si>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</si>
  <si>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</si>
  <si>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</si>
  <si>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</si>
  <si>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</si>
  <si>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</si>
  <si>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</si>
  <si>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</si>
  <si>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</si>
  <si>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</si>
  <si>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</si>
  <si>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</si>
  <si>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</si>
  <si>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</si>
  <si>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</si>
  <si>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</si>
  <si>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</si>
  <si>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</si>
  <si>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</si>
  <si>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</si>
  <si>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</si>
  <si>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</si>
  <si>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</si>
  <si>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</si>
  <si>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</si>
  <si>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</si>
  <si>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</si>
  <si>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</si>
  <si>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</si>
  <si>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</si>
  <si>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</si>
  <si>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</si>
  <si>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</si>
  <si>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</si>
  <si>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</si>
  <si>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</si>
  <si>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</si>
  <si>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</si>
  <si>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</si>
  <si>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</si>
  <si>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</si>
  <si>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</si>
  <si>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</si>
  <si>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</si>
  <si>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</si>
  <si>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</si>
  <si>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</si>
  <si>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</si>
  <si>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</si>
  <si>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</si>
  <si>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</si>
  <si>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</si>
  <si>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</si>
  <si>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</si>
  <si>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</si>
  <si>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</si>
  <si>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</si>
  <si>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</si>
  <si>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</si>
  <si>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</si>
  <si>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</si>
  <si>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</si>
  <si>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</si>
  <si>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</si>
  <si>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</si>
  <si>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</si>
  <si>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</si>
  <si>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</si>
  <si>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</si>
  <si>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</si>
  <si>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</si>
  <si>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</si>
  <si>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</si>
  <si>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</si>
  <si>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</si>
  <si>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</si>
  <si>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</si>
  <si>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</si>
  <si>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</si>
  <si>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</si>
  <si>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</si>
  <si>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</si>
  <si>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</si>
  <si>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</si>
  <si>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</si>
  <si>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</si>
  <si>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</si>
  <si>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</si>
  <si>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</si>
  <si>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</si>
  <si>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</si>
  <si>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</si>
  <si>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</si>
  <si>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</si>
  <si>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</si>
  <si>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</si>
  <si>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</si>
  <si>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</si>
  <si>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</si>
  <si>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</si>
  <si>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</si>
  <si>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</si>
  <si>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</si>
  <si>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Año 2012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</si>
  <si>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</si>
  <si>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</si>
  <si>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</si>
  <si>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</si>
  <si>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</si>
  <si>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</si>
  <si>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</si>
  <si>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</si>
  <si>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</si>
  <si>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</si>
  <si>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</si>
  <si>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</si>
  <si>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</si>
  <si>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</si>
  <si>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</si>
  <si>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</si>
  <si>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</si>
  <si>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</si>
  <si>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</si>
  <si>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</si>
  <si>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</si>
  <si>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</si>
  <si>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</si>
  <si>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</si>
  <si>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</si>
  <si>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</si>
  <si>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</si>
  <si>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</si>
  <si>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</si>
  <si>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</si>
  <si>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</si>
  <si>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</si>
  <si>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</si>
  <si>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</si>
  <si>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</si>
  <si>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</si>
  <si>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</si>
  <si>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</si>
  <si>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</si>
  <si>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</si>
  <si>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</si>
  <si>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</si>
  <si>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</si>
  <si>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</si>
  <si>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</si>
  <si>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</si>
  <si>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</si>
  <si>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</si>
  <si>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</si>
  <si>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</si>
  <si>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</si>
  <si>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</si>
  <si>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</si>
  <si>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</si>
  <si>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</si>
  <si>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</si>
  <si>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</si>
  <si>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</si>
  <si>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</si>
  <si>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</si>
  <si>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</si>
  <si>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</si>
  <si>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</si>
  <si>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</si>
  <si>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</si>
  <si>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</si>
  <si>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</si>
  <si>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</si>
  <si>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</si>
  <si>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</si>
  <si>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</si>
  <si>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</si>
  <si>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</si>
  <si>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</si>
  <si>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</si>
  <si>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</si>
  <si>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</si>
  <si>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</si>
  <si>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</si>
  <si>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</si>
  <si>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</si>
  <si>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</si>
  <si>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</si>
  <si>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</si>
  <si>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^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</si>
  <si>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</si>
  <si>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</si>
  <si>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</si>
  <si>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</si>
  <si>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</si>
  <si>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</si>
  <si>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</si>
  <si>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</si>
  <si>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</si>
  <si>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</si>
  <si>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</si>
  <si>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</si>
  <si>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</si>
  <si>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</si>
  <si>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</si>
  <si>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</si>
  <si>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</si>
  <si>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</si>
  <si>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</si>
  <si>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</si>
  <si>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</si>
  <si>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</si>
  <si>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</si>
  <si>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Azerbayán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</si>
  <si>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</si>
  <si>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</si>
  <si>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</si>
  <si>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</si>
  <si>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</si>
  <si>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</si>
  <si>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</si>
  <si>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</si>
  <si>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</si>
  <si>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</si>
  <si>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</si>
  <si>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</si>
  <si>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</si>
  <si>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</si>
  <si>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</si>
  <si>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</si>
  <si>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</si>
  <si>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</si>
  <si>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</si>
  <si>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</si>
  <si>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</si>
  <si>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</si>
  <si>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</si>
  <si>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</si>
  <si>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</si>
  <si>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</si>
  <si>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</si>
  <si>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</si>
  <si>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</si>
  <si>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</si>
  <si>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</si>
  <si>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</si>
  <si>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</si>
  <si>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</si>
  <si>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</si>
  <si>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</si>
  <si>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</si>
  <si>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</si>
  <si>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</si>
  <si>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</si>
  <si>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</si>
  <si>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</si>
  <si>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</si>
  <si>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</si>
  <si>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</si>
  <si>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</si>
  <si>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</si>
  <si>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</si>
  <si>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</si>
  <si>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</si>
  <si>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</si>
  <si>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</si>
  <si>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</si>
  <si>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</si>
  <si>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</si>
  <si>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</si>
  <si>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</si>
  <si>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</si>
  <si>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</si>
  <si>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</si>
  <si>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</si>
  <si>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</si>
  <si>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</si>
  <si>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</si>
  <si>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</si>
  <si>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</si>
  <si>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</si>
  <si>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</si>
  <si>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</si>
  <si>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</si>
  <si>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</si>
  <si>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</si>
  <si>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</si>
  <si>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</si>
  <si>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</si>
  <si>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</si>
  <si>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</si>
  <si>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</si>
  <si>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</si>
  <si>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</si>
  <si>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</si>
  <si>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</si>
  <si>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</si>
  <si>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</si>
  <si>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</si>
  <si>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</si>
  <si>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</si>
  <si>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</si>
  <si>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</si>
  <si>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</si>
  <si>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</si>
  <si>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</si>
  <si>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</si>
  <si>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</si>
  <si>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</si>
  <si>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</si>
  <si>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</si>
  <si>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</si>
  <si>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</si>
  <si>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</si>
  <si>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</si>
  <si>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</si>
  <si>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</si>
  <si>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</si>
  <si>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</si>
  <si>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</si>
  <si>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</si>
  <si>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</si>
  <si>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</si>
  <si>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</si>
  <si>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</si>
  <si>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</si>
  <si>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</si>
  <si>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</si>
  <si>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</si>
  <si>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</si>
  <si>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</si>
  <si>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</si>
  <si>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</si>
  <si>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</si>
  <si>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</si>
  <si>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</si>
  <si>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</si>
  <si>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</si>
  <si>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</si>
  <si>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</si>
  <si>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</si>
  <si>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</si>
  <si>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</si>
  <si>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</si>
  <si>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</si>
  <si>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</si>
  <si>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</si>
  <si>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</si>
  <si>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</si>
  <si>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</si>
  <si>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</si>
  <si>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</si>
  <si>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</si>
  <si>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</si>
  <si>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</si>
  <si>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</si>
  <si>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</si>
  <si>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</si>
  <si>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</si>
  <si>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</si>
  <si>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</si>
  <si>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</si>
  <si>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</si>
  <si>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</si>
  <si>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</si>
  <si>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</si>
  <si>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</si>
  <si>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</si>
  <si>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</si>
  <si>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</si>
  <si>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</si>
  <si>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</si>
  <si>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</si>
  <si>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</si>
  <si>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</si>
  <si>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</si>
  <si>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</si>
  <si>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</si>
  <si>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</si>
  <si>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</si>
  <si>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</si>
  <si>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</si>
  <si>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</si>
  <si>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</si>
  <si>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</si>
  <si>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</si>
  <si>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</si>
  <si>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</si>
  <si>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</si>
  <si>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</si>
  <si>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</si>
  <si>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</si>
  <si>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</si>
  <si>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</si>
  <si>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</si>
  <si>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</si>
  <si>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</si>
  <si>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</si>
  <si>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</si>
  <si>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</si>
  <si>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</si>
  <si>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</si>
  <si>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El Ruedo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</si>
  <si>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</si>
  <si>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</si>
  <si>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</si>
  <si>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</si>
  <si>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</si>
  <si>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</si>
  <si>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</si>
  <si>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</si>
  <si>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</si>
  <si>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</si>
  <si>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Importaciones GN</t>
  </si>
  <si>
    <t>Salidas a distribución y consumo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</si>
  <si>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</si>
  <si>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</si>
  <si>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</si>
  <si>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</si>
  <si>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</si>
  <si>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12 Abril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</si>
  <si>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</si>
  <si>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</si>
  <si>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</si>
  <si>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</si>
  <si>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</si>
  <si>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</si>
  <si>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</si>
  <si>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</si>
  <si>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</si>
  <si>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</si>
  <si>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</si>
  <si>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</si>
  <si>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</si>
  <si>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</si>
  <si>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</si>
  <si>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</si>
  <si>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</si>
  <si>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</si>
  <si>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</si>
  <si>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</si>
  <si>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</si>
  <si>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</si>
  <si>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</si>
  <si>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</si>
  <si>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</si>
  <si>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</si>
  <si>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</si>
  <si>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</si>
  <si>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</si>
  <si>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</si>
  <si>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</si>
  <si>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</si>
  <si>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</si>
  <si>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</si>
  <si>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</si>
  <si>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</si>
  <si>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</si>
  <si>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</si>
  <si>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</si>
  <si>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</si>
  <si>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</si>
  <si>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</si>
  <si>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</si>
  <si>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</si>
  <si>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</si>
  <si>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</si>
  <si>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</si>
  <si>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</si>
  <si>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</si>
  <si>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</si>
  <si>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</si>
  <si>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</si>
  <si>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</si>
  <si>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</si>
  <si>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</si>
  <si>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</si>
  <si>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</si>
  <si>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</si>
  <si>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 xml:space="preserve">Alemania, Australia, Austria, Bélgica, Canadá, Corea del Sur, Dinamarca, España, Estados </t>
  </si>
  <si>
    <t xml:space="preserve">Unidos, Finlandia, Francia, Grecia, Holanda, Hungría, Irlanda, Italia, Japón, Luxemburgo, </t>
  </si>
  <si>
    <t xml:space="preserve">Noruega, Nueva Zelanda, Polonia, Portugal, Reino Unido, República Checa, República </t>
  </si>
  <si>
    <t xml:space="preserve">Eslovaca, Suecia, Suiza y Turquía. </t>
  </si>
  <si>
    <t>Países miembros de la OCDE</t>
  </si>
  <si>
    <t>Alemania, Australia, Austria, Bélgica, Canadá, Corea del Sur, Chile, Dinamarca, Eslovenia,</t>
  </si>
  <si>
    <t>España, Estados Unidos, Estonia, Finlandia, Francia, Grecia, Holanda, Hungría, Irlanda,</t>
  </si>
  <si>
    <t xml:space="preserve">Islandia, Israel, Italia, Japón, Luxemburgo, México, Noruega, Nueva Zelanda, Polonia, </t>
  </si>
  <si>
    <t xml:space="preserve">Portugal, Reino Unido, República Checa, República Eslovaca, Suecia, Suiza y Turquía. </t>
  </si>
  <si>
    <t>Países del grupo Unión Europea 15</t>
  </si>
  <si>
    <t>Alemania, Austria, Bélgica, Dinamarca, España, Finlandia, Francia, Grecia, Holanda, Irlanda,</t>
  </si>
  <si>
    <t>Italia, Luxemburgo, Portugal, Reino Unido y Suecia.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</si>
  <si>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</si>
  <si>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</si>
  <si>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</si>
  <si>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</si>
  <si>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</si>
  <si>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</si>
  <si>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</si>
  <si>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</si>
  <si>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</si>
  <si>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</si>
  <si>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</si>
  <si>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</si>
  <si>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</si>
  <si>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</si>
  <si>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</si>
  <si>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</si>
  <si>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</si>
  <si>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</si>
  <si>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</si>
  <si>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</si>
  <si>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</si>
  <si>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</si>
  <si>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</si>
  <si>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</si>
  <si>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</si>
  <si>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</si>
  <si>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</si>
  <si>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</si>
  <si>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</si>
  <si>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</si>
  <si>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</si>
  <si>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</si>
  <si>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</si>
  <si>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</si>
  <si>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</si>
  <si>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</si>
  <si>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</si>
  <si>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</si>
  <si>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</si>
  <si>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(*) Tasa de variación con respecto al mismo periodo del año anteror.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</si>
  <si>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</si>
  <si>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</si>
  <si>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</si>
  <si>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</si>
  <si>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</si>
  <si>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</si>
  <si>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</si>
  <si>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</si>
  <si>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</si>
  <si>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</si>
  <si>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</si>
  <si>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</si>
  <si>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</si>
  <si>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</si>
  <si>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</si>
  <si>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</si>
  <si>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</si>
  <si>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</si>
  <si>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</si>
  <si>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</si>
  <si>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</si>
  <si>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</si>
  <si>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</si>
  <si>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</si>
  <si>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</si>
  <si>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</si>
  <si>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</si>
  <si>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</si>
  <si>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</si>
  <si>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* Tasa de variación sobre precio anterior  //  ^ mayor que 0,0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</si>
  <si>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</si>
  <si>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</si>
  <si>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</si>
  <si>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</si>
  <si>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</si>
  <si>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</si>
  <si>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</si>
  <si>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</si>
  <si>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</si>
  <si>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</si>
  <si>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</si>
  <si>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</si>
  <si>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</si>
  <si>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</si>
  <si>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</si>
  <si>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</si>
  <si>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t>Nota: No se han producido variaciones de precio desde mayo 2013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</si>
  <si>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</si>
  <si>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</si>
  <si>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</si>
  <si>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</si>
  <si>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</si>
  <si>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</si>
  <si>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</si>
  <si>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</si>
  <si>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</si>
  <si>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</si>
  <si>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</si>
  <si>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</si>
  <si>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</si>
  <si>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</si>
  <si>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</si>
  <si>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</si>
  <si>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</si>
  <si>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</si>
  <si>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</si>
  <si>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</si>
  <si>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</si>
  <si>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</si>
  <si>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</si>
  <si>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</si>
  <si>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</si>
  <si>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</si>
  <si>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</si>
  <si>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</si>
  <si>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</si>
  <si>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</si>
  <si>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</si>
  <si>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</si>
  <si>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</si>
  <si>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</si>
  <si>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</si>
  <si>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</si>
  <si>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</si>
  <si>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</si>
  <si>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</si>
  <si>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</si>
  <si>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</si>
  <si>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</si>
  <si>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 </t>
  </si>
  <si>
    <t xml:space="preserve">(**) Se incluyen cargas de cisternas con destino a otros países y otras operaciones de GNL (puestas en frío, suministro directo a buques consumidores)
Desglose desde enero 2014
</t>
  </si>
  <si>
    <t/>
  </si>
  <si>
    <t xml:space="preserve">GWh </t>
  </si>
  <si>
    <t>Nota: No se han registrado actualizaciones de precios posteriores a enero de 2014</t>
  </si>
  <si>
    <t>94,2 *</t>
  </si>
  <si>
    <t>82,6*</t>
  </si>
  <si>
    <t>Año 2013</t>
  </si>
  <si>
    <t>Fuente: D. G. de Política Energética y Minas</t>
  </si>
  <si>
    <t>* Este grado de autoabastecimiento corresponde a biomasa, biocarburantes y residuos</t>
  </si>
  <si>
    <t>Tv (%)
2013/2012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</si>
  <si>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</si>
  <si>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</si>
  <si>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</si>
  <si>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</si>
  <si>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</si>
  <si>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Turquia</t>
  </si>
  <si>
    <t>China</t>
  </si>
  <si>
    <t>Taiwan</t>
  </si>
  <si>
    <t>Puerto Rico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</si>
  <si>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</si>
  <si>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</si>
  <si>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</si>
  <si>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</si>
  <si>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</si>
  <si>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VIP Ibérico</t>
  </si>
  <si>
    <t>VIP Pirineos</t>
  </si>
  <si>
    <t>Plantas de regasificación **</t>
  </si>
  <si>
    <t>Otros O. Medio</t>
  </si>
  <si>
    <t>dic-14</t>
  </si>
  <si>
    <t>ene-15</t>
  </si>
  <si>
    <t>ene-14</t>
  </si>
  <si>
    <t xml:space="preserve">Importaciones netas de gas natural </t>
  </si>
  <si>
    <t>4ºT 2014</t>
  </si>
  <si>
    <t>BOLETÍN ESTADÍSTICO HIDROCARBUROS ENERO 2015</t>
  </si>
  <si>
    <t>Importaciones netas de gas natural</t>
  </si>
  <si>
    <t>Macedonia</t>
  </si>
  <si>
    <t>Otras salidas del sistema(**)</t>
  </si>
  <si>
    <t>Nota: Por adaptación a la legislación europea, desde enero de 2015, desaparece el concepto de contrato de tránsito de gas, tratándose en adelante como una importación y una exportación más. En consecuencia los datos de 2014 y 2015 no siempre son comparables.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</si>
</sst>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</numFmts>
  <fonts count="53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theme="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 style="thin">
        <color indexed="64"/>
      </bottom>
      <diagonal/>
    </border>
    <border>
      <left style="thick">
        <color theme="3" tint="-0.249977111117893"/>
      </left>
      <right/>
      <top/>
      <bottom/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5" fillId="0" borderId="0"/>
    <xf numFmtId="0" fontId="2" fillId="0" borderId="0"/>
    <xf numFmtId="0" fontId="36" fillId="0" borderId="0"/>
    <xf numFmtId="0" fontId="35" fillId="0" borderId="0"/>
  </cellStyleXfs>
  <cellXfs count="904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167" fontId="27" fillId="2" borderId="2" xfId="1" applyNumberFormat="1" applyFont="1" applyFill="1" applyBorder="1"/>
    <xf numFmtId="0" fontId="27" fillId="2" borderId="2" xfId="1" applyNumberFormat="1" applyFont="1" applyFill="1" applyBorder="1"/>
    <xf numFmtId="0" fontId="4" fillId="2" borderId="0" xfId="4" applyFill="1"/>
    <xf numFmtId="166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30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30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9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9" fillId="2" borderId="2" xfId="7" applyNumberFormat="1" applyFont="1" applyFill="1" applyBorder="1" applyAlignment="1" applyProtection="1">
      <alignment horizontal="right" vertical="center"/>
      <protection locked="0"/>
    </xf>
    <xf numFmtId="166" fontId="30" fillId="2" borderId="0" xfId="7" applyNumberFormat="1" applyFont="1" applyFill="1" applyBorder="1" applyAlignment="1" applyProtection="1">
      <alignment vertical="center"/>
    </xf>
    <xf numFmtId="166" fontId="30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9" fontId="18" fillId="6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2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2" fillId="0" borderId="0" xfId="0" quotePrefix="1" applyFont="1" applyFill="1" applyBorder="1" applyAlignment="1"/>
    <xf numFmtId="0" fontId="32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9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2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0" xfId="0" applyNumberFormat="1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8" fillId="2" borderId="0" xfId="0" applyNumberFormat="1" applyFont="1" applyFill="1" applyBorder="1" applyAlignment="1">
      <alignment horizontal="left"/>
    </xf>
    <xf numFmtId="3" fontId="0" fillId="2" borderId="3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0" fontId="8" fillId="2" borderId="3" xfId="0" applyNumberFormat="1" applyFont="1" applyFill="1" applyBorder="1" applyAlignment="1">
      <alignment horizontal="left"/>
    </xf>
    <xf numFmtId="166" fontId="0" fillId="2" borderId="3" xfId="0" applyNumberFormat="1" applyFont="1" applyFill="1" applyBorder="1"/>
    <xf numFmtId="166" fontId="8" fillId="2" borderId="3" xfId="0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/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9" fillId="2" borderId="2" xfId="7" applyNumberFormat="1" applyFont="1" applyFill="1" applyBorder="1" applyAlignment="1" applyProtection="1">
      <alignment horizontal="right" vertical="center"/>
      <protection locked="0"/>
    </xf>
    <xf numFmtId="3" fontId="13" fillId="2" borderId="0" xfId="0" quotePrefix="1" applyNumberFormat="1" applyFont="1" applyFill="1" applyBorder="1" applyAlignment="1">
      <alignment horizontal="right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9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9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74" fontId="4" fillId="2" borderId="3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3" fillId="0" borderId="0" xfId="0" applyFont="1"/>
    <xf numFmtId="0" fontId="33" fillId="2" borderId="0" xfId="0" applyNumberFormat="1" applyFont="1" applyFill="1"/>
    <xf numFmtId="0" fontId="33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5" fillId="0" borderId="0" xfId="13" quotePrefix="1" applyNumberFormat="1"/>
    <xf numFmtId="0" fontId="35" fillId="0" borderId="0" xfId="13" applyNumberFormat="1"/>
    <xf numFmtId="0" fontId="35" fillId="0" borderId="0" xfId="13" quotePrefix="1" applyNumberFormat="1"/>
    <xf numFmtId="0" fontId="35" fillId="0" borderId="0" xfId="13" applyNumberFormat="1"/>
    <xf numFmtId="0" fontId="37" fillId="0" borderId="0" xfId="13" quotePrefix="1" applyNumberFormat="1" applyFont="1" applyFill="1"/>
    <xf numFmtId="0" fontId="35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5" fillId="2" borderId="0" xfId="13" applyNumberFormat="1" applyFill="1" applyBorder="1"/>
    <xf numFmtId="0" fontId="35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5" fillId="2" borderId="0" xfId="13" applyFill="1" applyBorder="1"/>
    <xf numFmtId="0" fontId="35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8" fillId="2" borderId="2" xfId="13" applyNumberFormat="1" applyFont="1" applyFill="1" applyBorder="1"/>
    <xf numFmtId="166" fontId="38" fillId="2" borderId="2" xfId="13" applyNumberFormat="1" applyFont="1" applyFill="1" applyBorder="1"/>
    <xf numFmtId="3" fontId="39" fillId="4" borderId="2" xfId="1" applyNumberFormat="1" applyFont="1" applyFill="1" applyBorder="1"/>
    <xf numFmtId="167" fontId="39" fillId="4" borderId="2" xfId="1" applyNumberFormat="1" applyFont="1" applyFill="1" applyBorder="1"/>
    <xf numFmtId="0" fontId="15" fillId="2" borderId="2" xfId="13" applyNumberFormat="1" applyFont="1" applyFill="1" applyBorder="1"/>
    <xf numFmtId="1" fontId="40" fillId="2" borderId="2" xfId="13" applyNumberFormat="1" applyFont="1" applyFill="1" applyBorder="1"/>
    <xf numFmtId="167" fontId="40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40" fillId="2" borderId="0" xfId="13" applyNumberFormat="1" applyFont="1" applyFill="1" applyBorder="1"/>
    <xf numFmtId="167" fontId="40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40" fillId="2" borderId="1" xfId="13" applyNumberFormat="1" applyFont="1" applyFill="1" applyBorder="1"/>
    <xf numFmtId="3" fontId="4" fillId="2" borderId="0" xfId="4" applyNumberFormat="1" applyFill="1"/>
    <xf numFmtId="0" fontId="41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40" fillId="11" borderId="0" xfId="13" applyNumberFormat="1" applyFont="1" applyFill="1" applyBorder="1"/>
    <xf numFmtId="166" fontId="15" fillId="11" borderId="3" xfId="13" applyNumberFormat="1" applyFont="1" applyFill="1" applyBorder="1"/>
    <xf numFmtId="167" fontId="40" fillId="11" borderId="0" xfId="13" applyNumberFormat="1" applyFont="1" applyFill="1" applyBorder="1"/>
    <xf numFmtId="0" fontId="40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3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8" fillId="2" borderId="2" xfId="1" applyNumberFormat="1" applyFont="1" applyFill="1" applyBorder="1" applyAlignment="1">
      <alignment horizontal="right"/>
    </xf>
    <xf numFmtId="0" fontId="38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9" fillId="4" borderId="5" xfId="1" applyNumberFormat="1" applyFont="1" applyFill="1" applyBorder="1"/>
    <xf numFmtId="0" fontId="40" fillId="2" borderId="8" xfId="13" applyNumberFormat="1" applyFont="1" applyFill="1" applyBorder="1" applyAlignment="1">
      <alignment horizontal="right"/>
    </xf>
    <xf numFmtId="0" fontId="40" fillId="2" borderId="10" xfId="13" applyNumberFormat="1" applyFont="1" applyFill="1" applyBorder="1" applyAlignment="1">
      <alignment horizontal="right"/>
    </xf>
    <xf numFmtId="167" fontId="40" fillId="2" borderId="1" xfId="13" applyNumberFormat="1" applyFont="1" applyFill="1" applyBorder="1"/>
    <xf numFmtId="0" fontId="40" fillId="2" borderId="5" xfId="13" applyNumberFormat="1" applyFont="1" applyFill="1" applyBorder="1" applyAlignment="1">
      <alignment horizontal="right"/>
    </xf>
    <xf numFmtId="3" fontId="40" fillId="2" borderId="2" xfId="13" applyNumberFormat="1" applyFont="1" applyFill="1" applyBorder="1"/>
    <xf numFmtId="0" fontId="43" fillId="2" borderId="8" xfId="1" applyFont="1" applyFill="1" applyBorder="1"/>
    <xf numFmtId="0" fontId="38" fillId="2" borderId="4" xfId="13" applyFont="1" applyFill="1" applyBorder="1"/>
    <xf numFmtId="0" fontId="15" fillId="2" borderId="3" xfId="13" applyFont="1" applyFill="1" applyBorder="1"/>
    <xf numFmtId="0" fontId="42" fillId="2" borderId="8" xfId="13" applyFont="1" applyFill="1" applyBorder="1"/>
    <xf numFmtId="17" fontId="42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3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43" fillId="2" borderId="8" xfId="3" applyFont="1" applyFill="1" applyBorder="1"/>
    <xf numFmtId="0" fontId="2" fillId="2" borderId="0" xfId="0" applyFont="1" applyFill="1" applyBorder="1"/>
    <xf numFmtId="0" fontId="38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40" fillId="11" borderId="2" xfId="13" applyNumberFormat="1" applyFont="1" applyFill="1" applyBorder="1"/>
    <xf numFmtId="167" fontId="40" fillId="11" borderId="1" xfId="13" applyNumberFormat="1" applyFont="1" applyFill="1" applyBorder="1"/>
    <xf numFmtId="1" fontId="40" fillId="11" borderId="2" xfId="13" applyNumberFormat="1" applyFont="1" applyFill="1" applyBorder="1"/>
    <xf numFmtId="0" fontId="40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8" fillId="2" borderId="0" xfId="0" applyFont="1" applyFill="1" applyBorder="1" applyAlignment="1">
      <alignment horizontal="right"/>
    </xf>
    <xf numFmtId="0" fontId="32" fillId="2" borderId="18" xfId="0" applyNumberFormat="1" applyFont="1" applyFill="1" applyBorder="1"/>
    <xf numFmtId="0" fontId="32" fillId="2" borderId="0" xfId="0" quotePrefix="1" applyFont="1" applyFill="1" applyBorder="1" applyAlignment="1"/>
    <xf numFmtId="0" fontId="32" fillId="2" borderId="18" xfId="0" quotePrefix="1" applyFont="1" applyFill="1" applyBorder="1" applyAlignment="1"/>
    <xf numFmtId="0" fontId="44" fillId="2" borderId="0" xfId="0" applyFont="1" applyFill="1" applyBorder="1" applyAlignment="1">
      <alignment horizontal="right"/>
    </xf>
    <xf numFmtId="0" fontId="44" fillId="2" borderId="0" xfId="0" applyFont="1" applyFill="1" applyBorder="1" applyAlignment="1">
      <alignment horizontal="right" vertical="top"/>
    </xf>
    <xf numFmtId="0" fontId="13" fillId="2" borderId="18" xfId="0" applyFont="1" applyFill="1" applyBorder="1"/>
    <xf numFmtId="0" fontId="8" fillId="2" borderId="19" xfId="0" applyNumberFormat="1" applyFont="1" applyFill="1" applyBorder="1"/>
    <xf numFmtId="0" fontId="31" fillId="7" borderId="18" xfId="0" applyFont="1" applyFill="1" applyBorder="1"/>
    <xf numFmtId="0" fontId="13" fillId="2" borderId="18" xfId="0" applyNumberFormat="1" applyFont="1" applyFill="1" applyBorder="1"/>
    <xf numFmtId="170" fontId="13" fillId="2" borderId="0" xfId="0" applyNumberFormat="1" applyFont="1" applyFill="1" applyBorder="1"/>
    <xf numFmtId="171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1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167" fontId="13" fillId="11" borderId="0" xfId="0" applyNumberFormat="1" applyFont="1" applyFill="1" applyBorder="1" applyAlignment="1">
      <alignment horizontal="right"/>
    </xf>
    <xf numFmtId="0" fontId="31" fillId="7" borderId="3" xfId="0" applyFont="1" applyFill="1" applyBorder="1"/>
    <xf numFmtId="4" fontId="4" fillId="2" borderId="2" xfId="4" applyNumberFormat="1" applyFont="1" applyFill="1" applyBorder="1"/>
    <xf numFmtId="4" fontId="4" fillId="2" borderId="2" xfId="4" applyNumberForma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1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3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0" fontId="8" fillId="2" borderId="20" xfId="0" applyNumberFormat="1" applyFont="1" applyFill="1" applyBorder="1"/>
    <xf numFmtId="3" fontId="13" fillId="2" borderId="0" xfId="0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3" fontId="18" fillId="9" borderId="0" xfId="0" applyNumberFormat="1" applyFont="1" applyFill="1" applyBorder="1"/>
    <xf numFmtId="166" fontId="8" fillId="9" borderId="0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6" fontId="13" fillId="6" borderId="0" xfId="0" applyNumberFormat="1" applyFont="1" applyFill="1" applyBorder="1" applyAlignment="1">
      <alignment horizontal="right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3" fontId="18" fillId="9" borderId="0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13" fillId="2" borderId="3" xfId="0" applyNumberFormat="1" applyFont="1" applyFill="1" applyBorder="1"/>
    <xf numFmtId="0" fontId="8" fillId="2" borderId="20" xfId="1" applyNumberFormat="1" applyFont="1" applyFill="1" applyBorder="1"/>
    <xf numFmtId="0" fontId="25" fillId="4" borderId="20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2" fontId="8" fillId="2" borderId="2" xfId="1" quotePrefix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0" fontId="12" fillId="0" borderId="0" xfId="0" applyFont="1" applyBorder="1"/>
    <xf numFmtId="166" fontId="13" fillId="2" borderId="0" xfId="0" applyNumberFormat="1" applyFont="1" applyFill="1" applyBorder="1" applyAlignment="1">
      <alignment horizontal="left"/>
    </xf>
    <xf numFmtId="166" fontId="29" fillId="2" borderId="2" xfId="7" applyNumberFormat="1" applyFont="1" applyFill="1" applyBorder="1" applyAlignment="1" applyProtection="1">
      <alignment horizontal="left" vertical="center"/>
      <protection locked="0"/>
    </xf>
    <xf numFmtId="166" fontId="30" fillId="2" borderId="0" xfId="7" applyNumberFormat="1" applyFont="1" applyFill="1" applyBorder="1" applyAlignment="1" applyProtection="1">
      <alignment horizontal="left" vertical="center"/>
      <protection locked="0"/>
    </xf>
    <xf numFmtId="169" fontId="33" fillId="5" borderId="0" xfId="0" applyNumberFormat="1" applyFont="1" applyFill="1" applyBorder="1" applyAlignment="1">
      <alignment horizontal="right"/>
    </xf>
    <xf numFmtId="166" fontId="33" fillId="2" borderId="0" xfId="0" applyNumberFormat="1" applyFont="1" applyFill="1" applyBorder="1" applyAlignment="1">
      <alignment horizontal="right"/>
    </xf>
    <xf numFmtId="169" fontId="33" fillId="2" borderId="0" xfId="0" applyNumberFormat="1" applyFont="1" applyFill="1" applyBorder="1"/>
    <xf numFmtId="171" fontId="33" fillId="6" borderId="0" xfId="0" applyNumberFormat="1" applyFont="1" applyFill="1" applyBorder="1"/>
    <xf numFmtId="166" fontId="33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8" fillId="2" borderId="21" xfId="1" applyNumberFormat="1" applyFont="1" applyFill="1" applyBorder="1" applyAlignment="1">
      <alignment wrapText="1"/>
    </xf>
    <xf numFmtId="0" fontId="4" fillId="2" borderId="22" xfId="1" applyNumberFormat="1" applyFont="1" applyFill="1" applyBorder="1"/>
    <xf numFmtId="0" fontId="25" fillId="4" borderId="23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6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7" fillId="4" borderId="2" xfId="0" applyNumberFormat="1" applyFont="1" applyFill="1" applyBorder="1"/>
    <xf numFmtId="3" fontId="47" fillId="4" borderId="2" xfId="0" applyNumberFormat="1" applyFont="1" applyFill="1" applyBorder="1"/>
    <xf numFmtId="3" fontId="47" fillId="4" borderId="6" xfId="0" applyNumberFormat="1" applyFont="1" applyFill="1" applyBorder="1"/>
    <xf numFmtId="3" fontId="47" fillId="4" borderId="5" xfId="0" applyNumberFormat="1" applyFont="1" applyFill="1" applyBorder="1"/>
    <xf numFmtId="0" fontId="32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2" fillId="2" borderId="0" xfId="0" applyFont="1" applyFill="1" applyBorder="1" applyAlignment="1"/>
    <xf numFmtId="0" fontId="48" fillId="2" borderId="0" xfId="0" applyFont="1" applyFill="1"/>
    <xf numFmtId="0" fontId="33" fillId="2" borderId="0" xfId="0" applyNumberFormat="1" applyFont="1" applyFill="1" applyBorder="1" applyAlignment="1">
      <alignment horizontal="left" indent="2"/>
    </xf>
    <xf numFmtId="3" fontId="33" fillId="2" borderId="0" xfId="0" applyNumberFormat="1" applyFont="1" applyFill="1" applyBorder="1" applyAlignment="1">
      <alignment horizontal="right"/>
    </xf>
    <xf numFmtId="166" fontId="33" fillId="6" borderId="0" xfId="0" applyNumberFormat="1" applyFont="1" applyFill="1" applyBorder="1" applyAlignment="1">
      <alignment horizontal="right" vertical="center"/>
    </xf>
    <xf numFmtId="0" fontId="48" fillId="0" borderId="0" xfId="0" applyFont="1"/>
    <xf numFmtId="167" fontId="33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20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3" xfId="1" applyNumberFormat="1" applyFont="1" applyFill="1" applyBorder="1" applyAlignment="1">
      <alignment horizontal="right"/>
    </xf>
    <xf numFmtId="174" fontId="4" fillId="11" borderId="3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9" fillId="2" borderId="0" xfId="0" applyFont="1" applyFill="1"/>
    <xf numFmtId="0" fontId="49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50" fillId="2" borderId="0" xfId="1" applyNumberFormat="1" applyFont="1" applyFill="1"/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3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3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3" fontId="18" fillId="2" borderId="0" xfId="0" applyNumberFormat="1" applyFont="1" applyFill="1" applyBorder="1"/>
    <xf numFmtId="0" fontId="0" fillId="2" borderId="0" xfId="0" applyFill="1" applyAlignment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1" fontId="0" fillId="2" borderId="4" xfId="0" applyNumberFormat="1" applyFont="1" applyFill="1" applyBorder="1"/>
    <xf numFmtId="171" fontId="0" fillId="2" borderId="3" xfId="0" applyNumberFormat="1" applyFont="1" applyFill="1" applyBorder="1"/>
    <xf numFmtId="171" fontId="0" fillId="2" borderId="10" xfId="0" applyNumberFormat="1" applyFont="1" applyFill="1" applyBorder="1"/>
    <xf numFmtId="171" fontId="0" fillId="2" borderId="1" xfId="0" applyNumberFormat="1" applyFont="1" applyFill="1" applyBorder="1"/>
    <xf numFmtId="171" fontId="0" fillId="2" borderId="4" xfId="0" applyNumberFormat="1" applyFont="1" applyFill="1" applyBorder="1" applyAlignment="1">
      <alignment horizontal="right"/>
    </xf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69" fontId="18" fillId="2" borderId="0" xfId="0" applyNumberFormat="1" applyFont="1" applyFill="1" applyBorder="1" applyAlignment="1">
      <alignment horizontal="right"/>
    </xf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2" fillId="3" borderId="0" xfId="1" applyNumberFormat="1" applyFont="1" applyFill="1" applyBorder="1" applyAlignment="1">
      <alignment horizontal="right"/>
    </xf>
    <xf numFmtId="178" fontId="32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78" fontId="8" fillId="3" borderId="2" xfId="1" applyNumberFormat="1" applyFont="1" applyFill="1" applyBorder="1"/>
    <xf numFmtId="175" fontId="4" fillId="2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2" fillId="2" borderId="0" xfId="0" applyFont="1" applyFill="1"/>
    <xf numFmtId="166" fontId="33" fillId="2" borderId="0" xfId="0" quotePrefix="1" applyNumberFormat="1" applyFont="1" applyFill="1" applyBorder="1" applyAlignment="1">
      <alignment horizontal="right"/>
    </xf>
    <xf numFmtId="0" fontId="8" fillId="6" borderId="12" xfId="0" applyNumberFormat="1" applyFont="1" applyFill="1" applyBorder="1" applyAlignment="1">
      <alignment horizontal="left" indent="1"/>
    </xf>
    <xf numFmtId="0" fontId="8" fillId="9" borderId="12" xfId="0" applyNumberFormat="1" applyFont="1" applyFill="1" applyBorder="1" applyAlignment="1">
      <alignment horizontal="left" indent="1"/>
    </xf>
    <xf numFmtId="0" fontId="8" fillId="6" borderId="24" xfId="0" applyNumberFormat="1" applyFont="1" applyFill="1" applyBorder="1" applyAlignment="1">
      <alignment horizontal="left"/>
    </xf>
    <xf numFmtId="0" fontId="8" fillId="6" borderId="24" xfId="0" applyNumberFormat="1" applyFont="1" applyFill="1" applyBorder="1" applyAlignment="1">
      <alignment horizontal="left" indent="3"/>
    </xf>
    <xf numFmtId="3" fontId="18" fillId="6" borderId="24" xfId="0" applyNumberFormat="1" applyFont="1" applyFill="1" applyBorder="1" applyAlignment="1">
      <alignment horizontal="right"/>
    </xf>
    <xf numFmtId="166" fontId="18" fillId="6" borderId="24" xfId="0" applyNumberFormat="1" applyFont="1" applyFill="1" applyBorder="1" applyAlignment="1">
      <alignment horizontal="right"/>
    </xf>
    <xf numFmtId="173" fontId="18" fillId="6" borderId="24" xfId="0" applyNumberFormat="1" applyFont="1" applyFill="1" applyBorder="1"/>
    <xf numFmtId="173" fontId="18" fillId="6" borderId="24" xfId="0" applyNumberFormat="1" applyFont="1" applyFill="1" applyBorder="1" applyAlignment="1">
      <alignment horizontal="right"/>
    </xf>
    <xf numFmtId="171" fontId="18" fillId="6" borderId="24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171" fontId="4" fillId="6" borderId="0" xfId="0" quotePrefix="1" applyNumberFormat="1" applyFont="1" applyFill="1" applyBorder="1" applyAlignment="1">
      <alignment horizontal="right" vertical="center"/>
    </xf>
    <xf numFmtId="0" fontId="0" fillId="0" borderId="0" xfId="0" applyFill="1"/>
    <xf numFmtId="0" fontId="33" fillId="0" borderId="0" xfId="0" applyNumberFormat="1" applyFont="1" applyFill="1" applyBorder="1"/>
    <xf numFmtId="0" fontId="0" fillId="0" borderId="0" xfId="0" applyNumberFormat="1" applyFill="1"/>
    <xf numFmtId="166" fontId="33" fillId="6" borderId="0" xfId="0" applyNumberFormat="1" applyFont="1" applyFill="1" applyBorder="1" applyAlignment="1">
      <alignment horizontal="right"/>
    </xf>
    <xf numFmtId="172" fontId="4" fillId="2" borderId="0" xfId="1" applyNumberFormat="1" applyFont="1" applyFill="1" applyBorder="1"/>
    <xf numFmtId="166" fontId="0" fillId="2" borderId="0" xfId="0" quotePrefix="1" applyNumberFormat="1" applyFont="1" applyFill="1" applyBorder="1" applyAlignment="1">
      <alignment horizontal="right"/>
    </xf>
    <xf numFmtId="166" fontId="16" fillId="2" borderId="1" xfId="0" quotePrefix="1" applyNumberFormat="1" applyFont="1" applyFill="1" applyBorder="1" applyAlignment="1">
      <alignment horizontal="right"/>
    </xf>
    <xf numFmtId="166" fontId="25" fillId="4" borderId="1" xfId="1" quotePrefix="1" applyNumberFormat="1" applyFont="1" applyFill="1" applyBorder="1" applyAlignment="1">
      <alignment horizontal="right"/>
    </xf>
    <xf numFmtId="0" fontId="8" fillId="9" borderId="12" xfId="0" applyNumberFormat="1" applyFont="1" applyFill="1" applyBorder="1" applyAlignment="1">
      <alignment horizontal="left" indent="2"/>
    </xf>
    <xf numFmtId="175" fontId="4" fillId="11" borderId="0" xfId="1" quotePrefix="1" applyNumberFormat="1" applyFont="1" applyFill="1" applyBorder="1" applyAlignment="1">
      <alignment horizontal="right"/>
    </xf>
    <xf numFmtId="175" fontId="4" fillId="2" borderId="0" xfId="1" quotePrefix="1" applyNumberFormat="1" applyFont="1" applyFill="1" applyBorder="1" applyAlignment="1">
      <alignment horizontal="right"/>
    </xf>
    <xf numFmtId="0" fontId="8" fillId="6" borderId="12" xfId="0" applyNumberFormat="1" applyFont="1" applyFill="1" applyBorder="1" applyAlignment="1">
      <alignment horizontal="left"/>
    </xf>
    <xf numFmtId="0" fontId="8" fillId="9" borderId="12" xfId="0" applyNumberFormat="1" applyFont="1" applyFill="1" applyBorder="1" applyAlignment="1">
      <alignment horizontal="left"/>
    </xf>
    <xf numFmtId="0" fontId="25" fillId="8" borderId="0" xfId="0" applyNumberFormat="1" applyFont="1" applyFill="1" applyBorder="1" applyAlignment="1"/>
    <xf numFmtId="0" fontId="23" fillId="2" borderId="0" xfId="0" quotePrefix="1" applyFont="1" applyFill="1" applyBorder="1" applyAlignment="1">
      <alignment vertical="top" wrapText="1"/>
    </xf>
    <xf numFmtId="3" fontId="18" fillId="9" borderId="12" xfId="0" applyNumberFormat="1" applyFont="1" applyFill="1" applyBorder="1" applyAlignment="1">
      <alignment horizontal="left"/>
    </xf>
    <xf numFmtId="3" fontId="18" fillId="9" borderId="0" xfId="0" applyNumberFormat="1" applyFont="1" applyFill="1" applyBorder="1" applyAlignment="1">
      <alignment horizontal="left"/>
    </xf>
    <xf numFmtId="173" fontId="18" fillId="6" borderId="24" xfId="0" applyNumberFormat="1" applyFont="1" applyFill="1" applyBorder="1" applyAlignment="1">
      <alignment horizontal="left"/>
    </xf>
    <xf numFmtId="166" fontId="18" fillId="9" borderId="0" xfId="0" applyNumberFormat="1" applyFont="1" applyFill="1" applyBorder="1" applyAlignment="1">
      <alignment horizontal="right"/>
    </xf>
    <xf numFmtId="0" fontId="6" fillId="2" borderId="0" xfId="1" applyFont="1" applyFill="1" applyAlignment="1">
      <alignment horizontal="center"/>
    </xf>
    <xf numFmtId="0" fontId="51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8" fillId="2" borderId="3" xfId="1" applyNumberFormat="1" applyFont="1" applyFill="1" applyBorder="1" applyAlignment="1">
      <alignment horizontal="center"/>
    </xf>
    <xf numFmtId="0" fontId="38" fillId="2" borderId="3" xfId="1" applyNumberFormat="1" applyFont="1" applyFill="1" applyBorder="1" applyAlignment="1">
      <alignment horizontal="center"/>
    </xf>
    <xf numFmtId="0" fontId="38" fillId="2" borderId="0" xfId="1" applyNumberFormat="1" applyFont="1" applyFill="1" applyBorder="1" applyAlignment="1">
      <alignment horizontal="center"/>
    </xf>
    <xf numFmtId="0" fontId="43" fillId="2" borderId="8" xfId="1" applyFont="1" applyFill="1" applyBorder="1" applyAlignment="1">
      <alignment wrapText="1"/>
    </xf>
    <xf numFmtId="0" fontId="43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9" fillId="2" borderId="3" xfId="4" applyFont="1" applyFill="1" applyBorder="1" applyAlignment="1" applyProtection="1">
      <alignment horizontal="center" vertical="center"/>
    </xf>
    <xf numFmtId="0" fontId="29" fillId="2" borderId="1" xfId="4" applyFont="1" applyFill="1" applyBorder="1" applyAlignment="1" applyProtection="1">
      <alignment horizontal="center" vertical="center"/>
    </xf>
    <xf numFmtId="0" fontId="29" fillId="2" borderId="2" xfId="4" applyFont="1" applyFill="1" applyBorder="1" applyAlignment="1" applyProtection="1">
      <alignment horizontal="center" vertical="center" wrapText="1"/>
    </xf>
    <xf numFmtId="0" fontId="29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23" fillId="2" borderId="0" xfId="0" quotePrefix="1" applyFont="1" applyFill="1" applyBorder="1" applyAlignment="1">
      <alignment horizontal="left" vertical="top" wrapText="1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4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81"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worksheets/sheet56.xml" Type="http://schemas.openxmlformats.org/officeDocument/2006/relationships/worksheet"/>
<Relationship Id="rId57" Target="externalLinks/externalLink1.xml" Type="http://schemas.openxmlformats.org/officeDocument/2006/relationships/externalLink"/>
<Relationship Id="rId58" Target="theme/theme1.xml" Type="http://schemas.openxmlformats.org/officeDocument/2006/relationships/theme"/>
<Relationship Id="rId59" Target="styles.xml" Type="http://schemas.openxmlformats.org/officeDocument/2006/relationships/styles"/>
<Relationship Id="rId6" Target="worksheets/sheet6.xml" Type="http://schemas.openxmlformats.org/officeDocument/2006/relationships/worksheet"/>
<Relationship Id="rId60" Target="sharedStrings.xml" Type="http://schemas.openxmlformats.org/officeDocument/2006/relationships/sharedStrings"/>
<Relationship Id="rId61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7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1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55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2"/>
  <sheetViews>
    <sheetView zoomScaleNormal="100" zoomScaleSheetLayoutView="140" workbookViewId="0">
      <selection activeCell="C8" sqref="C8"/>
    </sheetView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660</v>
      </c>
    </row>
    <row r="3" spans="1:9" ht="15" customHeight="1" x14ac:dyDescent="0.2">
      <c r="A3" s="765">
        <v>42005</v>
      </c>
    </row>
    <row r="4" spans="1:9" ht="15" customHeight="1" x14ac:dyDescent="0.25">
      <c r="A4" s="842" t="s">
        <v>19</v>
      </c>
      <c r="B4" s="842"/>
      <c r="C4" s="842"/>
      <c r="D4" s="842"/>
      <c r="E4" s="842"/>
      <c r="F4" s="842"/>
      <c r="G4" s="842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39" t="s">
        <v>606</v>
      </c>
      <c r="D17" s="339"/>
      <c r="E17" s="339"/>
      <c r="F17" s="339"/>
      <c r="G17" s="339"/>
      <c r="H17" s="339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614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212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39" t="s">
        <v>622</v>
      </c>
      <c r="D25" s="339"/>
      <c r="E25" s="339"/>
      <c r="F25" s="339"/>
      <c r="G25" s="9"/>
      <c r="H25" s="9"/>
    </row>
    <row r="26" spans="2:9" ht="15" customHeight="1" x14ac:dyDescent="0.2">
      <c r="C26" s="339" t="s">
        <v>33</v>
      </c>
      <c r="D26" s="339"/>
      <c r="E26" s="339"/>
      <c r="F26" s="339"/>
      <c r="G26" s="9"/>
      <c r="H26" s="9"/>
    </row>
    <row r="27" spans="2:9" ht="15" customHeight="1" x14ac:dyDescent="0.2">
      <c r="C27" s="339" t="s">
        <v>529</v>
      </c>
      <c r="D27" s="339"/>
      <c r="E27" s="339"/>
      <c r="F27" s="339"/>
      <c r="G27" s="339"/>
      <c r="H27" s="339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533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276</v>
      </c>
      <c r="D35" s="9"/>
      <c r="E35" s="9"/>
      <c r="F35" s="9"/>
      <c r="G35" s="9"/>
    </row>
    <row r="36" spans="1:9" ht="15" customHeight="1" x14ac:dyDescent="0.2">
      <c r="C36" s="9" t="s">
        <v>248</v>
      </c>
      <c r="D36" s="9"/>
      <c r="E36" s="9"/>
      <c r="F36" s="9"/>
      <c r="G36" s="12"/>
    </row>
    <row r="37" spans="1:9" ht="15" customHeight="1" x14ac:dyDescent="0.2">
      <c r="A37" s="6"/>
      <c r="C37" s="339" t="s">
        <v>34</v>
      </c>
      <c r="D37" s="339"/>
      <c r="E37" s="339"/>
      <c r="F37" s="339"/>
      <c r="G37" s="339"/>
      <c r="H37" s="9"/>
      <c r="I37" s="9"/>
    </row>
    <row r="38" spans="1:9" ht="15" customHeight="1" x14ac:dyDescent="0.2">
      <c r="A38" s="6"/>
      <c r="C38" s="339" t="s">
        <v>609</v>
      </c>
      <c r="D38" s="339"/>
      <c r="E38" s="339"/>
      <c r="F38" s="339"/>
      <c r="G38" s="339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284</v>
      </c>
      <c r="D43" s="9"/>
      <c r="E43" s="9"/>
      <c r="F43" s="9"/>
      <c r="H43" s="12"/>
      <c r="I43" s="12"/>
    </row>
    <row r="44" spans="1:9" ht="15" customHeight="1" x14ac:dyDescent="0.2">
      <c r="C44" s="9" t="s">
        <v>608</v>
      </c>
      <c r="D44" s="9"/>
      <c r="E44" s="9"/>
      <c r="F44" s="9"/>
      <c r="G44" s="12"/>
    </row>
    <row r="45" spans="1:9" ht="15" customHeight="1" x14ac:dyDescent="0.2">
      <c r="C45" s="9" t="s">
        <v>286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37"/>
      <c r="D48" s="337"/>
      <c r="E48" s="337"/>
      <c r="F48" s="337"/>
    </row>
    <row r="49" spans="1:8" ht="15" customHeight="1" x14ac:dyDescent="0.2">
      <c r="B49" s="6"/>
      <c r="C49" s="338" t="s">
        <v>607</v>
      </c>
      <c r="D49" s="338"/>
      <c r="E49" s="338"/>
      <c r="F49" s="338"/>
      <c r="G49" s="9"/>
    </row>
    <row r="50" spans="1:8" ht="15" customHeight="1" x14ac:dyDescent="0.2">
      <c r="B50" s="6"/>
      <c r="C50" s="9" t="s">
        <v>586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39" t="s">
        <v>22</v>
      </c>
      <c r="D56" s="339"/>
      <c r="E56" s="339"/>
      <c r="F56" s="339"/>
      <c r="G56" s="339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370</v>
      </c>
      <c r="D63" s="9"/>
      <c r="E63" s="9"/>
      <c r="F63" s="9"/>
      <c r="G63" s="9"/>
    </row>
    <row r="64" spans="1:8" ht="15" customHeight="1" x14ac:dyDescent="0.2">
      <c r="B64" s="6"/>
      <c r="C64" s="9" t="s">
        <v>430</v>
      </c>
      <c r="D64" s="9"/>
      <c r="E64" s="9"/>
      <c r="F64" s="9"/>
      <c r="G64" s="9"/>
    </row>
    <row r="65" spans="2:9" ht="15" customHeight="1" x14ac:dyDescent="0.2">
      <c r="B65" s="6"/>
      <c r="C65" s="9" t="s">
        <v>598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599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39" t="s">
        <v>611</v>
      </c>
      <c r="D71" s="339"/>
      <c r="E71" s="339"/>
      <c r="F71" s="9"/>
      <c r="G71" s="9"/>
    </row>
    <row r="72" spans="2:9" ht="15" customHeight="1" x14ac:dyDescent="0.2">
      <c r="C72" s="9" t="s">
        <v>610</v>
      </c>
      <c r="D72" s="9"/>
      <c r="E72" s="9"/>
      <c r="F72" s="9"/>
      <c r="G72" s="9"/>
      <c r="H72" s="9"/>
    </row>
    <row r="73" spans="2:9" ht="15" customHeight="1" x14ac:dyDescent="0.2">
      <c r="C73" s="9" t="s">
        <v>402</v>
      </c>
      <c r="D73" s="9"/>
      <c r="E73" s="9"/>
      <c r="F73" s="9"/>
    </row>
    <row r="74" spans="2:9" ht="15" customHeight="1" x14ac:dyDescent="0.2">
      <c r="C74" s="9" t="s">
        <v>658</v>
      </c>
      <c r="D74" s="9"/>
      <c r="E74" s="9"/>
      <c r="F74" s="9"/>
    </row>
    <row r="75" spans="2:9" ht="15" customHeight="1" x14ac:dyDescent="0.2">
      <c r="D75" s="11"/>
      <c r="E75" s="11"/>
      <c r="F75" s="11"/>
      <c r="H75" s="11"/>
    </row>
    <row r="76" spans="2:9" ht="15" customHeight="1" x14ac:dyDescent="0.2">
      <c r="B76" s="6" t="s">
        <v>10</v>
      </c>
      <c r="D76" s="11"/>
      <c r="E76" s="11"/>
      <c r="F76" s="11"/>
    </row>
    <row r="77" spans="2:9" ht="15" customHeight="1" x14ac:dyDescent="0.2">
      <c r="D77" s="11"/>
      <c r="E77" s="11"/>
      <c r="F77" s="11"/>
      <c r="G77" s="11"/>
    </row>
    <row r="78" spans="2:9" ht="15" customHeight="1" x14ac:dyDescent="0.2">
      <c r="C78" s="9" t="s">
        <v>31</v>
      </c>
      <c r="D78" s="9"/>
      <c r="E78" s="9"/>
      <c r="F78" s="9"/>
    </row>
    <row r="79" spans="2:9" ht="15" customHeight="1" x14ac:dyDescent="0.2">
      <c r="C79" s="339" t="s">
        <v>411</v>
      </c>
      <c r="D79" s="339"/>
      <c r="E79" s="339"/>
      <c r="F79" s="9"/>
      <c r="G79" s="9"/>
    </row>
    <row r="81" spans="1:10" ht="15" customHeight="1" x14ac:dyDescent="0.2">
      <c r="B81" s="6" t="s">
        <v>11</v>
      </c>
    </row>
    <row r="83" spans="1:10" ht="15" customHeight="1" x14ac:dyDescent="0.2">
      <c r="C83" s="9" t="s">
        <v>12</v>
      </c>
      <c r="D83" s="9"/>
      <c r="E83" s="9"/>
      <c r="F83" s="9"/>
      <c r="G83" s="9"/>
    </row>
    <row r="84" spans="1:10" ht="15" customHeight="1" x14ac:dyDescent="0.2">
      <c r="C84" s="339" t="s">
        <v>427</v>
      </c>
      <c r="D84" s="339"/>
      <c r="E84" s="339"/>
      <c r="F84" s="9"/>
    </row>
    <row r="85" spans="1:10" ht="15" customHeight="1" x14ac:dyDescent="0.2">
      <c r="H85" s="11"/>
      <c r="I85" s="11"/>
    </row>
    <row r="86" spans="1:10" ht="15" customHeight="1" x14ac:dyDescent="0.2">
      <c r="A86" s="17" t="s">
        <v>4</v>
      </c>
      <c r="H86" s="11"/>
      <c r="I86" s="11"/>
      <c r="J86" s="11"/>
    </row>
    <row r="87" spans="1:10" ht="15" customHeight="1" x14ac:dyDescent="0.2">
      <c r="D87" s="11"/>
      <c r="E87" s="11"/>
      <c r="F87" s="11"/>
      <c r="G87" s="11"/>
      <c r="H87" s="11"/>
    </row>
    <row r="88" spans="1:10" ht="15" customHeight="1" x14ac:dyDescent="0.2">
      <c r="C88" s="9" t="s">
        <v>39</v>
      </c>
      <c r="D88" s="9"/>
      <c r="E88" s="9"/>
      <c r="F88" s="9"/>
      <c r="G88" s="9"/>
    </row>
    <row r="89" spans="1:10" ht="15" customHeight="1" x14ac:dyDescent="0.2">
      <c r="C89" s="9" t="s">
        <v>41</v>
      </c>
      <c r="D89" s="9"/>
      <c r="E89" s="9"/>
      <c r="F89" s="9"/>
      <c r="G89" s="9"/>
    </row>
    <row r="90" spans="1:10" ht="15" customHeight="1" x14ac:dyDescent="0.2">
      <c r="C90" s="9" t="s">
        <v>612</v>
      </c>
      <c r="D90" s="9"/>
      <c r="E90" s="9"/>
      <c r="F90" s="9"/>
      <c r="G90" s="9"/>
      <c r="H90" s="9"/>
      <c r="I90" s="11"/>
      <c r="J90" s="11"/>
    </row>
    <row r="91" spans="1:10" ht="15" customHeight="1" x14ac:dyDescent="0.2">
      <c r="C91" s="339" t="s">
        <v>613</v>
      </c>
      <c r="D91" s="339"/>
      <c r="E91" s="339"/>
      <c r="F91" s="339"/>
      <c r="G91" s="11"/>
      <c r="H91" s="11"/>
      <c r="I91" s="11"/>
    </row>
    <row r="92" spans="1:10" ht="15" customHeight="1" x14ac:dyDescent="0.2">
      <c r="C92" s="339" t="s">
        <v>40</v>
      </c>
      <c r="D92" s="339"/>
      <c r="E92" s="339"/>
      <c r="F92" s="11"/>
      <c r="G92" s="11"/>
    </row>
    <row r="93" spans="1:10" ht="15" customHeight="1" x14ac:dyDescent="0.2">
      <c r="D93" s="11"/>
      <c r="E93" s="11"/>
      <c r="F93" s="11"/>
    </row>
    <row r="94" spans="1:10" ht="15" customHeight="1" x14ac:dyDescent="0.2">
      <c r="A94" s="9" t="s">
        <v>32</v>
      </c>
      <c r="B94" s="9"/>
      <c r="C94" s="9"/>
      <c r="D94" s="9"/>
      <c r="E94" s="9"/>
      <c r="F94" s="9"/>
    </row>
    <row r="96" spans="1:10" ht="15" customHeight="1" x14ac:dyDescent="0.2">
      <c r="B96" s="6"/>
    </row>
    <row r="98" spans="1:11" ht="15" customHeight="1" x14ac:dyDescent="0.2">
      <c r="A98" s="843" t="s">
        <v>624</v>
      </c>
      <c r="B98" s="844"/>
      <c r="C98" s="844"/>
      <c r="D98" s="844"/>
      <c r="E98" s="844"/>
      <c r="F98" s="844"/>
      <c r="G98" s="844"/>
      <c r="H98" s="844"/>
      <c r="I98" s="844"/>
      <c r="J98" s="844"/>
      <c r="K98" s="844"/>
    </row>
    <row r="99" spans="1:11" ht="15" customHeight="1" x14ac:dyDescent="0.2">
      <c r="A99" s="844"/>
      <c r="B99" s="844"/>
      <c r="C99" s="844"/>
      <c r="D99" s="844"/>
      <c r="E99" s="844"/>
      <c r="F99" s="844"/>
      <c r="G99" s="844"/>
      <c r="H99" s="844"/>
      <c r="I99" s="844"/>
      <c r="J99" s="844"/>
      <c r="K99" s="844"/>
    </row>
    <row r="100" spans="1:11" ht="15" customHeight="1" x14ac:dyDescent="0.2">
      <c r="A100" s="844"/>
      <c r="B100" s="844"/>
      <c r="C100" s="844"/>
      <c r="D100" s="844"/>
      <c r="E100" s="844"/>
      <c r="F100" s="844"/>
      <c r="G100" s="844"/>
      <c r="H100" s="844"/>
      <c r="I100" s="844"/>
      <c r="J100" s="844"/>
      <c r="K100" s="844"/>
    </row>
    <row r="101" spans="1:11" ht="15" customHeight="1" x14ac:dyDescent="0.2">
      <c r="A101" s="844"/>
      <c r="B101" s="844"/>
      <c r="C101" s="844"/>
      <c r="D101" s="844"/>
      <c r="E101" s="844"/>
      <c r="F101" s="844"/>
      <c r="G101" s="844"/>
      <c r="H101" s="844"/>
      <c r="I101" s="844"/>
      <c r="J101" s="844"/>
      <c r="K101" s="844"/>
    </row>
    <row r="102" spans="1:11" ht="15" customHeight="1" x14ac:dyDescent="0.2">
      <c r="A102" s="844"/>
      <c r="B102" s="844"/>
      <c r="C102" s="844"/>
      <c r="D102" s="844"/>
      <c r="E102" s="844"/>
      <c r="F102" s="844"/>
      <c r="G102" s="844"/>
      <c r="H102" s="844"/>
      <c r="I102" s="844"/>
      <c r="J102" s="844"/>
      <c r="K102" s="844"/>
    </row>
  </sheetData>
  <mergeCells count="2">
    <mergeCell ref="A4:G4"/>
    <mergeCell ref="A98:K102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8:F78" location="'Producción interior GN'!A1" display="Producción interior de gas natural"/>
    <hyperlink ref="C83:G83" location="'PVP máximo TUR'!A1" display="PVP máximo de las tarifas último recurso de gas natural "/>
    <hyperlink ref="C88:G88" location="'Stocks mat. primas y PP'!A1" display="Stocks de crudo, materias primas y productos petrolíferos"/>
    <hyperlink ref="C89:G89" location="'EMS prod. pet.'!A1" display="Existencias mínimas de seguridad de productos petroliferos"/>
    <hyperlink ref="C90:H90" location="'Nivel Stocks España'!A1" display="Nivel de Stocks en España calculado en días de importaciones netas"/>
    <hyperlink ref="A94:F94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9:G79" location="'Balance  Gas natural'!A1" display="Balance de producción y consumo de gas natural "/>
    <hyperlink ref="C84:F84" location="'Cotizaciones GN'!A1" display="Cotizaciones del gas natural"/>
    <hyperlink ref="C91:F91" location="'RREE Cores'!A1" display="Reservas estrategicas Cores"/>
    <hyperlink ref="C92:E92" location="'Existencias GN'!A1" display="Existencias gas natural"/>
    <hyperlink ref="C54:G54" location="'Cotizaciones de los crudos'!A1" display="Cotizaciones de los crudos de referencia y tipo de cambio"/>
    <hyperlink ref="C74" location="'importaciones netas GN'!A1" display="Importaciones netas de gas natural 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B24" sqref="B24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68" t="s">
        <v>27</v>
      </c>
      <c r="B1" s="569"/>
      <c r="C1" s="569"/>
      <c r="D1" s="569"/>
      <c r="E1" s="569"/>
      <c r="F1" s="569"/>
      <c r="G1" s="569"/>
      <c r="H1" s="569"/>
      <c r="I1" s="576"/>
    </row>
    <row r="2" spans="1:11" ht="15.75" x14ac:dyDescent="0.25">
      <c r="A2" s="570"/>
      <c r="B2" s="571"/>
      <c r="C2" s="572"/>
      <c r="D2" s="572"/>
      <c r="E2" s="572"/>
      <c r="F2" s="572"/>
      <c r="G2" s="554"/>
      <c r="H2" s="554" t="s">
        <v>160</v>
      </c>
      <c r="I2" s="576"/>
    </row>
    <row r="3" spans="1:11" s="102" customFormat="1" x14ac:dyDescent="0.2">
      <c r="A3" s="555"/>
      <c r="B3" s="861">
        <f>INDICE!A3</f>
        <v>42005</v>
      </c>
      <c r="C3" s="862"/>
      <c r="D3" s="862" t="s">
        <v>121</v>
      </c>
      <c r="E3" s="862"/>
      <c r="F3" s="862" t="s">
        <v>122</v>
      </c>
      <c r="G3" s="863"/>
      <c r="H3" s="862"/>
      <c r="I3" s="538"/>
    </row>
    <row r="4" spans="1:11" s="102" customFormat="1" x14ac:dyDescent="0.2">
      <c r="A4" s="556"/>
      <c r="B4" s="557" t="s">
        <v>48</v>
      </c>
      <c r="C4" s="557" t="s">
        <v>509</v>
      </c>
      <c r="D4" s="557" t="s">
        <v>48</v>
      </c>
      <c r="E4" s="557" t="s">
        <v>509</v>
      </c>
      <c r="F4" s="557" t="s">
        <v>48</v>
      </c>
      <c r="G4" s="558" t="s">
        <v>509</v>
      </c>
      <c r="H4" s="558" t="s">
        <v>111</v>
      </c>
      <c r="I4" s="538"/>
    </row>
    <row r="5" spans="1:11" s="102" customFormat="1" x14ac:dyDescent="0.2">
      <c r="A5" s="559" t="s">
        <v>180</v>
      </c>
      <c r="B5" s="518">
        <v>1673.4426099999991</v>
      </c>
      <c r="C5" s="511">
        <v>2.873510919409449</v>
      </c>
      <c r="D5" s="510">
        <v>1673.4426099999991</v>
      </c>
      <c r="E5" s="511">
        <v>2.873510919409449</v>
      </c>
      <c r="F5" s="510">
        <v>20957.380149999994</v>
      </c>
      <c r="G5" s="511">
        <v>2.0798754130827488</v>
      </c>
      <c r="H5" s="516">
        <v>73.412952124610143</v>
      </c>
      <c r="I5" s="538"/>
      <c r="K5" s="96"/>
    </row>
    <row r="6" spans="1:11" s="102" customFormat="1" x14ac:dyDescent="0.2">
      <c r="A6" s="559" t="s">
        <v>181</v>
      </c>
      <c r="B6" s="581">
        <v>5.117E-2</v>
      </c>
      <c r="C6" s="528">
        <v>-47.225660066006604</v>
      </c>
      <c r="D6" s="560">
        <v>5.117E-2</v>
      </c>
      <c r="E6" s="511">
        <v>-47.225660066006604</v>
      </c>
      <c r="F6" s="510">
        <v>6.7018099999999992</v>
      </c>
      <c r="G6" s="511">
        <v>33.083851955407106</v>
      </c>
      <c r="H6" s="516">
        <v>2.3476200419938156E-2</v>
      </c>
      <c r="I6" s="538"/>
      <c r="K6" s="96"/>
    </row>
    <row r="7" spans="1:11" s="102" customFormat="1" x14ac:dyDescent="0.2">
      <c r="A7" s="559" t="s">
        <v>182</v>
      </c>
      <c r="B7" s="518">
        <v>1.55087</v>
      </c>
      <c r="C7" s="511">
        <v>1.8827888399103838</v>
      </c>
      <c r="D7" s="560">
        <v>1.55087</v>
      </c>
      <c r="E7" s="511">
        <v>1.8827888399103838</v>
      </c>
      <c r="F7" s="510">
        <v>16.142989999999998</v>
      </c>
      <c r="G7" s="511">
        <v>-34.861517590790633</v>
      </c>
      <c r="H7" s="516">
        <v>5.6548315845578644E-2</v>
      </c>
      <c r="I7" s="538"/>
      <c r="K7" s="96"/>
    </row>
    <row r="8" spans="1:11" s="102" customFormat="1" x14ac:dyDescent="0.2">
      <c r="A8" s="580" t="s">
        <v>183</v>
      </c>
      <c r="B8" s="519">
        <v>1675.0446499999991</v>
      </c>
      <c r="C8" s="520">
        <v>2.8696015472157992</v>
      </c>
      <c r="D8" s="519">
        <v>1675.0446499999991</v>
      </c>
      <c r="E8" s="520">
        <v>2.8696015472157992</v>
      </c>
      <c r="F8" s="519">
        <v>20980.224949999993</v>
      </c>
      <c r="G8" s="520">
        <v>2.0429412520620787</v>
      </c>
      <c r="H8" s="520">
        <v>73.492976640875654</v>
      </c>
      <c r="I8" s="538"/>
    </row>
    <row r="9" spans="1:11" s="102" customFormat="1" x14ac:dyDescent="0.2">
      <c r="A9" s="559" t="s">
        <v>184</v>
      </c>
      <c r="B9" s="518">
        <v>398.79030999999998</v>
      </c>
      <c r="C9" s="511">
        <v>18.283176449093123</v>
      </c>
      <c r="D9" s="510">
        <v>398.79030999999998</v>
      </c>
      <c r="E9" s="511">
        <v>18.283176449093123</v>
      </c>
      <c r="F9" s="510">
        <v>3691.9482899999998</v>
      </c>
      <c r="G9" s="511">
        <v>-0.54723411761664209</v>
      </c>
      <c r="H9" s="516">
        <v>12.932762641150369</v>
      </c>
      <c r="I9" s="538"/>
    </row>
    <row r="10" spans="1:11" s="102" customFormat="1" x14ac:dyDescent="0.2">
      <c r="A10" s="559" t="s">
        <v>185</v>
      </c>
      <c r="B10" s="518">
        <v>310.85246999999998</v>
      </c>
      <c r="C10" s="511">
        <v>1.8890743101253031</v>
      </c>
      <c r="D10" s="510">
        <v>310.85246999999998</v>
      </c>
      <c r="E10" s="511">
        <v>1.8890743101253031</v>
      </c>
      <c r="F10" s="510">
        <v>2014.2117999999998</v>
      </c>
      <c r="G10" s="511">
        <v>-13.580793551577486</v>
      </c>
      <c r="H10" s="516">
        <v>7.0557118009917303</v>
      </c>
      <c r="I10" s="538"/>
    </row>
    <row r="11" spans="1:11" s="102" customFormat="1" x14ac:dyDescent="0.2">
      <c r="A11" s="559" t="s">
        <v>186</v>
      </c>
      <c r="B11" s="518">
        <v>230.17990999999998</v>
      </c>
      <c r="C11" s="511">
        <v>77.589648165898922</v>
      </c>
      <c r="D11" s="510">
        <v>230.17990999999998</v>
      </c>
      <c r="E11" s="511">
        <v>77.589648165898922</v>
      </c>
      <c r="F11" s="510">
        <v>1860.8665600000002</v>
      </c>
      <c r="G11" s="511">
        <v>14.453665975159508</v>
      </c>
      <c r="H11" s="516">
        <v>6.5185489169822599</v>
      </c>
      <c r="I11" s="538"/>
    </row>
    <row r="12" spans="1:11" s="3" customFormat="1" x14ac:dyDescent="0.2">
      <c r="A12" s="561" t="s">
        <v>187</v>
      </c>
      <c r="B12" s="521">
        <v>2614.8673399999993</v>
      </c>
      <c r="C12" s="522">
        <v>8.9451038684277666</v>
      </c>
      <c r="D12" s="521">
        <v>2614.8673399999993</v>
      </c>
      <c r="E12" s="522">
        <v>8.9451038684277666</v>
      </c>
      <c r="F12" s="521">
        <v>28547.251599999989</v>
      </c>
      <c r="G12" s="522">
        <v>1.1271423474250986</v>
      </c>
      <c r="H12" s="522">
        <v>100</v>
      </c>
      <c r="I12" s="491"/>
    </row>
    <row r="13" spans="1:11" s="102" customFormat="1" x14ac:dyDescent="0.2">
      <c r="A13" s="585" t="s">
        <v>158</v>
      </c>
      <c r="B13" s="523"/>
      <c r="C13" s="523"/>
      <c r="D13" s="523"/>
      <c r="E13" s="523"/>
      <c r="F13" s="523"/>
      <c r="G13" s="523"/>
      <c r="H13" s="523"/>
      <c r="I13" s="538"/>
    </row>
    <row r="14" spans="1:11" s="130" customFormat="1" x14ac:dyDescent="0.2">
      <c r="A14" s="562" t="s">
        <v>188</v>
      </c>
      <c r="B14" s="542">
        <v>69.226639999999918</v>
      </c>
      <c r="C14" s="531">
        <v>57.380057526191699</v>
      </c>
      <c r="D14" s="530">
        <v>69.226639999999918</v>
      </c>
      <c r="E14" s="531">
        <v>57.380057526191699</v>
      </c>
      <c r="F14" s="530">
        <v>898.24543000000017</v>
      </c>
      <c r="G14" s="531">
        <v>19.287691423688646</v>
      </c>
      <c r="H14" s="544">
        <v>3.1465215726756708</v>
      </c>
      <c r="I14" s="577"/>
    </row>
    <row r="15" spans="1:11" s="130" customFormat="1" x14ac:dyDescent="0.2">
      <c r="A15" s="563" t="s">
        <v>615</v>
      </c>
      <c r="B15" s="583">
        <v>4.1328235638375341</v>
      </c>
      <c r="C15" s="535"/>
      <c r="D15" s="564">
        <v>4.1328235638375341</v>
      </c>
      <c r="E15" s="535"/>
      <c r="F15" s="564">
        <v>4.2813908437144788</v>
      </c>
      <c r="G15" s="535"/>
      <c r="H15" s="545"/>
      <c r="I15" s="577"/>
    </row>
    <row r="16" spans="1:11" s="130" customFormat="1" x14ac:dyDescent="0.2">
      <c r="A16" s="565" t="s">
        <v>518</v>
      </c>
      <c r="B16" s="584">
        <v>177.09871000000001</v>
      </c>
      <c r="C16" s="525">
        <v>71.953516868267698</v>
      </c>
      <c r="D16" s="524">
        <v>177.09871000000001</v>
      </c>
      <c r="E16" s="525">
        <v>71.953516868267698</v>
      </c>
      <c r="F16" s="566">
        <v>1337.0543499999999</v>
      </c>
      <c r="G16" s="525">
        <v>9.1182871191693966</v>
      </c>
      <c r="H16" s="582">
        <v>4.6836535044935834</v>
      </c>
      <c r="I16" s="577"/>
    </row>
    <row r="17" spans="1:14" s="102" customFormat="1" x14ac:dyDescent="0.2">
      <c r="A17" s="573"/>
      <c r="B17" s="574"/>
      <c r="C17" s="574"/>
      <c r="D17" s="574"/>
      <c r="E17" s="574"/>
      <c r="F17" s="574"/>
      <c r="G17" s="574"/>
      <c r="H17" s="575" t="s">
        <v>246</v>
      </c>
      <c r="I17" s="538"/>
    </row>
    <row r="18" spans="1:14" s="102" customFormat="1" x14ac:dyDescent="0.2">
      <c r="A18" s="567" t="s">
        <v>581</v>
      </c>
      <c r="B18" s="529"/>
      <c r="C18" s="529"/>
      <c r="D18" s="529"/>
      <c r="E18" s="529"/>
      <c r="F18" s="510"/>
      <c r="G18" s="529"/>
      <c r="H18" s="529"/>
      <c r="I18" s="107"/>
      <c r="J18" s="107"/>
      <c r="K18" s="107"/>
      <c r="L18" s="107"/>
      <c r="M18" s="107"/>
      <c r="N18" s="107"/>
    </row>
    <row r="19" spans="1:14" x14ac:dyDescent="0.2">
      <c r="A19" s="864" t="s">
        <v>519</v>
      </c>
      <c r="B19" s="865"/>
      <c r="C19" s="865"/>
      <c r="D19" s="865"/>
      <c r="E19" s="865"/>
      <c r="F19" s="865"/>
      <c r="G19" s="865"/>
      <c r="H19" s="572"/>
      <c r="I19" s="108"/>
      <c r="J19" s="108"/>
      <c r="K19" s="108"/>
      <c r="L19" s="108"/>
      <c r="M19" s="108"/>
      <c r="N19" s="108"/>
    </row>
    <row r="20" spans="1:14" ht="14.25" x14ac:dyDescent="0.2">
      <c r="A20" s="578" t="s">
        <v>247</v>
      </c>
      <c r="B20" s="579"/>
      <c r="C20" s="579"/>
      <c r="D20" s="579"/>
      <c r="E20" s="579"/>
      <c r="F20" s="579"/>
      <c r="G20" s="579"/>
      <c r="H20" s="579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435</v>
      </c>
    </row>
  </sheetData>
  <mergeCells count="4">
    <mergeCell ref="B3:C3"/>
    <mergeCell ref="D3:E3"/>
    <mergeCell ref="F3:H3"/>
    <mergeCell ref="A19:G19"/>
  </mergeCells>
  <conditionalFormatting sqref="B6">
    <cfRule type="cellIs" dxfId="71" priority="7" operator="between">
      <formula>0</formula>
      <formula>0.5</formula>
    </cfRule>
    <cfRule type="cellIs" dxfId="70" priority="8" operator="between">
      <formula>0</formula>
      <formula>0.49</formula>
    </cfRule>
  </conditionalFormatting>
  <conditionalFormatting sqref="D6">
    <cfRule type="cellIs" dxfId="69" priority="5" operator="between">
      <formula>0</formula>
      <formula>0.5</formula>
    </cfRule>
    <cfRule type="cellIs" dxfId="68" priority="6" operator="between">
      <formula>0</formula>
      <formula>0.49</formula>
    </cfRule>
  </conditionalFormatting>
  <conditionalFormatting sqref="D7">
    <cfRule type="cellIs" dxfId="67" priority="3" operator="between">
      <formula>0</formula>
      <formula>0.5</formula>
    </cfRule>
    <cfRule type="cellIs" dxfId="66" priority="4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B5" sqref="B5:J24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520</v>
      </c>
    </row>
    <row r="2" spans="1:11" ht="15.75" x14ac:dyDescent="0.25">
      <c r="A2" s="2"/>
      <c r="J2" s="110" t="s">
        <v>160</v>
      </c>
    </row>
    <row r="3" spans="1:11" s="114" customFormat="1" ht="13.7" customHeight="1" x14ac:dyDescent="0.2">
      <c r="A3" s="111"/>
      <c r="B3" s="859">
        <f>INDICE!A3</f>
        <v>42005</v>
      </c>
      <c r="C3" s="859"/>
      <c r="D3" s="859">
        <f>INDICE!C3</f>
        <v>0</v>
      </c>
      <c r="E3" s="859"/>
      <c r="F3" s="112"/>
      <c r="G3" s="860" t="s">
        <v>122</v>
      </c>
      <c r="H3" s="860"/>
      <c r="I3" s="860"/>
      <c r="J3" s="860"/>
    </row>
    <row r="4" spans="1:11" s="114" customFormat="1" x14ac:dyDescent="0.2">
      <c r="A4" s="115"/>
      <c r="B4" s="116" t="s">
        <v>189</v>
      </c>
      <c r="C4" s="116" t="s">
        <v>190</v>
      </c>
      <c r="D4" s="116" t="s">
        <v>191</v>
      </c>
      <c r="E4" s="116" t="s">
        <v>192</v>
      </c>
      <c r="F4" s="116"/>
      <c r="G4" s="116" t="s">
        <v>189</v>
      </c>
      <c r="H4" s="116" t="s">
        <v>190</v>
      </c>
      <c r="I4" s="116" t="s">
        <v>191</v>
      </c>
      <c r="J4" s="116" t="s">
        <v>192</v>
      </c>
    </row>
    <row r="5" spans="1:11" s="114" customFormat="1" x14ac:dyDescent="0.2">
      <c r="A5" s="586" t="s">
        <v>162</v>
      </c>
      <c r="B5" s="117">
        <v>253.01147</v>
      </c>
      <c r="C5" s="117">
        <v>51.936579999999992</v>
      </c>
      <c r="D5" s="117">
        <v>19.758030000000002</v>
      </c>
      <c r="E5" s="546">
        <v>324.70607999999999</v>
      </c>
      <c r="F5" s="117"/>
      <c r="G5" s="117">
        <v>3205.8426600000003</v>
      </c>
      <c r="H5" s="117">
        <v>568.15681000000041</v>
      </c>
      <c r="I5" s="117">
        <v>180.89579999999992</v>
      </c>
      <c r="J5" s="546">
        <v>3954.8952700000004</v>
      </c>
      <c r="K5" s="82"/>
    </row>
    <row r="6" spans="1:11" s="114" customFormat="1" x14ac:dyDescent="0.2">
      <c r="A6" s="587" t="s">
        <v>163</v>
      </c>
      <c r="B6" s="119">
        <v>69.753679999999989</v>
      </c>
      <c r="C6" s="119">
        <v>28.448969999999999</v>
      </c>
      <c r="D6" s="119">
        <v>19.479599999999998</v>
      </c>
      <c r="E6" s="549">
        <v>117.68224999999998</v>
      </c>
      <c r="F6" s="119"/>
      <c r="G6" s="119">
        <v>898.24477999999954</v>
      </c>
      <c r="H6" s="119">
        <v>262.72437000000002</v>
      </c>
      <c r="I6" s="119">
        <v>101.10507000000004</v>
      </c>
      <c r="J6" s="549">
        <v>1262.0742199999995</v>
      </c>
      <c r="K6" s="82"/>
    </row>
    <row r="7" spans="1:11" s="114" customFormat="1" x14ac:dyDescent="0.2">
      <c r="A7" s="587" t="s">
        <v>164</v>
      </c>
      <c r="B7" s="119">
        <v>34.101100000000002</v>
      </c>
      <c r="C7" s="119">
        <v>8.6955399999999994</v>
      </c>
      <c r="D7" s="119">
        <v>8.3752800000000001</v>
      </c>
      <c r="E7" s="549">
        <v>51.17192</v>
      </c>
      <c r="F7" s="119"/>
      <c r="G7" s="119">
        <v>441.54626999999999</v>
      </c>
      <c r="H7" s="119">
        <v>77.13082</v>
      </c>
      <c r="I7" s="119">
        <v>53.334069999999976</v>
      </c>
      <c r="J7" s="549">
        <v>572.01116000000002</v>
      </c>
      <c r="K7" s="82"/>
    </row>
    <row r="8" spans="1:11" s="114" customFormat="1" x14ac:dyDescent="0.2">
      <c r="A8" s="587" t="s">
        <v>165</v>
      </c>
      <c r="B8" s="119">
        <v>23.307369999999995</v>
      </c>
      <c r="C8" s="119">
        <v>3.9649399999999999</v>
      </c>
      <c r="D8" s="119">
        <v>13.887219999999999</v>
      </c>
      <c r="E8" s="549">
        <v>41.15952999999999</v>
      </c>
      <c r="F8" s="119"/>
      <c r="G8" s="119">
        <v>376.90670999999998</v>
      </c>
      <c r="H8" s="119">
        <v>43.036829999999988</v>
      </c>
      <c r="I8" s="119">
        <v>111.99859000000001</v>
      </c>
      <c r="J8" s="549">
        <v>531.94213000000002</v>
      </c>
      <c r="K8" s="82"/>
    </row>
    <row r="9" spans="1:11" s="114" customFormat="1" x14ac:dyDescent="0.2">
      <c r="A9" s="587" t="s">
        <v>166</v>
      </c>
      <c r="B9" s="119">
        <v>51.930959999999992</v>
      </c>
      <c r="C9" s="119">
        <v>0</v>
      </c>
      <c r="D9" s="119">
        <v>0</v>
      </c>
      <c r="E9" s="549">
        <v>51.930959999999992</v>
      </c>
      <c r="F9" s="119"/>
      <c r="G9" s="119">
        <v>621.74477999999999</v>
      </c>
      <c r="H9" s="119">
        <v>0</v>
      </c>
      <c r="I9" s="119">
        <v>117.44117000000001</v>
      </c>
      <c r="J9" s="549">
        <v>739.18595000000005</v>
      </c>
      <c r="K9" s="82"/>
    </row>
    <row r="10" spans="1:11" s="114" customFormat="1" x14ac:dyDescent="0.2">
      <c r="A10" s="587" t="s">
        <v>167</v>
      </c>
      <c r="B10" s="119">
        <v>23.459719999999997</v>
      </c>
      <c r="C10" s="119">
        <v>7.0414399999999988</v>
      </c>
      <c r="D10" s="119">
        <v>1.74203</v>
      </c>
      <c r="E10" s="549">
        <v>32.243189999999998</v>
      </c>
      <c r="F10" s="119"/>
      <c r="G10" s="119">
        <v>295.08191000000005</v>
      </c>
      <c r="H10" s="119">
        <v>54.073099999999997</v>
      </c>
      <c r="I10" s="119">
        <v>12.646409999999999</v>
      </c>
      <c r="J10" s="549">
        <v>361.80142000000006</v>
      </c>
      <c r="K10" s="82"/>
    </row>
    <row r="11" spans="1:11" s="114" customFormat="1" x14ac:dyDescent="0.2">
      <c r="A11" s="587" t="s">
        <v>168</v>
      </c>
      <c r="B11" s="119">
        <v>120.4315</v>
      </c>
      <c r="C11" s="119">
        <v>65.231400000000022</v>
      </c>
      <c r="D11" s="119">
        <v>43.139839999999992</v>
      </c>
      <c r="E11" s="549">
        <v>228.80274000000003</v>
      </c>
      <c r="F11" s="119"/>
      <c r="G11" s="119">
        <v>1478.0590099999995</v>
      </c>
      <c r="H11" s="119">
        <v>611.2104800000003</v>
      </c>
      <c r="I11" s="119">
        <v>236.5231600000001</v>
      </c>
      <c r="J11" s="549">
        <v>2325.7926499999999</v>
      </c>
      <c r="K11" s="82"/>
    </row>
    <row r="12" spans="1:11" s="114" customFormat="1" x14ac:dyDescent="0.2">
      <c r="A12" s="587" t="s">
        <v>638</v>
      </c>
      <c r="B12" s="119">
        <v>88.635179999999977</v>
      </c>
      <c r="C12" s="119">
        <v>64.551180000000016</v>
      </c>
      <c r="D12" s="119">
        <v>30.802610000000001</v>
      </c>
      <c r="E12" s="549">
        <v>183.98896999999999</v>
      </c>
      <c r="F12" s="119"/>
      <c r="G12" s="119">
        <v>1157.0384199999999</v>
      </c>
      <c r="H12" s="119">
        <v>493.34881000000024</v>
      </c>
      <c r="I12" s="119">
        <v>157.72662999999994</v>
      </c>
      <c r="J12" s="549">
        <v>1808.1138599999999</v>
      </c>
      <c r="K12" s="82"/>
    </row>
    <row r="13" spans="1:11" s="114" customFormat="1" x14ac:dyDescent="0.2">
      <c r="A13" s="587" t="s">
        <v>169</v>
      </c>
      <c r="B13" s="119">
        <v>262.6619</v>
      </c>
      <c r="C13" s="119">
        <v>52.93967</v>
      </c>
      <c r="D13" s="119">
        <v>37.548079999999999</v>
      </c>
      <c r="E13" s="549">
        <v>353.14964999999995</v>
      </c>
      <c r="F13" s="119"/>
      <c r="G13" s="119">
        <v>3242.8150500000029</v>
      </c>
      <c r="H13" s="119">
        <v>438.74849000000012</v>
      </c>
      <c r="I13" s="119">
        <v>223.71871000000004</v>
      </c>
      <c r="J13" s="549">
        <v>3905.2822500000029</v>
      </c>
      <c r="K13" s="82"/>
    </row>
    <row r="14" spans="1:11" s="114" customFormat="1" x14ac:dyDescent="0.2">
      <c r="A14" s="587" t="s">
        <v>170</v>
      </c>
      <c r="B14" s="119">
        <v>0.95653999999999995</v>
      </c>
      <c r="C14" s="119">
        <v>0</v>
      </c>
      <c r="D14" s="119">
        <v>0.13738999999999998</v>
      </c>
      <c r="E14" s="549">
        <v>1.0939299999999998</v>
      </c>
      <c r="F14" s="119"/>
      <c r="G14" s="119">
        <v>11.02777</v>
      </c>
      <c r="H14" s="119">
        <v>0</v>
      </c>
      <c r="I14" s="119">
        <v>0.20172999999999999</v>
      </c>
      <c r="J14" s="549">
        <v>11.2295</v>
      </c>
      <c r="K14" s="82"/>
    </row>
    <row r="15" spans="1:11" s="114" customFormat="1" x14ac:dyDescent="0.2">
      <c r="A15" s="587" t="s">
        <v>171</v>
      </c>
      <c r="B15" s="119">
        <v>161.61817000000005</v>
      </c>
      <c r="C15" s="119">
        <v>22.323190000000004</v>
      </c>
      <c r="D15" s="119">
        <v>14.377010000000002</v>
      </c>
      <c r="E15" s="549">
        <v>198.31837000000007</v>
      </c>
      <c r="F15" s="119"/>
      <c r="G15" s="119">
        <v>2035.0152799999989</v>
      </c>
      <c r="H15" s="119">
        <v>212.38804000000002</v>
      </c>
      <c r="I15" s="119">
        <v>104.92006999999997</v>
      </c>
      <c r="J15" s="549">
        <v>2352.3233899999991</v>
      </c>
      <c r="K15" s="82"/>
    </row>
    <row r="16" spans="1:11" s="114" customFormat="1" x14ac:dyDescent="0.2">
      <c r="A16" s="587" t="s">
        <v>172</v>
      </c>
      <c r="B16" s="119">
        <v>44.272770000000001</v>
      </c>
      <c r="C16" s="119">
        <v>12.671030000000002</v>
      </c>
      <c r="D16" s="119">
        <v>4.3197800000000006</v>
      </c>
      <c r="E16" s="549">
        <v>61.263580000000005</v>
      </c>
      <c r="F16" s="119"/>
      <c r="G16" s="119">
        <v>568.19854000000032</v>
      </c>
      <c r="H16" s="119">
        <v>138.82330000000005</v>
      </c>
      <c r="I16" s="119">
        <v>24.154129999999999</v>
      </c>
      <c r="J16" s="549">
        <v>731.17597000000035</v>
      </c>
      <c r="K16" s="82"/>
    </row>
    <row r="17" spans="1:16" s="114" customFormat="1" x14ac:dyDescent="0.2">
      <c r="A17" s="587" t="s">
        <v>173</v>
      </c>
      <c r="B17" s="119">
        <v>103.62118</v>
      </c>
      <c r="C17" s="119">
        <v>24.203779999999998</v>
      </c>
      <c r="D17" s="119">
        <v>41.129549999999995</v>
      </c>
      <c r="E17" s="549">
        <v>168.95450999999997</v>
      </c>
      <c r="F17" s="119"/>
      <c r="G17" s="119">
        <v>1343.2467499999989</v>
      </c>
      <c r="H17" s="119">
        <v>269.37664000000024</v>
      </c>
      <c r="I17" s="119">
        <v>249.18337999999991</v>
      </c>
      <c r="J17" s="549">
        <v>1861.806769999999</v>
      </c>
      <c r="K17" s="82"/>
    </row>
    <row r="18" spans="1:16" s="114" customFormat="1" x14ac:dyDescent="0.2">
      <c r="A18" s="587" t="s">
        <v>174</v>
      </c>
      <c r="B18" s="119">
        <v>13.03782</v>
      </c>
      <c r="C18" s="119">
        <v>4.9055800000000014</v>
      </c>
      <c r="D18" s="119">
        <v>4.5324999999999998</v>
      </c>
      <c r="E18" s="549">
        <v>22.475899999999999</v>
      </c>
      <c r="F18" s="119"/>
      <c r="G18" s="119">
        <v>165.91339000000005</v>
      </c>
      <c r="H18" s="119">
        <v>45.590990000000005</v>
      </c>
      <c r="I18" s="119">
        <v>24.664400000000008</v>
      </c>
      <c r="J18" s="549">
        <v>236.16878000000005</v>
      </c>
      <c r="K18" s="82"/>
    </row>
    <row r="19" spans="1:16" s="114" customFormat="1" x14ac:dyDescent="0.2">
      <c r="A19" s="587" t="s">
        <v>175</v>
      </c>
      <c r="B19" s="119">
        <v>177.44063999999997</v>
      </c>
      <c r="C19" s="119">
        <v>13.468170000000002</v>
      </c>
      <c r="D19" s="119">
        <v>50.312059999999995</v>
      </c>
      <c r="E19" s="549">
        <v>241.22086999999999</v>
      </c>
      <c r="F19" s="119"/>
      <c r="G19" s="119">
        <v>2158.0667200000021</v>
      </c>
      <c r="H19" s="119">
        <v>110.07077000000002</v>
      </c>
      <c r="I19" s="119">
        <v>285.17497999999995</v>
      </c>
      <c r="J19" s="549">
        <v>2553.3124700000017</v>
      </c>
      <c r="K19" s="82"/>
    </row>
    <row r="20" spans="1:16" s="114" customFormat="1" x14ac:dyDescent="0.2">
      <c r="A20" s="587" t="s">
        <v>176</v>
      </c>
      <c r="B20" s="119">
        <v>1.0672000000000001</v>
      </c>
      <c r="C20" s="119">
        <v>0</v>
      </c>
      <c r="D20" s="119">
        <v>0</v>
      </c>
      <c r="E20" s="549">
        <v>1.0672000000000001</v>
      </c>
      <c r="F20" s="119"/>
      <c r="G20" s="119">
        <v>13.346890000000002</v>
      </c>
      <c r="H20" s="119">
        <v>5.4280000000000002E-2</v>
      </c>
      <c r="I20" s="119">
        <v>3.4599999999999999E-2</v>
      </c>
      <c r="J20" s="549">
        <v>13.435770000000002</v>
      </c>
      <c r="K20" s="82"/>
    </row>
    <row r="21" spans="1:16" s="114" customFormat="1" x14ac:dyDescent="0.2">
      <c r="A21" s="587" t="s">
        <v>177</v>
      </c>
      <c r="B21" s="119">
        <v>67.135229999999993</v>
      </c>
      <c r="C21" s="119">
        <v>13.58652</v>
      </c>
      <c r="D21" s="119">
        <v>2.6215499999999996</v>
      </c>
      <c r="E21" s="549">
        <v>83.343299999999985</v>
      </c>
      <c r="F21" s="119"/>
      <c r="G21" s="119">
        <v>820.34385999999995</v>
      </c>
      <c r="H21" s="119">
        <v>135.87585999999999</v>
      </c>
      <c r="I21" s="119">
        <v>18.804189999999998</v>
      </c>
      <c r="J21" s="549">
        <v>975.02390999999989</v>
      </c>
      <c r="K21" s="82"/>
    </row>
    <row r="22" spans="1:16" s="114" customFormat="1" x14ac:dyDescent="0.2">
      <c r="A22" s="587" t="s">
        <v>178</v>
      </c>
      <c r="B22" s="119">
        <v>50.89567000000001</v>
      </c>
      <c r="C22" s="119">
        <v>10.758970000000001</v>
      </c>
      <c r="D22" s="119">
        <v>5.4069100000000008</v>
      </c>
      <c r="E22" s="549">
        <v>67.061550000000011</v>
      </c>
      <c r="F22" s="119"/>
      <c r="G22" s="119">
        <v>596.94810000000007</v>
      </c>
      <c r="H22" s="119">
        <v>89.434619999999995</v>
      </c>
      <c r="I22" s="119">
        <v>32.504860000000008</v>
      </c>
      <c r="J22" s="549">
        <v>718.88758000000007</v>
      </c>
      <c r="K22" s="82"/>
    </row>
    <row r="23" spans="1:16" x14ac:dyDescent="0.2">
      <c r="A23" s="588" t="s">
        <v>179</v>
      </c>
      <c r="B23" s="119">
        <v>126.10451</v>
      </c>
      <c r="C23" s="119">
        <v>14.063349999999998</v>
      </c>
      <c r="D23" s="119">
        <v>13.283029999999998</v>
      </c>
      <c r="E23" s="549">
        <v>153.45088999999999</v>
      </c>
      <c r="F23" s="119"/>
      <c r="G23" s="119">
        <v>1527.9932599999995</v>
      </c>
      <c r="H23" s="119">
        <v>141.90408000000005</v>
      </c>
      <c r="I23" s="119">
        <v>79.179850000000016</v>
      </c>
      <c r="J23" s="549">
        <v>1749.0771899999995</v>
      </c>
      <c r="K23" s="491"/>
      <c r="P23" s="114"/>
    </row>
    <row r="24" spans="1:16" x14ac:dyDescent="0.2">
      <c r="A24" s="589" t="s">
        <v>521</v>
      </c>
      <c r="B24" s="123">
        <v>1673.4426099999989</v>
      </c>
      <c r="C24" s="123">
        <v>398.79030999999992</v>
      </c>
      <c r="D24" s="123">
        <v>310.85247000000015</v>
      </c>
      <c r="E24" s="123">
        <v>2383.0853899999993</v>
      </c>
      <c r="F24" s="123"/>
      <c r="G24" s="123">
        <v>20957.380149999939</v>
      </c>
      <c r="H24" s="123">
        <v>3691.9482899999989</v>
      </c>
      <c r="I24" s="123">
        <v>2014.2117999999998</v>
      </c>
      <c r="J24" s="123">
        <v>26663.54023999994</v>
      </c>
      <c r="K24" s="491"/>
    </row>
    <row r="25" spans="1:16" x14ac:dyDescent="0.2">
      <c r="I25" s="8"/>
      <c r="J25" s="93" t="s">
        <v>246</v>
      </c>
    </row>
    <row r="26" spans="1:16" x14ac:dyDescent="0.2">
      <c r="A26" s="552" t="s">
        <v>522</v>
      </c>
      <c r="G26" s="125"/>
      <c r="H26" s="125"/>
      <c r="I26" s="125"/>
      <c r="J26" s="125"/>
    </row>
    <row r="27" spans="1:16" x14ac:dyDescent="0.2">
      <c r="A27" s="154" t="s">
        <v>247</v>
      </c>
      <c r="G27" s="125"/>
      <c r="H27" s="125"/>
      <c r="I27" s="125"/>
      <c r="J27" s="125"/>
    </row>
    <row r="28" spans="1:16" ht="18" x14ac:dyDescent="0.25">
      <c r="A28" s="126"/>
      <c r="E28" s="866"/>
      <c r="F28" s="866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65" priority="1" operator="between">
      <formula>0</formula>
      <formula>0.5</formula>
    </cfRule>
    <cfRule type="cellIs" dxfId="64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D7" sqref="D7"/>
    </sheetView>
  </sheetViews>
  <sheetFormatPr baseColWidth="10" defaultRowHeight="13.7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7" customHeight="1" x14ac:dyDescent="0.2">
      <c r="A1" s="867" t="s">
        <v>28</v>
      </c>
      <c r="B1" s="867"/>
      <c r="C1" s="867"/>
      <c r="D1" s="131"/>
      <c r="E1" s="131"/>
      <c r="F1" s="131"/>
      <c r="G1" s="131"/>
      <c r="H1" s="132"/>
    </row>
    <row r="2" spans="1:65" ht="13.7" customHeight="1" x14ac:dyDescent="0.2">
      <c r="A2" s="868"/>
      <c r="B2" s="868"/>
      <c r="C2" s="868"/>
      <c r="D2" s="135"/>
      <c r="E2" s="135"/>
      <c r="F2" s="135"/>
      <c r="H2" s="110" t="s">
        <v>160</v>
      </c>
    </row>
    <row r="3" spans="1:65" s="102" customFormat="1" ht="12.75" x14ac:dyDescent="0.2">
      <c r="A3" s="79"/>
      <c r="B3" s="856">
        <f>INDICE!A3</f>
        <v>42005</v>
      </c>
      <c r="C3" s="857"/>
      <c r="D3" s="857" t="s">
        <v>121</v>
      </c>
      <c r="E3" s="857"/>
      <c r="F3" s="857" t="s">
        <v>122</v>
      </c>
      <c r="G3" s="857"/>
      <c r="H3" s="857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48</v>
      </c>
      <c r="C4" s="97" t="s">
        <v>509</v>
      </c>
      <c r="D4" s="97" t="s">
        <v>48</v>
      </c>
      <c r="E4" s="97" t="s">
        <v>509</v>
      </c>
      <c r="F4" s="97" t="s">
        <v>48</v>
      </c>
      <c r="G4" s="97" t="s">
        <v>509</v>
      </c>
      <c r="H4" s="455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7" customHeight="1" x14ac:dyDescent="0.2">
      <c r="A5" s="137" t="s">
        <v>193</v>
      </c>
      <c r="B5" s="598">
        <v>329.19156000000015</v>
      </c>
      <c r="C5" s="139">
        <v>0.9034770966837431</v>
      </c>
      <c r="D5" s="138">
        <v>329.19156000000015</v>
      </c>
      <c r="E5" s="139">
        <v>0.9034770966837431</v>
      </c>
      <c r="F5" s="138">
        <v>4301.145919999999</v>
      </c>
      <c r="G5" s="139">
        <v>-0.82422487814699241</v>
      </c>
      <c r="H5" s="595">
        <v>16.8024613479278</v>
      </c>
    </row>
    <row r="6" spans="1:65" ht="13.7" customHeight="1" x14ac:dyDescent="0.2">
      <c r="A6" s="137" t="s">
        <v>194</v>
      </c>
      <c r="B6" s="599">
        <v>24.567059999999962</v>
      </c>
      <c r="C6" s="141">
        <v>8.6717807938013731</v>
      </c>
      <c r="D6" s="140">
        <v>24.567059999999962</v>
      </c>
      <c r="E6" s="141">
        <v>8.6717807938013731</v>
      </c>
      <c r="F6" s="140">
        <v>316.68200999999993</v>
      </c>
      <c r="G6" s="142">
        <v>0.73326339602668567</v>
      </c>
      <c r="H6" s="596">
        <v>1.2371208351399259</v>
      </c>
    </row>
    <row r="7" spans="1:65" ht="13.7" customHeight="1" x14ac:dyDescent="0.2">
      <c r="A7" s="137" t="s">
        <v>154</v>
      </c>
      <c r="B7" s="832">
        <v>0</v>
      </c>
      <c r="C7" s="141">
        <v>-100</v>
      </c>
      <c r="D7" s="833">
        <v>0</v>
      </c>
      <c r="E7" s="141">
        <v>-100</v>
      </c>
      <c r="F7" s="119">
        <v>0.18160000000000001</v>
      </c>
      <c r="G7" s="141">
        <v>-23.469172742214159</v>
      </c>
      <c r="H7" s="549">
        <v>7.0942186978480593E-4</v>
      </c>
    </row>
    <row r="8" spans="1:65" ht="13.7" customHeight="1" x14ac:dyDescent="0.2">
      <c r="A8" s="591" t="s">
        <v>196</v>
      </c>
      <c r="B8" s="592">
        <v>353.75862000000012</v>
      </c>
      <c r="C8" s="593">
        <v>1.4022376685558782</v>
      </c>
      <c r="D8" s="592">
        <v>353.75862000000012</v>
      </c>
      <c r="E8" s="593">
        <v>1.4022376685558782</v>
      </c>
      <c r="F8" s="592">
        <v>4618.0837199999987</v>
      </c>
      <c r="G8" s="594">
        <v>-0.72129252462819149</v>
      </c>
      <c r="H8" s="594">
        <v>18.040581428772967</v>
      </c>
    </row>
    <row r="9" spans="1:65" ht="13.7" customHeight="1" x14ac:dyDescent="0.2">
      <c r="A9" s="137" t="s">
        <v>180</v>
      </c>
      <c r="B9" s="599">
        <v>1673.4426099999991</v>
      </c>
      <c r="C9" s="141">
        <v>2.873510919409449</v>
      </c>
      <c r="D9" s="140">
        <v>1673.4426099999991</v>
      </c>
      <c r="E9" s="141">
        <v>2.873510919409449</v>
      </c>
      <c r="F9" s="140">
        <v>20957.380149999994</v>
      </c>
      <c r="G9" s="142">
        <v>2.0798754130827488</v>
      </c>
      <c r="H9" s="596">
        <v>81.870175175132005</v>
      </c>
    </row>
    <row r="10" spans="1:65" ht="13.7" customHeight="1" x14ac:dyDescent="0.2">
      <c r="A10" s="137" t="s">
        <v>197</v>
      </c>
      <c r="B10" s="599">
        <v>1.6020399999999999</v>
      </c>
      <c r="C10" s="141">
        <v>-1.0579494432332681</v>
      </c>
      <c r="D10" s="140">
        <v>1.6020399999999999</v>
      </c>
      <c r="E10" s="141">
        <v>-1.0579494432332681</v>
      </c>
      <c r="F10" s="140">
        <v>22.844799999999996</v>
      </c>
      <c r="G10" s="142">
        <v>-23.386773580697803</v>
      </c>
      <c r="H10" s="596">
        <v>8.9243396095043656E-2</v>
      </c>
    </row>
    <row r="11" spans="1:65" ht="13.7" customHeight="1" x14ac:dyDescent="0.2">
      <c r="A11" s="591" t="s">
        <v>546</v>
      </c>
      <c r="B11" s="592">
        <v>1675.0446499999991</v>
      </c>
      <c r="C11" s="593">
        <v>2.8696015472157992</v>
      </c>
      <c r="D11" s="592">
        <v>1675.0446499999991</v>
      </c>
      <c r="E11" s="593">
        <v>2.8696015472157992</v>
      </c>
      <c r="F11" s="592">
        <v>20980.224949999993</v>
      </c>
      <c r="G11" s="594">
        <v>2.0429412520620787</v>
      </c>
      <c r="H11" s="594">
        <v>81.959418571227033</v>
      </c>
    </row>
    <row r="12" spans="1:65" ht="13.7" customHeight="1" x14ac:dyDescent="0.2">
      <c r="A12" s="144" t="s">
        <v>523</v>
      </c>
      <c r="B12" s="145">
        <v>2028.8032699999994</v>
      </c>
      <c r="C12" s="146">
        <v>2.6106908514603862</v>
      </c>
      <c r="D12" s="145">
        <v>2028.8032699999994</v>
      </c>
      <c r="E12" s="146">
        <v>2.6106908514603862</v>
      </c>
      <c r="F12" s="145">
        <v>25598.308669999991</v>
      </c>
      <c r="G12" s="146">
        <v>1.5329342688929031</v>
      </c>
      <c r="H12" s="146">
        <v>100</v>
      </c>
    </row>
    <row r="13" spans="1:65" ht="13.7" customHeight="1" x14ac:dyDescent="0.2">
      <c r="A13" s="147" t="s">
        <v>198</v>
      </c>
      <c r="B13" s="148">
        <v>4741.7294800000009</v>
      </c>
      <c r="C13" s="148"/>
      <c r="D13" s="148">
        <v>4741.7294800000009</v>
      </c>
      <c r="E13" s="148"/>
      <c r="F13" s="148">
        <v>54611.782284029141</v>
      </c>
      <c r="G13" s="149"/>
      <c r="H13" s="150" t="s">
        <v>151</v>
      </c>
    </row>
    <row r="14" spans="1:65" ht="13.7" customHeight="1" x14ac:dyDescent="0.2">
      <c r="A14" s="151" t="s">
        <v>199</v>
      </c>
      <c r="B14" s="600">
        <v>42.786145404482227</v>
      </c>
      <c r="C14" s="152"/>
      <c r="D14" s="152">
        <v>42.786145404482227</v>
      </c>
      <c r="E14" s="152"/>
      <c r="F14" s="152">
        <v>46.873234308425147</v>
      </c>
      <c r="G14" s="153" t="s">
        <v>151</v>
      </c>
      <c r="H14" s="597" t="s">
        <v>151</v>
      </c>
    </row>
    <row r="15" spans="1:65" ht="13.7" customHeight="1" x14ac:dyDescent="0.2">
      <c r="A15" s="137"/>
      <c r="B15" s="137"/>
      <c r="C15" s="137"/>
      <c r="D15" s="137"/>
      <c r="E15" s="137"/>
      <c r="F15" s="137"/>
      <c r="H15" s="93" t="s">
        <v>246</v>
      </c>
    </row>
    <row r="16" spans="1:65" ht="13.7" customHeight="1" x14ac:dyDescent="0.2">
      <c r="A16" s="124" t="s">
        <v>581</v>
      </c>
      <c r="B16" s="154"/>
      <c r="C16" s="155"/>
      <c r="D16" s="155"/>
      <c r="E16" s="155"/>
      <c r="F16" s="154"/>
      <c r="G16" s="154"/>
      <c r="H16" s="154"/>
    </row>
    <row r="17" spans="1:1" ht="13.7" customHeight="1" x14ac:dyDescent="0.2">
      <c r="A17" s="124" t="s">
        <v>524</v>
      </c>
    </row>
    <row r="18" spans="1:1" ht="13.7" customHeight="1" x14ac:dyDescent="0.2">
      <c r="A18" s="156" t="s">
        <v>247</v>
      </c>
    </row>
    <row r="19" spans="1:1" ht="13.7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F7">
    <cfRule type="cellIs" dxfId="63" priority="3" operator="between">
      <formula>0</formula>
      <formula>0.5</formula>
    </cfRule>
    <cfRule type="cellIs" dxfId="62" priority="4" operator="between">
      <formula>0</formula>
      <formula>0.49</formula>
    </cfRule>
  </conditionalFormatting>
  <conditionalFormatting sqref="H7">
    <cfRule type="cellIs" dxfId="61" priority="1" operator="between">
      <formula>0</formula>
      <formula>0.5</formula>
    </cfRule>
    <cfRule type="cellIs" dxfId="60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workbookViewId="0">
      <selection activeCell="O19" sqref="O19"/>
    </sheetView>
  </sheetViews>
  <sheetFormatPr baseColWidth="10" defaultRowHeight="14.25" x14ac:dyDescent="0.2"/>
  <cols>
    <col min="1" max="1" width="18.5" customWidth="1"/>
    <col min="2" max="11" width="9.125" customWidth="1"/>
    <col min="12" max="12" width="9.125" style="406" customWidth="1"/>
    <col min="13" max="13" width="9.125" customWidth="1"/>
  </cols>
  <sheetData>
    <row r="1" spans="1:14" x14ac:dyDescent="0.2">
      <c r="A1" s="869" t="s">
        <v>26</v>
      </c>
      <c r="B1" s="869"/>
      <c r="C1" s="869"/>
      <c r="D1" s="869"/>
      <c r="E1" s="869"/>
      <c r="F1" s="157"/>
      <c r="G1" s="157"/>
      <c r="H1" s="157"/>
      <c r="I1" s="157"/>
      <c r="J1" s="157"/>
      <c r="K1" s="157"/>
      <c r="L1" s="601"/>
      <c r="M1" s="157"/>
      <c r="N1" s="157"/>
    </row>
    <row r="2" spans="1:14" x14ac:dyDescent="0.2">
      <c r="A2" s="869"/>
      <c r="B2" s="870"/>
      <c r="C2" s="870"/>
      <c r="D2" s="870"/>
      <c r="E2" s="870"/>
      <c r="F2" s="157"/>
      <c r="G2" s="157"/>
      <c r="H2" s="157"/>
      <c r="I2" s="157"/>
      <c r="J2" s="157"/>
      <c r="K2" s="157"/>
      <c r="L2" s="601"/>
      <c r="M2" s="158" t="s">
        <v>160</v>
      </c>
      <c r="N2" s="157"/>
    </row>
    <row r="3" spans="1:14" x14ac:dyDescent="0.2">
      <c r="A3" s="453"/>
      <c r="B3" s="771">
        <v>2014</v>
      </c>
      <c r="C3" s="771" t="s">
        <v>628</v>
      </c>
      <c r="D3" s="771" t="s">
        <v>628</v>
      </c>
      <c r="E3" s="771" t="s">
        <v>628</v>
      </c>
      <c r="F3" s="771" t="s">
        <v>628</v>
      </c>
      <c r="G3" s="771" t="s">
        <v>628</v>
      </c>
      <c r="H3" s="771" t="s">
        <v>628</v>
      </c>
      <c r="I3" s="771" t="s">
        <v>628</v>
      </c>
      <c r="J3" s="771" t="s">
        <v>628</v>
      </c>
      <c r="K3" s="771" t="s">
        <v>628</v>
      </c>
      <c r="L3" s="771" t="s">
        <v>628</v>
      </c>
      <c r="M3" s="771">
        <v>2015</v>
      </c>
      <c r="N3" s="1"/>
    </row>
    <row r="4" spans="1:14" x14ac:dyDescent="0.2">
      <c r="A4" s="159"/>
      <c r="B4" s="816">
        <v>41698</v>
      </c>
      <c r="C4" s="816">
        <v>41729</v>
      </c>
      <c r="D4" s="816">
        <v>41759</v>
      </c>
      <c r="E4" s="816">
        <v>41790</v>
      </c>
      <c r="F4" s="816">
        <v>41820</v>
      </c>
      <c r="G4" s="816">
        <v>41851</v>
      </c>
      <c r="H4" s="816">
        <v>41882</v>
      </c>
      <c r="I4" s="816">
        <v>41912</v>
      </c>
      <c r="J4" s="816">
        <v>41943</v>
      </c>
      <c r="K4" s="816">
        <v>41973</v>
      </c>
      <c r="L4" s="816">
        <v>42004</v>
      </c>
      <c r="M4" s="816">
        <v>42035</v>
      </c>
      <c r="N4" s="1"/>
    </row>
    <row r="5" spans="1:14" x14ac:dyDescent="0.2">
      <c r="A5" s="160" t="s">
        <v>200</v>
      </c>
      <c r="B5" s="161">
        <v>16.937139999999992</v>
      </c>
      <c r="C5" s="161">
        <v>20.134419999999999</v>
      </c>
      <c r="D5" s="161">
        <v>22.208219999999983</v>
      </c>
      <c r="E5" s="161">
        <v>21.860899999999969</v>
      </c>
      <c r="F5" s="161">
        <v>23.38308000000001</v>
      </c>
      <c r="G5" s="161">
        <v>26.794320000000003</v>
      </c>
      <c r="H5" s="161">
        <v>25.195470000000007</v>
      </c>
      <c r="I5" s="161">
        <v>25.261700000000005</v>
      </c>
      <c r="J5" s="161">
        <v>24.58752999999998</v>
      </c>
      <c r="K5" s="161">
        <v>22.885969999999975</v>
      </c>
      <c r="L5" s="161">
        <v>23.596910000000008</v>
      </c>
      <c r="M5" s="161">
        <v>22.571689999999997</v>
      </c>
      <c r="N5" s="1"/>
    </row>
    <row r="6" spans="1:14" x14ac:dyDescent="0.2">
      <c r="A6" s="162" t="s">
        <v>526</v>
      </c>
      <c r="B6" s="163">
        <v>53.622929999999975</v>
      </c>
      <c r="C6" s="163">
        <v>65.894440000000017</v>
      </c>
      <c r="D6" s="163">
        <v>69.909360000000049</v>
      </c>
      <c r="E6" s="163">
        <v>83.596819999999937</v>
      </c>
      <c r="F6" s="163">
        <v>77.437750000000136</v>
      </c>
      <c r="G6" s="163">
        <v>70.717039999999969</v>
      </c>
      <c r="H6" s="163">
        <v>71.728420000000028</v>
      </c>
      <c r="I6" s="163">
        <v>94.20824999999995</v>
      </c>
      <c r="J6" s="163">
        <v>85.848070000000078</v>
      </c>
      <c r="K6" s="163">
        <v>75.766800000000018</v>
      </c>
      <c r="L6" s="163">
        <v>80.288909999999973</v>
      </c>
      <c r="M6" s="163">
        <v>69.226639999999918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246</v>
      </c>
      <c r="N7" s="1"/>
    </row>
    <row r="8" spans="1:14" x14ac:dyDescent="0.2">
      <c r="A8" s="166" t="s">
        <v>525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601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E21" sqref="E2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623</v>
      </c>
    </row>
    <row r="2" spans="1:4" x14ac:dyDescent="0.2">
      <c r="A2" s="496"/>
      <c r="B2" s="496"/>
      <c r="C2" s="496"/>
      <c r="D2" s="496"/>
    </row>
    <row r="3" spans="1:4" x14ac:dyDescent="0.2">
      <c r="B3" s="496">
        <v>2013</v>
      </c>
      <c r="C3" s="496">
        <v>2014</v>
      </c>
      <c r="D3" s="496">
        <v>2015</v>
      </c>
    </row>
    <row r="4" spans="1:4" x14ac:dyDescent="0.2">
      <c r="A4" s="391" t="s">
        <v>135</v>
      </c>
      <c r="B4" s="495">
        <v>-6.4256088828966718</v>
      </c>
      <c r="C4" s="495">
        <v>-3.1445734884442778</v>
      </c>
      <c r="D4" s="773">
        <v>1.5329342688929031</v>
      </c>
    </row>
    <row r="5" spans="1:4" x14ac:dyDescent="0.2">
      <c r="A5" s="602" t="s">
        <v>136</v>
      </c>
      <c r="B5" s="495">
        <v>-6.9913902607750682</v>
      </c>
      <c r="C5" s="495">
        <v>-2.1975100656934576</v>
      </c>
      <c r="D5" s="773" t="s">
        <v>628</v>
      </c>
    </row>
    <row r="6" spans="1:4" x14ac:dyDescent="0.2">
      <c r="A6" s="602" t="s">
        <v>137</v>
      </c>
      <c r="B6" s="495">
        <v>-7.2343936032715259</v>
      </c>
      <c r="C6" s="495">
        <v>-1.2517619499472332</v>
      </c>
      <c r="D6" s="773" t="s">
        <v>628</v>
      </c>
    </row>
    <row r="7" spans="1:4" x14ac:dyDescent="0.2">
      <c r="A7" s="602" t="s">
        <v>138</v>
      </c>
      <c r="B7" s="495">
        <v>-6.4052292577435193</v>
      </c>
      <c r="C7" s="495">
        <v>-1.375363897664285</v>
      </c>
      <c r="D7" s="773" t="s">
        <v>628</v>
      </c>
    </row>
    <row r="8" spans="1:4" x14ac:dyDescent="0.2">
      <c r="A8" s="602" t="s">
        <v>139</v>
      </c>
      <c r="B8" s="495">
        <v>-6.3797481451341813</v>
      </c>
      <c r="C8" s="495">
        <v>-0.88853806324764595</v>
      </c>
      <c r="D8" s="495" t="s">
        <v>628</v>
      </c>
    </row>
    <row r="9" spans="1:4" x14ac:dyDescent="0.2">
      <c r="A9" s="602" t="s">
        <v>140</v>
      </c>
      <c r="B9" s="495">
        <v>-7.0183757637587707</v>
      </c>
      <c r="C9" s="495">
        <v>0.42652676927230027</v>
      </c>
      <c r="D9" s="773" t="s">
        <v>628</v>
      </c>
    </row>
    <row r="10" spans="1:4" x14ac:dyDescent="0.2">
      <c r="A10" s="602" t="s">
        <v>141</v>
      </c>
      <c r="B10" s="495">
        <v>-6.3944663246461255</v>
      </c>
      <c r="C10" s="495">
        <v>0.35437496738165808</v>
      </c>
      <c r="D10" s="773" t="s">
        <v>628</v>
      </c>
    </row>
    <row r="11" spans="1:4" x14ac:dyDescent="0.2">
      <c r="A11" s="602" t="s">
        <v>142</v>
      </c>
      <c r="B11" s="495">
        <v>-6.3346274202746562</v>
      </c>
      <c r="C11" s="495">
        <v>0.4794281923533138</v>
      </c>
      <c r="D11" s="773" t="s">
        <v>628</v>
      </c>
    </row>
    <row r="12" spans="1:4" x14ac:dyDescent="0.2">
      <c r="A12" s="602" t="s">
        <v>143</v>
      </c>
      <c r="B12" s="495">
        <v>-5.154502555685939</v>
      </c>
      <c r="C12" s="495">
        <v>0.89541139743948317</v>
      </c>
      <c r="D12" s="773" t="s">
        <v>628</v>
      </c>
    </row>
    <row r="13" spans="1:4" x14ac:dyDescent="0.2">
      <c r="A13" s="602" t="s">
        <v>144</v>
      </c>
      <c r="B13" s="495">
        <v>-4.7218612290417461</v>
      </c>
      <c r="C13" s="495">
        <v>0.93384939465730399</v>
      </c>
      <c r="D13" s="773" t="s">
        <v>628</v>
      </c>
    </row>
    <row r="14" spans="1:4" x14ac:dyDescent="0.2">
      <c r="A14" s="602" t="s">
        <v>145</v>
      </c>
      <c r="B14" s="495">
        <v>-4.2407336727503511</v>
      </c>
      <c r="C14" s="495">
        <v>0.87481478967815884</v>
      </c>
      <c r="D14" s="773" t="s">
        <v>628</v>
      </c>
    </row>
    <row r="15" spans="1:4" x14ac:dyDescent="0.2">
      <c r="A15" s="603" t="s">
        <v>146</v>
      </c>
      <c r="B15" s="497">
        <v>-3.7267283717063471</v>
      </c>
      <c r="C15" s="497">
        <v>1.4462448300813311</v>
      </c>
      <c r="D15" s="774" t="s">
        <v>628</v>
      </c>
    </row>
    <row r="16" spans="1:4" x14ac:dyDescent="0.2">
      <c r="D16" s="93" t="s">
        <v>246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0"/>
  <sheetViews>
    <sheetView zoomScaleNormal="100" workbookViewId="0">
      <selection activeCell="F6" sqref="F6:G6"/>
    </sheetView>
  </sheetViews>
  <sheetFormatPr baseColWidth="10" defaultRowHeight="13.7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7" customHeight="1" x14ac:dyDescent="0.2">
      <c r="A1" s="867" t="s">
        <v>33</v>
      </c>
      <c r="B1" s="867"/>
      <c r="C1" s="867"/>
      <c r="D1" s="131"/>
      <c r="E1" s="131"/>
      <c r="F1" s="131"/>
      <c r="G1" s="131"/>
    </row>
    <row r="2" spans="1:13" ht="13.7" customHeight="1" x14ac:dyDescent="0.2">
      <c r="A2" s="868"/>
      <c r="B2" s="868"/>
      <c r="C2" s="868"/>
      <c r="D2" s="135"/>
      <c r="E2" s="135"/>
      <c r="F2" s="135"/>
      <c r="G2" s="110" t="s">
        <v>160</v>
      </c>
    </row>
    <row r="3" spans="1:13" ht="13.7" customHeight="1" x14ac:dyDescent="0.2">
      <c r="A3" s="167"/>
      <c r="B3" s="871">
        <f>INDICE!A3</f>
        <v>42005</v>
      </c>
      <c r="C3" s="872"/>
      <c r="D3" s="872" t="s">
        <v>121</v>
      </c>
      <c r="E3" s="872"/>
      <c r="F3" s="872" t="s">
        <v>122</v>
      </c>
      <c r="G3" s="872"/>
    </row>
    <row r="4" spans="1:13" ht="30.2" customHeight="1" x14ac:dyDescent="0.2">
      <c r="A4" s="151"/>
      <c r="B4" s="168" t="s">
        <v>201</v>
      </c>
      <c r="C4" s="169" t="s">
        <v>202</v>
      </c>
      <c r="D4" s="168" t="s">
        <v>201</v>
      </c>
      <c r="E4" s="169" t="s">
        <v>202</v>
      </c>
      <c r="F4" s="168" t="s">
        <v>201</v>
      </c>
      <c r="G4" s="169" t="s">
        <v>202</v>
      </c>
    </row>
    <row r="5" spans="1:13" s="133" customFormat="1" ht="13.7" customHeight="1" x14ac:dyDescent="0.2">
      <c r="A5" s="137" t="s">
        <v>203</v>
      </c>
      <c r="B5" s="140">
        <v>344.2700400000009</v>
      </c>
      <c r="C5" s="143">
        <v>9.488580000000006</v>
      </c>
      <c r="D5" s="140">
        <v>344.2700400000009</v>
      </c>
      <c r="E5" s="140">
        <v>9.488580000000006</v>
      </c>
      <c r="F5" s="140">
        <v>4484.6034899999995</v>
      </c>
      <c r="G5" s="140">
        <v>133.48023000000001</v>
      </c>
      <c r="L5" s="170"/>
      <c r="M5" s="170"/>
    </row>
    <row r="6" spans="1:13" s="133" customFormat="1" ht="13.7" customHeight="1" x14ac:dyDescent="0.2">
      <c r="A6" s="137" t="s">
        <v>204</v>
      </c>
      <c r="B6" s="140">
        <v>1277.0967099999991</v>
      </c>
      <c r="C6" s="140">
        <v>397.94794000000019</v>
      </c>
      <c r="D6" s="140">
        <v>1277.0967099999991</v>
      </c>
      <c r="E6" s="140">
        <v>397.94794000000019</v>
      </c>
      <c r="F6" s="140">
        <v>16041.448719999999</v>
      </c>
      <c r="G6" s="140">
        <v>4938.7762300000004</v>
      </c>
      <c r="L6" s="170"/>
      <c r="M6" s="170"/>
    </row>
    <row r="7" spans="1:13" s="133" customFormat="1" ht="13.7" customHeight="1" x14ac:dyDescent="0.2">
      <c r="A7" s="147" t="s">
        <v>198</v>
      </c>
      <c r="B7" s="148">
        <v>1621.3667500000001</v>
      </c>
      <c r="C7" s="148">
        <v>407.4365200000002</v>
      </c>
      <c r="D7" s="148">
        <v>1621.3667500000001</v>
      </c>
      <c r="E7" s="148">
        <v>407.4365200000002</v>
      </c>
      <c r="F7" s="148">
        <v>20526.052209999998</v>
      </c>
      <c r="G7" s="148">
        <v>5072.2564600000005</v>
      </c>
    </row>
    <row r="8" spans="1:13" ht="13.7" customHeight="1" x14ac:dyDescent="0.2">
      <c r="G8" s="93" t="s">
        <v>246</v>
      </c>
    </row>
    <row r="9" spans="1:13" ht="13.7" customHeight="1" x14ac:dyDescent="0.2">
      <c r="A9" s="154" t="s">
        <v>527</v>
      </c>
    </row>
    <row r="10" spans="1:13" ht="13.7" customHeight="1" x14ac:dyDescent="0.2">
      <c r="A10" s="154" t="s">
        <v>247</v>
      </c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/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530</v>
      </c>
    </row>
    <row r="2" spans="1:11" ht="15.75" x14ac:dyDescent="0.25">
      <c r="A2" s="2"/>
      <c r="J2" s="110" t="s">
        <v>160</v>
      </c>
    </row>
    <row r="3" spans="1:11" s="114" customFormat="1" ht="13.7" customHeight="1" x14ac:dyDescent="0.2">
      <c r="A3" s="111"/>
      <c r="B3" s="859">
        <f>INDICE!A3</f>
        <v>42005</v>
      </c>
      <c r="C3" s="859"/>
      <c r="D3" s="859">
        <f>INDICE!C3</f>
        <v>0</v>
      </c>
      <c r="E3" s="859"/>
      <c r="F3" s="112"/>
      <c r="G3" s="860" t="s">
        <v>122</v>
      </c>
      <c r="H3" s="860"/>
      <c r="I3" s="860"/>
      <c r="J3" s="860"/>
    </row>
    <row r="4" spans="1:11" s="114" customFormat="1" x14ac:dyDescent="0.2">
      <c r="A4" s="115"/>
      <c r="B4" s="116" t="s">
        <v>152</v>
      </c>
      <c r="C4" s="116" t="s">
        <v>153</v>
      </c>
      <c r="D4" s="116" t="s">
        <v>189</v>
      </c>
      <c r="E4" s="116" t="s">
        <v>192</v>
      </c>
      <c r="F4" s="116"/>
      <c r="G4" s="116" t="s">
        <v>152</v>
      </c>
      <c r="H4" s="116" t="s">
        <v>153</v>
      </c>
      <c r="I4" s="116" t="s">
        <v>189</v>
      </c>
      <c r="J4" s="116" t="s">
        <v>192</v>
      </c>
    </row>
    <row r="5" spans="1:11" s="114" customFormat="1" x14ac:dyDescent="0.2">
      <c r="A5" s="586" t="s">
        <v>162</v>
      </c>
      <c r="B5" s="117">
        <f>'GNA CCAA'!B5</f>
        <v>50.789710000000021</v>
      </c>
      <c r="C5" s="117">
        <f>'GNA CCAA'!C5</f>
        <v>1.6916</v>
      </c>
      <c r="D5" s="117">
        <f>'GO CCAA'!B5</f>
        <v>253.01147</v>
      </c>
      <c r="E5" s="546">
        <f>SUM(B5:D5)</f>
        <v>305.49278000000004</v>
      </c>
      <c r="F5" s="117"/>
      <c r="G5" s="117">
        <f>'GNA CCAA'!F5</f>
        <v>666.86906000000045</v>
      </c>
      <c r="H5" s="117">
        <f>'GNA CCAA'!G5</f>
        <v>24.180350000000008</v>
      </c>
      <c r="I5" s="117">
        <f>'GO CCAA'!G5</f>
        <v>3205.8426600000003</v>
      </c>
      <c r="J5" s="546">
        <f>SUM(G5:I5)</f>
        <v>3896.8920700000008</v>
      </c>
      <c r="K5" s="82"/>
    </row>
    <row r="6" spans="1:11" s="114" customFormat="1" x14ac:dyDescent="0.2">
      <c r="A6" s="587" t="s">
        <v>163</v>
      </c>
      <c r="B6" s="119">
        <f>'GNA CCAA'!B6</f>
        <v>9.5259600000000013</v>
      </c>
      <c r="C6" s="119">
        <f>'GNA CCAA'!C6</f>
        <v>0.43203999999999998</v>
      </c>
      <c r="D6" s="119">
        <f>'GO CCAA'!B6</f>
        <v>69.753679999999989</v>
      </c>
      <c r="E6" s="549">
        <f>SUM(B6:D6)</f>
        <v>79.711679999999987</v>
      </c>
      <c r="F6" s="119"/>
      <c r="G6" s="119">
        <f>'GNA CCAA'!F6</f>
        <v>126.72098000000001</v>
      </c>
      <c r="H6" s="119">
        <f>'GNA CCAA'!G6</f>
        <v>6.1580900000000014</v>
      </c>
      <c r="I6" s="119">
        <f>'GO CCAA'!G6</f>
        <v>898.24477999999954</v>
      </c>
      <c r="J6" s="549">
        <f t="shared" ref="J6:J24" si="0">SUM(G6:I6)</f>
        <v>1031.1238499999995</v>
      </c>
      <c r="K6" s="82"/>
    </row>
    <row r="7" spans="1:11" s="114" customFormat="1" x14ac:dyDescent="0.2">
      <c r="A7" s="587" t="s">
        <v>164</v>
      </c>
      <c r="B7" s="119">
        <f>'GNA CCAA'!B7</f>
        <v>6.2206799999999998</v>
      </c>
      <c r="C7" s="119">
        <f>'GNA CCAA'!C7</f>
        <v>0.4401500000000001</v>
      </c>
      <c r="D7" s="119">
        <f>'GO CCAA'!B7</f>
        <v>34.101100000000002</v>
      </c>
      <c r="E7" s="549">
        <f t="shared" ref="E7:E24" si="1">SUM(B7:D7)</f>
        <v>40.76193</v>
      </c>
      <c r="F7" s="119"/>
      <c r="G7" s="119">
        <f>'GNA CCAA'!F7</f>
        <v>84.09265000000002</v>
      </c>
      <c r="H7" s="119">
        <f>'GNA CCAA'!G7</f>
        <v>6.1400000000000015</v>
      </c>
      <c r="I7" s="119">
        <f>'GO CCAA'!G7</f>
        <v>441.54626999999999</v>
      </c>
      <c r="J7" s="549">
        <f t="shared" si="0"/>
        <v>531.77891999999997</v>
      </c>
      <c r="K7" s="82"/>
    </row>
    <row r="8" spans="1:11" s="114" customFormat="1" x14ac:dyDescent="0.2">
      <c r="A8" s="587" t="s">
        <v>165</v>
      </c>
      <c r="B8" s="119">
        <f>'GNA CCAA'!B8</f>
        <v>12.16883</v>
      </c>
      <c r="C8" s="119">
        <f>'GNA CCAA'!C8</f>
        <v>0.67312000000000005</v>
      </c>
      <c r="D8" s="119">
        <f>'GO CCAA'!B8</f>
        <v>23.307369999999995</v>
      </c>
      <c r="E8" s="549">
        <f t="shared" si="1"/>
        <v>36.149319999999996</v>
      </c>
      <c r="F8" s="119"/>
      <c r="G8" s="119">
        <f>'GNA CCAA'!F8</f>
        <v>195.81353000000001</v>
      </c>
      <c r="H8" s="119">
        <f>'GNA CCAA'!G8</f>
        <v>10.885349999999999</v>
      </c>
      <c r="I8" s="119">
        <f>'GO CCAA'!G8</f>
        <v>376.90670999999998</v>
      </c>
      <c r="J8" s="549">
        <f t="shared" si="0"/>
        <v>583.60559000000001</v>
      </c>
      <c r="K8" s="82"/>
    </row>
    <row r="9" spans="1:11" s="114" customFormat="1" x14ac:dyDescent="0.2">
      <c r="A9" s="587" t="s">
        <v>166</v>
      </c>
      <c r="B9" s="119">
        <f>'GNA CCAA'!B9</f>
        <v>30.136680000000005</v>
      </c>
      <c r="C9" s="119">
        <f>'GNA CCAA'!C9</f>
        <v>9.8210400000000035</v>
      </c>
      <c r="D9" s="119">
        <f>'GO CCAA'!B9</f>
        <v>51.930959999999992</v>
      </c>
      <c r="E9" s="549">
        <f t="shared" si="1"/>
        <v>91.888679999999994</v>
      </c>
      <c r="F9" s="119"/>
      <c r="G9" s="119">
        <f>'GNA CCAA'!F9</f>
        <v>359.54396999999977</v>
      </c>
      <c r="H9" s="119">
        <f>'GNA CCAA'!G9</f>
        <v>116.61039000000007</v>
      </c>
      <c r="I9" s="119">
        <f>'GO CCAA'!G9</f>
        <v>621.74477999999999</v>
      </c>
      <c r="J9" s="549">
        <f t="shared" si="0"/>
        <v>1097.8991399999998</v>
      </c>
      <c r="K9" s="82"/>
    </row>
    <row r="10" spans="1:11" s="114" customFormat="1" x14ac:dyDescent="0.2">
      <c r="A10" s="587" t="s">
        <v>167</v>
      </c>
      <c r="B10" s="119">
        <f>'GNA CCAA'!B10</f>
        <v>4.2782300000000006</v>
      </c>
      <c r="C10" s="119">
        <f>'GNA CCAA'!C10</f>
        <v>0.23670000000000002</v>
      </c>
      <c r="D10" s="119">
        <f>'GO CCAA'!B10</f>
        <v>23.459719999999997</v>
      </c>
      <c r="E10" s="549">
        <f t="shared" si="1"/>
        <v>27.974649999999997</v>
      </c>
      <c r="F10" s="119"/>
      <c r="G10" s="119">
        <f>'GNA CCAA'!F10</f>
        <v>57.108459999999987</v>
      </c>
      <c r="H10" s="119">
        <f>'GNA CCAA'!G10</f>
        <v>3.2478699999999989</v>
      </c>
      <c r="I10" s="119">
        <f>'GO CCAA'!G10</f>
        <v>295.08191000000005</v>
      </c>
      <c r="J10" s="549">
        <f t="shared" si="0"/>
        <v>355.43824000000006</v>
      </c>
      <c r="K10" s="82"/>
    </row>
    <row r="11" spans="1:11" s="114" customFormat="1" x14ac:dyDescent="0.2">
      <c r="A11" s="587" t="s">
        <v>168</v>
      </c>
      <c r="B11" s="119">
        <f>'GNA CCAA'!B11</f>
        <v>18.002709999999997</v>
      </c>
      <c r="C11" s="119">
        <f>'GNA CCAA'!C11</f>
        <v>1.06227</v>
      </c>
      <c r="D11" s="119">
        <f>'GO CCAA'!B11</f>
        <v>120.4315</v>
      </c>
      <c r="E11" s="549">
        <f t="shared" si="1"/>
        <v>139.49647999999999</v>
      </c>
      <c r="F11" s="119"/>
      <c r="G11" s="119">
        <f>'GNA CCAA'!F11</f>
        <v>239.29592000000011</v>
      </c>
      <c r="H11" s="119">
        <f>'GNA CCAA'!G11</f>
        <v>13.856660000000021</v>
      </c>
      <c r="I11" s="119">
        <f>'GO CCAA'!G11</f>
        <v>1478.0590099999995</v>
      </c>
      <c r="J11" s="549">
        <f t="shared" si="0"/>
        <v>1731.2115899999997</v>
      </c>
      <c r="K11" s="82"/>
    </row>
    <row r="12" spans="1:11" s="114" customFormat="1" x14ac:dyDescent="0.2">
      <c r="A12" s="587" t="s">
        <v>638</v>
      </c>
      <c r="B12" s="119">
        <f>'GNA CCAA'!B12</f>
        <v>12.12097</v>
      </c>
      <c r="C12" s="119">
        <f>'GNA CCAA'!C12</f>
        <v>0.46623999999999993</v>
      </c>
      <c r="D12" s="119">
        <f>'GO CCAA'!B12</f>
        <v>88.635179999999977</v>
      </c>
      <c r="E12" s="549">
        <f t="shared" si="1"/>
        <v>101.22238999999998</v>
      </c>
      <c r="F12" s="119"/>
      <c r="G12" s="119">
        <f>'GNA CCAA'!F12</f>
        <v>164.35794999999999</v>
      </c>
      <c r="H12" s="119">
        <f>'GNA CCAA'!G12</f>
        <v>7.1915600000000053</v>
      </c>
      <c r="I12" s="119">
        <f>'GO CCAA'!G12</f>
        <v>1157.0384199999999</v>
      </c>
      <c r="J12" s="549">
        <f t="shared" si="0"/>
        <v>1328.5879299999999</v>
      </c>
      <c r="K12" s="82"/>
    </row>
    <row r="13" spans="1:11" s="114" customFormat="1" x14ac:dyDescent="0.2">
      <c r="A13" s="587" t="s">
        <v>169</v>
      </c>
      <c r="B13" s="119">
        <f>'GNA CCAA'!B13</f>
        <v>55.139209999999999</v>
      </c>
      <c r="C13" s="119">
        <f>'GNA CCAA'!C13</f>
        <v>3.4337299999999997</v>
      </c>
      <c r="D13" s="119">
        <f>'GO CCAA'!B13</f>
        <v>262.6619</v>
      </c>
      <c r="E13" s="549">
        <f t="shared" si="1"/>
        <v>321.23484000000002</v>
      </c>
      <c r="F13" s="119"/>
      <c r="G13" s="119">
        <f>'GNA CCAA'!F13</f>
        <v>720.07954000000029</v>
      </c>
      <c r="H13" s="119">
        <f>'GNA CCAA'!G13</f>
        <v>46.007060000000038</v>
      </c>
      <c r="I13" s="119">
        <f>'GO CCAA'!G13</f>
        <v>3242.8150500000029</v>
      </c>
      <c r="J13" s="549">
        <f t="shared" si="0"/>
        <v>4008.9016500000034</v>
      </c>
      <c r="K13" s="82"/>
    </row>
    <row r="14" spans="1:11" s="114" customFormat="1" x14ac:dyDescent="0.2">
      <c r="A14" s="587" t="s">
        <v>170</v>
      </c>
      <c r="B14" s="119">
        <f>'GNA CCAA'!B14</f>
        <v>0.46647</v>
      </c>
      <c r="C14" s="119">
        <f>'GNA CCAA'!C14</f>
        <v>4.3830000000000001E-2</v>
      </c>
      <c r="D14" s="119">
        <f>'GO CCAA'!B14</f>
        <v>0.95653999999999995</v>
      </c>
      <c r="E14" s="549">
        <f t="shared" si="1"/>
        <v>1.4668399999999999</v>
      </c>
      <c r="F14" s="119"/>
      <c r="G14" s="119">
        <f>'GNA CCAA'!F14</f>
        <v>6.2214599999999995</v>
      </c>
      <c r="H14" s="119">
        <f>'GNA CCAA'!G14</f>
        <v>0.70768000000000009</v>
      </c>
      <c r="I14" s="119">
        <f>'GO CCAA'!G14</f>
        <v>11.02777</v>
      </c>
      <c r="J14" s="549">
        <f t="shared" si="0"/>
        <v>17.956910000000001</v>
      </c>
      <c r="K14" s="82"/>
    </row>
    <row r="15" spans="1:11" s="114" customFormat="1" x14ac:dyDescent="0.2">
      <c r="A15" s="587" t="s">
        <v>171</v>
      </c>
      <c r="B15" s="119">
        <f>'GNA CCAA'!B15</f>
        <v>35.423070000000003</v>
      </c>
      <c r="C15" s="119">
        <f>'GNA CCAA'!C15</f>
        <v>1.3756200000000001</v>
      </c>
      <c r="D15" s="119">
        <f>'GO CCAA'!B15</f>
        <v>161.61817000000005</v>
      </c>
      <c r="E15" s="549">
        <f t="shared" si="1"/>
        <v>198.41686000000004</v>
      </c>
      <c r="F15" s="119"/>
      <c r="G15" s="119">
        <f>'GNA CCAA'!F15</f>
        <v>470.80294000000009</v>
      </c>
      <c r="H15" s="119">
        <f>'GNA CCAA'!G15</f>
        <v>18.964749999999999</v>
      </c>
      <c r="I15" s="119">
        <f>'GO CCAA'!G15</f>
        <v>2035.0152799999989</v>
      </c>
      <c r="J15" s="549">
        <f t="shared" si="0"/>
        <v>2524.7829699999988</v>
      </c>
      <c r="K15" s="82"/>
    </row>
    <row r="16" spans="1:11" s="114" customFormat="1" x14ac:dyDescent="0.2">
      <c r="A16" s="587" t="s">
        <v>172</v>
      </c>
      <c r="B16" s="119">
        <f>'GNA CCAA'!B16</f>
        <v>7.1022699999999999</v>
      </c>
      <c r="C16" s="119">
        <f>'GNA CCAA'!C16</f>
        <v>0.20748999999999998</v>
      </c>
      <c r="D16" s="119">
        <f>'GO CCAA'!B16</f>
        <v>44.272770000000001</v>
      </c>
      <c r="E16" s="549">
        <f t="shared" si="1"/>
        <v>51.582529999999998</v>
      </c>
      <c r="F16" s="119"/>
      <c r="G16" s="119">
        <f>'GNA CCAA'!F16</f>
        <v>92.853149999999957</v>
      </c>
      <c r="H16" s="119">
        <f>'GNA CCAA'!G16</f>
        <v>2.7456799999999983</v>
      </c>
      <c r="I16" s="119">
        <f>'GO CCAA'!G16</f>
        <v>568.19854000000032</v>
      </c>
      <c r="J16" s="549">
        <f t="shared" si="0"/>
        <v>663.79737000000023</v>
      </c>
      <c r="K16" s="82"/>
    </row>
    <row r="17" spans="1:16" s="114" customFormat="1" x14ac:dyDescent="0.2">
      <c r="A17" s="587" t="s">
        <v>173</v>
      </c>
      <c r="B17" s="119">
        <f>'GNA CCAA'!B17</f>
        <v>17.096869999999999</v>
      </c>
      <c r="C17" s="119">
        <f>'GNA CCAA'!C17</f>
        <v>0.92078999999999989</v>
      </c>
      <c r="D17" s="119">
        <f>'GO CCAA'!B17</f>
        <v>103.62118</v>
      </c>
      <c r="E17" s="549">
        <f t="shared" si="1"/>
        <v>121.63883999999999</v>
      </c>
      <c r="F17" s="119"/>
      <c r="G17" s="119">
        <f>'GNA CCAA'!F17</f>
        <v>229.38494999999986</v>
      </c>
      <c r="H17" s="119">
        <f>'GNA CCAA'!G17</f>
        <v>12.771930000000008</v>
      </c>
      <c r="I17" s="119">
        <f>'GO CCAA'!G17</f>
        <v>1343.2467499999989</v>
      </c>
      <c r="J17" s="549">
        <f t="shared" si="0"/>
        <v>1585.4036299999987</v>
      </c>
      <c r="K17" s="82"/>
    </row>
    <row r="18" spans="1:16" s="114" customFormat="1" x14ac:dyDescent="0.2">
      <c r="A18" s="587" t="s">
        <v>174</v>
      </c>
      <c r="B18" s="119">
        <f>'GNA CCAA'!B18</f>
        <v>2.0345999999999997</v>
      </c>
      <c r="C18" s="119">
        <f>'GNA CCAA'!C18</f>
        <v>9.647E-2</v>
      </c>
      <c r="D18" s="119">
        <f>'GO CCAA'!B18</f>
        <v>13.03782</v>
      </c>
      <c r="E18" s="549">
        <f t="shared" si="1"/>
        <v>15.168889999999999</v>
      </c>
      <c r="F18" s="119"/>
      <c r="G18" s="119">
        <f>'GNA CCAA'!F18</f>
        <v>26.548629999999996</v>
      </c>
      <c r="H18" s="119">
        <f>'GNA CCAA'!G18</f>
        <v>1.5222500000000001</v>
      </c>
      <c r="I18" s="119">
        <f>'GO CCAA'!G18</f>
        <v>165.91339000000005</v>
      </c>
      <c r="J18" s="549">
        <f t="shared" si="0"/>
        <v>193.98427000000004</v>
      </c>
      <c r="K18" s="82"/>
    </row>
    <row r="19" spans="1:16" s="114" customFormat="1" x14ac:dyDescent="0.2">
      <c r="A19" s="587" t="s">
        <v>175</v>
      </c>
      <c r="B19" s="119">
        <f>'GNA CCAA'!B19</f>
        <v>41.764139999999998</v>
      </c>
      <c r="C19" s="119">
        <f>'GNA CCAA'!C19</f>
        <v>2.1981899999999999</v>
      </c>
      <c r="D19" s="119">
        <f>'GO CCAA'!B19</f>
        <v>177.44063999999997</v>
      </c>
      <c r="E19" s="549">
        <f t="shared" si="1"/>
        <v>221.40296999999998</v>
      </c>
      <c r="F19" s="119"/>
      <c r="G19" s="119">
        <f>'GNA CCAA'!F19</f>
        <v>513.23297999999988</v>
      </c>
      <c r="H19" s="119">
        <f>'GNA CCAA'!G19</f>
        <v>26.745679999999997</v>
      </c>
      <c r="I19" s="119">
        <f>'GO CCAA'!G19</f>
        <v>2158.0667200000021</v>
      </c>
      <c r="J19" s="549">
        <f t="shared" si="0"/>
        <v>2698.0453800000018</v>
      </c>
      <c r="K19" s="82"/>
    </row>
    <row r="20" spans="1:16" s="114" customFormat="1" x14ac:dyDescent="0.2">
      <c r="A20" s="587" t="s">
        <v>176</v>
      </c>
      <c r="B20" s="119">
        <f>'GNA CCAA'!B20</f>
        <v>0.49924000000000002</v>
      </c>
      <c r="C20" s="119">
        <f>'GNA CCAA'!C20</f>
        <v>0</v>
      </c>
      <c r="D20" s="119">
        <f>'GO CCAA'!B20</f>
        <v>1.0672000000000001</v>
      </c>
      <c r="E20" s="549">
        <f t="shared" si="1"/>
        <v>1.5664400000000001</v>
      </c>
      <c r="F20" s="119"/>
      <c r="G20" s="119">
        <f>'GNA CCAA'!F20</f>
        <v>6.1172000000000004</v>
      </c>
      <c r="H20" s="119">
        <f>'GNA CCAA'!G20</f>
        <v>0</v>
      </c>
      <c r="I20" s="119">
        <f>'GO CCAA'!G20</f>
        <v>13.346890000000002</v>
      </c>
      <c r="J20" s="549">
        <f t="shared" si="0"/>
        <v>19.464090000000002</v>
      </c>
      <c r="K20" s="82"/>
    </row>
    <row r="21" spans="1:16" s="114" customFormat="1" x14ac:dyDescent="0.2">
      <c r="A21" s="587" t="s">
        <v>177</v>
      </c>
      <c r="B21" s="119">
        <f>'GNA CCAA'!B21</f>
        <v>8.5612499999999994</v>
      </c>
      <c r="C21" s="119">
        <f>'GNA CCAA'!C21</f>
        <v>0.43877999999999995</v>
      </c>
      <c r="D21" s="119">
        <f>'GO CCAA'!B21</f>
        <v>67.135229999999993</v>
      </c>
      <c r="E21" s="549">
        <f t="shared" si="1"/>
        <v>76.135259999999988</v>
      </c>
      <c r="F21" s="119"/>
      <c r="G21" s="119">
        <f>'GNA CCAA'!F21</f>
        <v>112.06809999999999</v>
      </c>
      <c r="H21" s="119">
        <f>'GNA CCAA'!G21</f>
        <v>5.5242800000000027</v>
      </c>
      <c r="I21" s="119">
        <f>'GO CCAA'!G21</f>
        <v>820.34385999999995</v>
      </c>
      <c r="J21" s="549">
        <f t="shared" si="0"/>
        <v>937.93624</v>
      </c>
      <c r="K21" s="82"/>
    </row>
    <row r="22" spans="1:16" s="114" customFormat="1" x14ac:dyDescent="0.2">
      <c r="A22" s="587" t="s">
        <v>178</v>
      </c>
      <c r="B22" s="119">
        <f>'GNA CCAA'!B22</f>
        <v>4.8088699999999989</v>
      </c>
      <c r="C22" s="119">
        <f>'GNA CCAA'!C22</f>
        <v>0.17050000000000001</v>
      </c>
      <c r="D22" s="119">
        <f>'GO CCAA'!B22</f>
        <v>50.89567000000001</v>
      </c>
      <c r="E22" s="549">
        <f t="shared" si="1"/>
        <v>55.875040000000006</v>
      </c>
      <c r="F22" s="119"/>
      <c r="G22" s="119">
        <f>'GNA CCAA'!F22</f>
        <v>61.85612000000004</v>
      </c>
      <c r="H22" s="119">
        <f>'GNA CCAA'!G22</f>
        <v>2.3520199999999996</v>
      </c>
      <c r="I22" s="119">
        <f>'GO CCAA'!G22</f>
        <v>596.94810000000007</v>
      </c>
      <c r="J22" s="549">
        <f t="shared" si="0"/>
        <v>661.15624000000014</v>
      </c>
      <c r="K22" s="82"/>
    </row>
    <row r="23" spans="1:16" x14ac:dyDescent="0.2">
      <c r="A23" s="588" t="s">
        <v>179</v>
      </c>
      <c r="B23" s="119">
        <f>'GNA CCAA'!B23</f>
        <v>13.0518</v>
      </c>
      <c r="C23" s="119">
        <f>'GNA CCAA'!C23</f>
        <v>0.85850000000000004</v>
      </c>
      <c r="D23" s="119">
        <f>'GO CCAA'!B23</f>
        <v>126.10451</v>
      </c>
      <c r="E23" s="549">
        <f t="shared" si="1"/>
        <v>140.01481000000001</v>
      </c>
      <c r="F23" s="119"/>
      <c r="G23" s="119">
        <f>'GNA CCAA'!F23</f>
        <v>168.17833000000019</v>
      </c>
      <c r="H23" s="119">
        <f>'GNA CCAA'!G23</f>
        <v>11.070410000000006</v>
      </c>
      <c r="I23" s="119">
        <f>'GO CCAA'!G23</f>
        <v>1527.9932599999995</v>
      </c>
      <c r="J23" s="549">
        <f t="shared" si="0"/>
        <v>1707.2419999999997</v>
      </c>
      <c r="K23" s="491"/>
      <c r="P23" s="114"/>
    </row>
    <row r="24" spans="1:16" x14ac:dyDescent="0.2">
      <c r="A24" s="589" t="s">
        <v>521</v>
      </c>
      <c r="B24" s="123">
        <f>'GNA CCAA'!B24</f>
        <v>329.19156000000027</v>
      </c>
      <c r="C24" s="123">
        <f>'GNA CCAA'!C24</f>
        <v>24.567059999999998</v>
      </c>
      <c r="D24" s="123">
        <f>'GO CCAA'!B24</f>
        <v>1673.4426099999989</v>
      </c>
      <c r="E24" s="123">
        <f t="shared" si="1"/>
        <v>2027.2012299999992</v>
      </c>
      <c r="F24" s="123"/>
      <c r="G24" s="123">
        <f>'GNA CCAA'!F24</f>
        <v>4301.1459199999954</v>
      </c>
      <c r="H24" s="590">
        <f>'GNA CCAA'!G24</f>
        <v>316.68200999999993</v>
      </c>
      <c r="I24" s="123">
        <f>'GO CCAA'!G24</f>
        <v>20957.380149999939</v>
      </c>
      <c r="J24" s="123">
        <f t="shared" si="0"/>
        <v>25575.208079999935</v>
      </c>
      <c r="K24" s="491"/>
    </row>
    <row r="25" spans="1:16" x14ac:dyDescent="0.2">
      <c r="I25" s="8"/>
      <c r="J25" s="93" t="s">
        <v>246</v>
      </c>
    </row>
    <row r="26" spans="1:16" x14ac:dyDescent="0.2">
      <c r="A26" s="552" t="s">
        <v>528</v>
      </c>
      <c r="G26" s="125"/>
      <c r="H26" s="125"/>
      <c r="I26" s="125"/>
      <c r="J26" s="125"/>
    </row>
    <row r="27" spans="1:16" x14ac:dyDescent="0.2">
      <c r="A27" s="154" t="s">
        <v>247</v>
      </c>
      <c r="G27" s="125"/>
      <c r="H27" s="125"/>
      <c r="I27" s="125"/>
      <c r="J27" s="125"/>
    </row>
    <row r="28" spans="1:16" ht="18" x14ac:dyDescent="0.25">
      <c r="A28" s="126"/>
      <c r="E28" s="866"/>
      <c r="F28" s="866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23 F6:I23">
    <cfRule type="cellIs" dxfId="59" priority="5" operator="between">
      <formula>0</formula>
      <formula>0.5</formula>
    </cfRule>
    <cfRule type="cellIs" dxfId="58" priority="6" operator="between">
      <formula>0</formula>
      <formula>0.49</formula>
    </cfRule>
  </conditionalFormatting>
  <conditionalFormatting sqref="E6:E23">
    <cfRule type="cellIs" dxfId="57" priority="3" operator="between">
      <formula>0</formula>
      <formula>0.5</formula>
    </cfRule>
    <cfRule type="cellIs" dxfId="56" priority="4" operator="between">
      <formula>0</formula>
      <formula>0.49</formula>
    </cfRule>
  </conditionalFormatting>
  <conditionalFormatting sqref="J6:J23">
    <cfRule type="cellIs" dxfId="55" priority="1" operator="between">
      <formula>0</formula>
      <formula>0.5</formula>
    </cfRule>
    <cfRule type="cellIs" dxfId="54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F13" sqref="F13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160</v>
      </c>
    </row>
    <row r="3" spans="1:65" s="102" customFormat="1" x14ac:dyDescent="0.2">
      <c r="A3" s="79"/>
      <c r="B3" s="856">
        <f>INDICE!A3</f>
        <v>42005</v>
      </c>
      <c r="C3" s="857"/>
      <c r="D3" s="857" t="s">
        <v>121</v>
      </c>
      <c r="E3" s="857"/>
      <c r="F3" s="857" t="s">
        <v>122</v>
      </c>
      <c r="G3" s="857"/>
      <c r="H3" s="857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509</v>
      </c>
      <c r="D4" s="97" t="s">
        <v>48</v>
      </c>
      <c r="E4" s="97" t="s">
        <v>509</v>
      </c>
      <c r="F4" s="97" t="s">
        <v>48</v>
      </c>
      <c r="G4" s="97" t="s">
        <v>509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205</v>
      </c>
      <c r="B5" s="100">
        <v>360.87704000000002</v>
      </c>
      <c r="C5" s="101">
        <v>5.2224351070268602</v>
      </c>
      <c r="D5" s="100">
        <v>360.87704000000002</v>
      </c>
      <c r="E5" s="101">
        <v>5.2224351070268602</v>
      </c>
      <c r="F5" s="100">
        <v>5284.22721</v>
      </c>
      <c r="G5" s="101">
        <v>2.7827023651873577</v>
      </c>
      <c r="H5" s="101">
        <v>99.994789670410881</v>
      </c>
    </row>
    <row r="6" spans="1:65" s="99" customFormat="1" x14ac:dyDescent="0.2">
      <c r="A6" s="99" t="s">
        <v>150</v>
      </c>
      <c r="B6" s="119">
        <v>1.491E-2</v>
      </c>
      <c r="C6" s="553">
        <v>4.6315789473684088</v>
      </c>
      <c r="D6" s="119">
        <v>1.491E-2</v>
      </c>
      <c r="E6" s="553">
        <v>4.6315789473684088</v>
      </c>
      <c r="F6" s="119">
        <v>0.27534000000000003</v>
      </c>
      <c r="G6" s="553">
        <v>15.287024243185549</v>
      </c>
      <c r="H6" s="272">
        <v>5.2103295891114676E-3</v>
      </c>
    </row>
    <row r="7" spans="1:65" s="99" customFormat="1" x14ac:dyDescent="0.2">
      <c r="A7" s="68" t="s">
        <v>120</v>
      </c>
      <c r="B7" s="69">
        <v>360.89195000000001</v>
      </c>
      <c r="C7" s="103">
        <v>5.2224105583729106</v>
      </c>
      <c r="D7" s="69">
        <v>360.89195000000001</v>
      </c>
      <c r="E7" s="103">
        <v>5.2224105583729106</v>
      </c>
      <c r="F7" s="69">
        <v>5284.5025500000002</v>
      </c>
      <c r="G7" s="103">
        <v>2.7832832197399604</v>
      </c>
      <c r="H7" s="103">
        <v>100</v>
      </c>
    </row>
    <row r="8" spans="1:65" s="99" customFormat="1" x14ac:dyDescent="0.2">
      <c r="H8" s="93" t="s">
        <v>246</v>
      </c>
    </row>
    <row r="9" spans="1:65" s="99" customFormat="1" x14ac:dyDescent="0.2">
      <c r="A9" s="94" t="s">
        <v>581</v>
      </c>
    </row>
    <row r="10" spans="1:65" x14ac:dyDescent="0.2">
      <c r="A10" s="94" t="s">
        <v>247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53" priority="7" operator="between">
      <formula>0</formula>
      <formula>0.5</formula>
    </cfRule>
    <cfRule type="cellIs" dxfId="52" priority="8" operator="between">
      <formula>0</formula>
      <formula>0.49</formula>
    </cfRule>
  </conditionalFormatting>
  <conditionalFormatting sqref="D6">
    <cfRule type="cellIs" dxfId="51" priority="5" operator="between">
      <formula>0</formula>
      <formula>0.5</formula>
    </cfRule>
    <cfRule type="cellIs" dxfId="50" priority="6" operator="between">
      <formula>0</formula>
      <formula>0.49</formula>
    </cfRule>
  </conditionalFormatting>
  <conditionalFormatting sqref="F6">
    <cfRule type="cellIs" dxfId="49" priority="3" operator="between">
      <formula>0</formula>
      <formula>0.5</formula>
    </cfRule>
    <cfRule type="cellIs" dxfId="48" priority="4" operator="between">
      <formula>0</formula>
      <formula>0.49</formula>
    </cfRule>
  </conditionalFormatting>
  <conditionalFormatting sqref="H6">
    <cfRule type="cellIs" dxfId="47" priority="1" operator="between">
      <formula>0</formula>
      <formula>0.5</formula>
    </cfRule>
    <cfRule type="cellIs" dxfId="46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C16" sqref="C16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604" t="s">
        <v>160</v>
      </c>
    </row>
    <row r="3" spans="1:65" s="102" customFormat="1" x14ac:dyDescent="0.2">
      <c r="A3" s="79"/>
      <c r="B3" s="856">
        <f>INDICE!A3</f>
        <v>42005</v>
      </c>
      <c r="C3" s="857"/>
      <c r="D3" s="857" t="s">
        <v>121</v>
      </c>
      <c r="E3" s="857"/>
      <c r="F3" s="857" t="s">
        <v>122</v>
      </c>
      <c r="G3" s="857"/>
      <c r="H3" s="857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509</v>
      </c>
      <c r="D4" s="97" t="s">
        <v>48</v>
      </c>
      <c r="E4" s="97" t="s">
        <v>509</v>
      </c>
      <c r="F4" s="97" t="s">
        <v>48</v>
      </c>
      <c r="G4" s="98" t="s">
        <v>509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206</v>
      </c>
      <c r="B5" s="129">
        <v>196.81573000000006</v>
      </c>
      <c r="C5" s="180">
        <v>-7.2693860164458242</v>
      </c>
      <c r="D5" s="129">
        <v>196.81573000000006</v>
      </c>
      <c r="E5" s="180">
        <v>-7.2693860164458242</v>
      </c>
      <c r="F5" s="129">
        <v>2084.2766499999998</v>
      </c>
      <c r="G5" s="180">
        <v>-8.2798836798288775</v>
      </c>
      <c r="H5" s="180">
        <v>23.432833826580172</v>
      </c>
    </row>
    <row r="6" spans="1:65" s="179" customFormat="1" x14ac:dyDescent="0.2">
      <c r="A6" s="179" t="s">
        <v>207</v>
      </c>
      <c r="B6" s="129">
        <v>538.80695000000003</v>
      </c>
      <c r="C6" s="180">
        <v>-6.2447205696307932</v>
      </c>
      <c r="D6" s="129">
        <v>538.80695000000003</v>
      </c>
      <c r="E6" s="180">
        <v>-6.2447205696307932</v>
      </c>
      <c r="F6" s="129">
        <v>6810.4079000000002</v>
      </c>
      <c r="G6" s="180">
        <v>5.2240451768710487</v>
      </c>
      <c r="H6" s="180">
        <v>76.567166173419849</v>
      </c>
    </row>
    <row r="7" spans="1:65" s="99" customFormat="1" x14ac:dyDescent="0.2">
      <c r="A7" s="68" t="s">
        <v>531</v>
      </c>
      <c r="B7" s="69">
        <v>735.62268000000017</v>
      </c>
      <c r="C7" s="103">
        <v>-6.5210819340329058</v>
      </c>
      <c r="D7" s="69">
        <v>735.62268000000017</v>
      </c>
      <c r="E7" s="103">
        <v>-6.5210819340329058</v>
      </c>
      <c r="F7" s="69">
        <v>8894.6845499999981</v>
      </c>
      <c r="G7" s="103">
        <v>1.714871898285955</v>
      </c>
      <c r="H7" s="103">
        <v>100</v>
      </c>
    </row>
    <row r="8" spans="1:65" s="99" customFormat="1" x14ac:dyDescent="0.2">
      <c r="A8" s="181" t="s">
        <v>518</v>
      </c>
      <c r="B8" s="182">
        <v>529.70355000000006</v>
      </c>
      <c r="C8" s="183">
        <v>-5.8290050729505669</v>
      </c>
      <c r="D8" s="182">
        <v>529.70355000000006</v>
      </c>
      <c r="E8" s="183">
        <v>-5.8290050729505669</v>
      </c>
      <c r="F8" s="182">
        <v>6712.1941899999983</v>
      </c>
      <c r="G8" s="183">
        <v>6.5575468203243332</v>
      </c>
      <c r="H8" s="184">
        <v>75.462981877193158</v>
      </c>
    </row>
    <row r="9" spans="1:65" s="179" customFormat="1" x14ac:dyDescent="0.2">
      <c r="H9" s="93" t="s">
        <v>246</v>
      </c>
    </row>
    <row r="10" spans="1:65" s="179" customFormat="1" x14ac:dyDescent="0.2">
      <c r="A10" s="94" t="s">
        <v>581</v>
      </c>
    </row>
    <row r="11" spans="1:65" x14ac:dyDescent="0.2">
      <c r="A11" s="94" t="s">
        <v>532</v>
      </c>
    </row>
    <row r="12" spans="1:65" x14ac:dyDescent="0.2">
      <c r="A12" s="94" t="s">
        <v>247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B4" sqref="B4:C23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533</v>
      </c>
    </row>
    <row r="2" spans="1:3" ht="15.75" x14ac:dyDescent="0.25">
      <c r="A2" s="2"/>
      <c r="C2" s="605" t="s">
        <v>160</v>
      </c>
    </row>
    <row r="3" spans="1:3" s="114" customFormat="1" ht="13.7" customHeight="1" x14ac:dyDescent="0.2">
      <c r="A3" s="111"/>
      <c r="B3" s="454">
        <f>INDICE!A3</f>
        <v>42005</v>
      </c>
      <c r="C3" s="113"/>
    </row>
    <row r="4" spans="1:3" s="114" customFormat="1" x14ac:dyDescent="0.2">
      <c r="A4" s="586" t="s">
        <v>162</v>
      </c>
      <c r="B4" s="117">
        <v>13.319709999999999</v>
      </c>
      <c r="C4" s="117">
        <v>139.88483000000002</v>
      </c>
    </row>
    <row r="5" spans="1:3" s="114" customFormat="1" x14ac:dyDescent="0.2">
      <c r="A5" s="587" t="s">
        <v>163</v>
      </c>
      <c r="B5" s="119">
        <v>0.20760000000000003</v>
      </c>
      <c r="C5" s="119">
        <v>4.6308099999999994</v>
      </c>
    </row>
    <row r="6" spans="1:3" s="114" customFormat="1" x14ac:dyDescent="0.2">
      <c r="A6" s="587" t="s">
        <v>164</v>
      </c>
      <c r="B6" s="119">
        <v>6.0857000000000001</v>
      </c>
      <c r="C6" s="119">
        <v>61.076090000000001</v>
      </c>
    </row>
    <row r="7" spans="1:3" s="114" customFormat="1" x14ac:dyDescent="0.2">
      <c r="A7" s="587" t="s">
        <v>165</v>
      </c>
      <c r="B7" s="119">
        <v>3.5712599999999997</v>
      </c>
      <c r="C7" s="119">
        <v>109.01033000000002</v>
      </c>
    </row>
    <row r="8" spans="1:3" s="114" customFormat="1" x14ac:dyDescent="0.2">
      <c r="A8" s="587" t="s">
        <v>166</v>
      </c>
      <c r="B8" s="119">
        <v>112.16723999999999</v>
      </c>
      <c r="C8" s="119">
        <v>1033.0516699999998</v>
      </c>
    </row>
    <row r="9" spans="1:3" s="114" customFormat="1" x14ac:dyDescent="0.2">
      <c r="A9" s="587" t="s">
        <v>167</v>
      </c>
      <c r="B9" s="119">
        <v>0.36334</v>
      </c>
      <c r="C9" s="119">
        <v>4.2547499999999996</v>
      </c>
    </row>
    <row r="10" spans="1:3" s="114" customFormat="1" x14ac:dyDescent="0.2">
      <c r="A10" s="587" t="s">
        <v>168</v>
      </c>
      <c r="B10" s="119">
        <v>1.9958400000000001</v>
      </c>
      <c r="C10" s="119">
        <v>23.122039999999977</v>
      </c>
    </row>
    <row r="11" spans="1:3" s="114" customFormat="1" x14ac:dyDescent="0.2">
      <c r="A11" s="587" t="s">
        <v>638</v>
      </c>
      <c r="B11" s="119">
        <v>3.3291899999999996</v>
      </c>
      <c r="C11" s="119">
        <v>84.816529999999943</v>
      </c>
    </row>
    <row r="12" spans="1:3" s="114" customFormat="1" x14ac:dyDescent="0.2">
      <c r="A12" s="587" t="s">
        <v>169</v>
      </c>
      <c r="B12" s="119">
        <v>4.0348799999999994</v>
      </c>
      <c r="C12" s="119">
        <v>30.331230000000012</v>
      </c>
    </row>
    <row r="13" spans="1:3" s="114" customFormat="1" x14ac:dyDescent="0.2">
      <c r="A13" s="587" t="s">
        <v>170</v>
      </c>
      <c r="B13" s="119">
        <v>2.4999899999999999</v>
      </c>
      <c r="C13" s="119">
        <v>42.300150000000002</v>
      </c>
    </row>
    <row r="14" spans="1:3" s="114" customFormat="1" x14ac:dyDescent="0.2">
      <c r="A14" s="587" t="s">
        <v>171</v>
      </c>
      <c r="B14" s="119">
        <v>0.76396000000000008</v>
      </c>
      <c r="C14" s="119">
        <v>10.648569999999998</v>
      </c>
    </row>
    <row r="15" spans="1:3" s="114" customFormat="1" x14ac:dyDescent="0.2">
      <c r="A15" s="587" t="s">
        <v>172</v>
      </c>
      <c r="B15" s="119">
        <v>0.38099</v>
      </c>
      <c r="C15" s="119">
        <v>6.1245900000000004</v>
      </c>
    </row>
    <row r="16" spans="1:3" s="114" customFormat="1" x14ac:dyDescent="0.2">
      <c r="A16" s="587" t="s">
        <v>173</v>
      </c>
      <c r="B16" s="119">
        <v>43.98377</v>
      </c>
      <c r="C16" s="119">
        <v>467.47754000000015</v>
      </c>
    </row>
    <row r="17" spans="1:9" s="114" customFormat="1" x14ac:dyDescent="0.2">
      <c r="A17" s="587" t="s">
        <v>174</v>
      </c>
      <c r="B17" s="119">
        <v>0.28811000000000003</v>
      </c>
      <c r="C17" s="119">
        <v>3.7931500000000002</v>
      </c>
    </row>
    <row r="18" spans="1:9" s="114" customFormat="1" x14ac:dyDescent="0.2">
      <c r="A18" s="587" t="s">
        <v>175</v>
      </c>
      <c r="B18" s="119">
        <v>0.24553999999999998</v>
      </c>
      <c r="C18" s="119">
        <v>4.5602600000000013</v>
      </c>
    </row>
    <row r="19" spans="1:9" s="114" customFormat="1" x14ac:dyDescent="0.2">
      <c r="A19" s="587" t="s">
        <v>176</v>
      </c>
      <c r="B19" s="119">
        <v>2.0891100000000002</v>
      </c>
      <c r="C19" s="119">
        <v>43.845229999999994</v>
      </c>
    </row>
    <row r="20" spans="1:9" s="114" customFormat="1" x14ac:dyDescent="0.2">
      <c r="A20" s="587" t="s">
        <v>177</v>
      </c>
      <c r="B20" s="119">
        <v>0.80330000000000001</v>
      </c>
      <c r="C20" s="119">
        <v>7.9378199999999977</v>
      </c>
    </row>
    <row r="21" spans="1:9" s="114" customFormat="1" x14ac:dyDescent="0.2">
      <c r="A21" s="587" t="s">
        <v>178</v>
      </c>
      <c r="B21" s="119">
        <v>6.495999999999999E-2</v>
      </c>
      <c r="C21" s="119">
        <v>1.4245200000000002</v>
      </c>
    </row>
    <row r="22" spans="1:9" x14ac:dyDescent="0.2">
      <c r="A22" s="588" t="s">
        <v>179</v>
      </c>
      <c r="B22" s="119">
        <v>0.62124000000000001</v>
      </c>
      <c r="C22" s="119">
        <v>5.9865400000000006</v>
      </c>
      <c r="I22" s="114"/>
    </row>
    <row r="23" spans="1:9" x14ac:dyDescent="0.2">
      <c r="A23" s="589" t="s">
        <v>521</v>
      </c>
      <c r="B23" s="123">
        <v>196.81573</v>
      </c>
      <c r="C23" s="123">
        <v>2084.2766499999993</v>
      </c>
    </row>
    <row r="24" spans="1:9" x14ac:dyDescent="0.2">
      <c r="A24" s="154" t="s">
        <v>247</v>
      </c>
      <c r="C24" s="93" t="s">
        <v>246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64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45" priority="3" operator="between">
      <formula>0</formula>
      <formula>0.5</formula>
    </cfRule>
    <cfRule type="cellIs" dxfId="44" priority="4" operator="between">
      <formula>0</formula>
      <formula>0.49</formula>
    </cfRule>
  </conditionalFormatting>
  <conditionalFormatting sqref="C5:C22">
    <cfRule type="cellIs" dxfId="43" priority="1" operator="between">
      <formula>0</formula>
      <formula>0.5</formula>
    </cfRule>
    <cfRule type="cellIs" dxfId="42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tabSelected="1" workbookViewId="0">
      <selection activeCell="D16" sqref="D16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45" t="s">
        <v>0</v>
      </c>
      <c r="B1" s="845"/>
      <c r="C1" s="845"/>
      <c r="D1" s="845"/>
      <c r="E1" s="845"/>
      <c r="F1" s="845"/>
    </row>
    <row r="2" spans="1:6" ht="12.75" x14ac:dyDescent="0.2">
      <c r="A2" s="846"/>
      <c r="B2" s="846"/>
      <c r="C2" s="846"/>
      <c r="D2" s="846"/>
      <c r="E2" s="846"/>
      <c r="F2" s="846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501</v>
      </c>
      <c r="F3" s="763" t="s">
        <v>502</v>
      </c>
    </row>
    <row r="4" spans="1:6" ht="12.75" x14ac:dyDescent="0.2">
      <c r="A4" s="26" t="s">
        <v>45</v>
      </c>
      <c r="B4" s="452"/>
      <c r="C4" s="452"/>
      <c r="D4" s="452"/>
      <c r="E4" s="452"/>
      <c r="F4" s="763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4614.3956468581709</v>
      </c>
      <c r="E5" s="472">
        <v>4741.7294800000009</v>
      </c>
      <c r="F5" s="759" t="s">
        <v>656</v>
      </c>
    </row>
    <row r="6" spans="1:6" ht="12.75" x14ac:dyDescent="0.2">
      <c r="A6" s="22" t="s">
        <v>478</v>
      </c>
      <c r="B6" s="31" t="s">
        <v>47</v>
      </c>
      <c r="C6" s="32" t="s">
        <v>48</v>
      </c>
      <c r="D6" s="33">
        <v>176.38377000000003</v>
      </c>
      <c r="E6" s="473">
        <v>177.4057</v>
      </c>
      <c r="F6" s="759" t="s">
        <v>656</v>
      </c>
    </row>
    <row r="7" spans="1:6" ht="12.75" x14ac:dyDescent="0.2">
      <c r="A7" s="22" t="s">
        <v>49</v>
      </c>
      <c r="B7" s="31" t="s">
        <v>47</v>
      </c>
      <c r="C7" s="32" t="s">
        <v>48</v>
      </c>
      <c r="D7" s="33">
        <v>393.58522999999951</v>
      </c>
      <c r="E7" s="473">
        <v>353.94181000000009</v>
      </c>
      <c r="F7" s="759" t="s">
        <v>656</v>
      </c>
    </row>
    <row r="8" spans="1:6" ht="12.75" x14ac:dyDescent="0.2">
      <c r="A8" s="22" t="s">
        <v>50</v>
      </c>
      <c r="B8" s="31" t="s">
        <v>47</v>
      </c>
      <c r="C8" s="32" t="s">
        <v>48</v>
      </c>
      <c r="D8" s="33">
        <v>392.52253999999999</v>
      </c>
      <c r="E8" s="473">
        <v>360.89195000000001</v>
      </c>
      <c r="F8" s="759" t="s">
        <v>656</v>
      </c>
    </row>
    <row r="9" spans="1:6" ht="12.75" x14ac:dyDescent="0.2">
      <c r="A9" s="22" t="s">
        <v>620</v>
      </c>
      <c r="B9" s="31" t="s">
        <v>47</v>
      </c>
      <c r="C9" s="32" t="s">
        <v>48</v>
      </c>
      <c r="D9" s="33">
        <v>1784.4237199999995</v>
      </c>
      <c r="E9" s="473">
        <v>1675.0446499999991</v>
      </c>
      <c r="F9" s="759" t="s">
        <v>656</v>
      </c>
    </row>
    <row r="10" spans="1:6" ht="12.75" x14ac:dyDescent="0.2">
      <c r="A10" s="34" t="s">
        <v>51</v>
      </c>
      <c r="B10" s="35" t="s">
        <v>47</v>
      </c>
      <c r="C10" s="36" t="s">
        <v>629</v>
      </c>
      <c r="D10" s="37">
        <v>31745.560999999998</v>
      </c>
      <c r="E10" s="474">
        <v>34775.983999999997</v>
      </c>
      <c r="F10" s="760" t="s">
        <v>656</v>
      </c>
    </row>
    <row r="11" spans="1:6" ht="12.75" x14ac:dyDescent="0.2">
      <c r="A11" s="38" t="s">
        <v>52</v>
      </c>
      <c r="B11" s="39"/>
      <c r="C11" s="40"/>
      <c r="D11" s="41"/>
      <c r="E11" s="41"/>
      <c r="F11" s="761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5443</v>
      </c>
      <c r="E12" s="473">
        <v>4600.9349999999995</v>
      </c>
      <c r="F12" s="762" t="s">
        <v>656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33">
        <v>30042.281060000001</v>
      </c>
      <c r="E13" s="473">
        <v>32103.896690000001</v>
      </c>
      <c r="F13" s="759" t="s">
        <v>656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50.632173534984766</v>
      </c>
      <c r="E14" s="475">
        <v>43.068113787675273</v>
      </c>
      <c r="F14" s="759" t="s">
        <v>656</v>
      </c>
    </row>
    <row r="15" spans="1:6" ht="12.75" x14ac:dyDescent="0.2">
      <c r="A15" s="22" t="s">
        <v>503</v>
      </c>
      <c r="B15" s="31" t="s">
        <v>47</v>
      </c>
      <c r="C15" s="32" t="s">
        <v>48</v>
      </c>
      <c r="D15" s="33">
        <v>646</v>
      </c>
      <c r="E15" s="473">
        <v>-4</v>
      </c>
      <c r="F15" s="760" t="s">
        <v>656</v>
      </c>
    </row>
    <row r="16" spans="1:6" ht="12.75" x14ac:dyDescent="0.2">
      <c r="A16" s="26" t="s">
        <v>58</v>
      </c>
      <c r="B16" s="28"/>
      <c r="C16" s="29"/>
      <c r="D16" s="43"/>
      <c r="E16" s="43"/>
      <c r="F16" s="761"/>
    </row>
    <row r="17" spans="1:6" ht="12.75" x14ac:dyDescent="0.2">
      <c r="A17" s="27" t="s">
        <v>59</v>
      </c>
      <c r="B17" s="28" t="s">
        <v>47</v>
      </c>
      <c r="C17" s="29" t="s">
        <v>48</v>
      </c>
      <c r="D17" s="30">
        <v>5401</v>
      </c>
      <c r="E17" s="472">
        <v>5362</v>
      </c>
      <c r="F17" s="762" t="s">
        <v>656</v>
      </c>
    </row>
    <row r="18" spans="1:6" ht="12.75" x14ac:dyDescent="0.2">
      <c r="A18" s="22" t="s">
        <v>60</v>
      </c>
      <c r="B18" s="31" t="s">
        <v>47</v>
      </c>
      <c r="C18" s="32" t="s">
        <v>61</v>
      </c>
      <c r="D18" s="42">
        <v>82.587557603686633</v>
      </c>
      <c r="E18" s="475">
        <v>81.99120234604105</v>
      </c>
      <c r="F18" s="759" t="s">
        <v>656</v>
      </c>
    </row>
    <row r="19" spans="1:6" ht="12.75" x14ac:dyDescent="0.2">
      <c r="A19" s="34" t="s">
        <v>62</v>
      </c>
      <c r="B19" s="35" t="s">
        <v>47</v>
      </c>
      <c r="C19" s="44" t="s">
        <v>48</v>
      </c>
      <c r="D19" s="37">
        <v>16380</v>
      </c>
      <c r="E19" s="474">
        <v>16203</v>
      </c>
      <c r="F19" s="760" t="s">
        <v>656</v>
      </c>
    </row>
    <row r="20" spans="1:6" ht="12.75" x14ac:dyDescent="0.2">
      <c r="A20" s="26" t="s">
        <v>67</v>
      </c>
      <c r="B20" s="28"/>
      <c r="C20" s="29"/>
      <c r="D20" s="30"/>
      <c r="E20" s="30"/>
      <c r="F20" s="761"/>
    </row>
    <row r="21" spans="1:6" ht="12.75" x14ac:dyDescent="0.2">
      <c r="A21" s="27" t="s">
        <v>68</v>
      </c>
      <c r="B21" s="28" t="s">
        <v>69</v>
      </c>
      <c r="C21" s="29" t="s">
        <v>70</v>
      </c>
      <c r="D21" s="47">
        <v>62.477619047619058</v>
      </c>
      <c r="E21" s="476">
        <v>48.188571428571429</v>
      </c>
      <c r="F21" s="759" t="s">
        <v>656</v>
      </c>
    </row>
    <row r="22" spans="1:6" ht="12.75" x14ac:dyDescent="0.2">
      <c r="A22" s="22" t="s">
        <v>71</v>
      </c>
      <c r="B22" s="31" t="s">
        <v>72</v>
      </c>
      <c r="C22" s="32" t="s">
        <v>73</v>
      </c>
      <c r="D22" s="48">
        <v>1.2331333333333334</v>
      </c>
      <c r="E22" s="477">
        <v>1.1621333333333337</v>
      </c>
      <c r="F22" s="759" t="s">
        <v>656</v>
      </c>
    </row>
    <row r="23" spans="1:6" ht="12.75" x14ac:dyDescent="0.2">
      <c r="A23" s="22" t="s">
        <v>74</v>
      </c>
      <c r="B23" s="31" t="s">
        <v>75</v>
      </c>
      <c r="C23" s="32" t="s">
        <v>76</v>
      </c>
      <c r="D23" s="46">
        <v>120.149819354839</v>
      </c>
      <c r="E23" s="478">
        <v>112.91771266451612</v>
      </c>
      <c r="F23" s="759" t="s">
        <v>656</v>
      </c>
    </row>
    <row r="24" spans="1:6" ht="12.75" x14ac:dyDescent="0.2">
      <c r="A24" s="22" t="s">
        <v>77</v>
      </c>
      <c r="B24" s="31" t="s">
        <v>75</v>
      </c>
      <c r="C24" s="32" t="s">
        <v>76</v>
      </c>
      <c r="D24" s="46">
        <v>114.91684516129</v>
      </c>
      <c r="E24" s="478">
        <v>107.15396965161293</v>
      </c>
      <c r="F24" s="759" t="s">
        <v>656</v>
      </c>
    </row>
    <row r="25" spans="1:6" ht="12.75" x14ac:dyDescent="0.2">
      <c r="A25" s="22" t="s">
        <v>78</v>
      </c>
      <c r="B25" s="31" t="s">
        <v>75</v>
      </c>
      <c r="C25" s="32" t="s">
        <v>79</v>
      </c>
      <c r="D25" s="46">
        <v>17.5</v>
      </c>
      <c r="E25" s="478">
        <v>17.5</v>
      </c>
      <c r="F25" s="759" t="s">
        <v>656</v>
      </c>
    </row>
    <row r="26" spans="1:6" ht="12.75" x14ac:dyDescent="0.2">
      <c r="A26" s="34" t="s">
        <v>80</v>
      </c>
      <c r="B26" s="35" t="s">
        <v>75</v>
      </c>
      <c r="C26" s="36" t="s">
        <v>81</v>
      </c>
      <c r="D26" s="49">
        <v>9.3229000000000006</v>
      </c>
      <c r="E26" s="479">
        <v>9.0886999999999993</v>
      </c>
      <c r="F26" s="759" t="s">
        <v>656</v>
      </c>
    </row>
    <row r="27" spans="1:6" ht="12.75" x14ac:dyDescent="0.2">
      <c r="A27" s="38" t="s">
        <v>82</v>
      </c>
      <c r="B27" s="39"/>
      <c r="C27" s="40"/>
      <c r="D27" s="41"/>
      <c r="E27" s="41"/>
      <c r="F27" s="761"/>
    </row>
    <row r="28" spans="1:6" ht="12.75" x14ac:dyDescent="0.2">
      <c r="A28" s="22" t="s">
        <v>83</v>
      </c>
      <c r="B28" s="31" t="s">
        <v>84</v>
      </c>
      <c r="C28" s="32" t="s">
        <v>504</v>
      </c>
      <c r="D28" s="50">
        <v>1.6</v>
      </c>
      <c r="E28" s="480">
        <v>2</v>
      </c>
      <c r="F28" s="759" t="s">
        <v>659</v>
      </c>
    </row>
    <row r="29" spans="1:6" x14ac:dyDescent="0.2">
      <c r="A29" s="22" t="s">
        <v>85</v>
      </c>
      <c r="B29" s="31" t="s">
        <v>84</v>
      </c>
      <c r="C29" s="32" t="s">
        <v>504</v>
      </c>
      <c r="D29" s="51">
        <v>2.1</v>
      </c>
      <c r="E29" s="481">
        <v>-2</v>
      </c>
      <c r="F29" s="759" t="s">
        <v>656</v>
      </c>
    </row>
    <row r="30" spans="1:6" ht="12.75" x14ac:dyDescent="0.2">
      <c r="A30" s="52" t="s">
        <v>86</v>
      </c>
      <c r="B30" s="31" t="s">
        <v>84</v>
      </c>
      <c r="C30" s="32" t="s">
        <v>504</v>
      </c>
      <c r="D30" s="51">
        <v>3.6</v>
      </c>
      <c r="E30" s="481">
        <v>-6.5</v>
      </c>
      <c r="F30" s="759" t="s">
        <v>656</v>
      </c>
    </row>
    <row r="31" spans="1:6" ht="12.75" x14ac:dyDescent="0.2">
      <c r="A31" s="52" t="s">
        <v>87</v>
      </c>
      <c r="B31" s="31" t="s">
        <v>84</v>
      </c>
      <c r="C31" s="32" t="s">
        <v>504</v>
      </c>
      <c r="D31" s="51">
        <v>7.3</v>
      </c>
      <c r="E31" s="481">
        <v>-4.2</v>
      </c>
      <c r="F31" s="759" t="s">
        <v>656</v>
      </c>
    </row>
    <row r="32" spans="1:6" ht="12.75" x14ac:dyDescent="0.2">
      <c r="A32" s="52" t="s">
        <v>88</v>
      </c>
      <c r="B32" s="31" t="s">
        <v>84</v>
      </c>
      <c r="C32" s="32" t="s">
        <v>504</v>
      </c>
      <c r="D32" s="51">
        <v>3.3</v>
      </c>
      <c r="E32" s="481">
        <v>-6.7</v>
      </c>
      <c r="F32" s="759" t="s">
        <v>656</v>
      </c>
    </row>
    <row r="33" spans="1:6" ht="12.75" x14ac:dyDescent="0.2">
      <c r="A33" s="52" t="s">
        <v>89</v>
      </c>
      <c r="B33" s="31" t="s">
        <v>84</v>
      </c>
      <c r="C33" s="32" t="s">
        <v>504</v>
      </c>
      <c r="D33" s="51">
        <v>2.1</v>
      </c>
      <c r="E33" s="481">
        <v>-1.7</v>
      </c>
      <c r="F33" s="759" t="s">
        <v>656</v>
      </c>
    </row>
    <row r="34" spans="1:6" ht="12.75" x14ac:dyDescent="0.2">
      <c r="A34" s="52" t="s">
        <v>90</v>
      </c>
      <c r="B34" s="31" t="s">
        <v>84</v>
      </c>
      <c r="C34" s="32" t="s">
        <v>504</v>
      </c>
      <c r="D34" s="51">
        <v>5.5</v>
      </c>
      <c r="E34" s="481">
        <v>-1.6</v>
      </c>
      <c r="F34" s="759" t="s">
        <v>656</v>
      </c>
    </row>
    <row r="35" spans="1:6" ht="12.75" x14ac:dyDescent="0.2">
      <c r="A35" s="52" t="s">
        <v>91</v>
      </c>
      <c r="B35" s="31" t="s">
        <v>84</v>
      </c>
      <c r="C35" s="32" t="s">
        <v>504</v>
      </c>
      <c r="D35" s="51">
        <v>-3.9</v>
      </c>
      <c r="E35" s="481">
        <v>3.2</v>
      </c>
      <c r="F35" s="759" t="s">
        <v>656</v>
      </c>
    </row>
    <row r="36" spans="1:6" x14ac:dyDescent="0.2">
      <c r="A36" s="22" t="s">
        <v>92</v>
      </c>
      <c r="B36" s="31" t="s">
        <v>93</v>
      </c>
      <c r="C36" s="32" t="s">
        <v>504</v>
      </c>
      <c r="D36" s="51">
        <v>-2.5</v>
      </c>
      <c r="E36" s="481">
        <v>3.5</v>
      </c>
      <c r="F36" s="759" t="s">
        <v>656</v>
      </c>
    </row>
    <row r="37" spans="1:6" x14ac:dyDescent="0.2">
      <c r="A37" s="22" t="s">
        <v>505</v>
      </c>
      <c r="B37" s="31" t="s">
        <v>94</v>
      </c>
      <c r="C37" s="32" t="s">
        <v>504</v>
      </c>
      <c r="D37" s="51">
        <v>12.5</v>
      </c>
      <c r="E37" s="481">
        <v>5.2</v>
      </c>
      <c r="F37" s="759" t="s">
        <v>656</v>
      </c>
    </row>
    <row r="38" spans="1:6" ht="12.75" x14ac:dyDescent="0.2">
      <c r="A38" s="34" t="s">
        <v>95</v>
      </c>
      <c r="B38" s="35" t="s">
        <v>96</v>
      </c>
      <c r="C38" s="36" t="s">
        <v>504</v>
      </c>
      <c r="D38" s="53">
        <v>23.2</v>
      </c>
      <c r="E38" s="482">
        <v>32.799999999999997</v>
      </c>
      <c r="F38" s="759" t="s">
        <v>656</v>
      </c>
    </row>
    <row r="39" spans="1:6" ht="12.75" x14ac:dyDescent="0.2">
      <c r="A39" s="38" t="s">
        <v>63</v>
      </c>
      <c r="B39" s="39"/>
      <c r="C39" s="40"/>
      <c r="D39" s="41"/>
      <c r="E39" s="41"/>
      <c r="F39" s="761"/>
    </row>
    <row r="40" spans="1:6" ht="12.75" x14ac:dyDescent="0.2">
      <c r="A40" s="22" t="s">
        <v>64</v>
      </c>
      <c r="B40" s="31" t="s">
        <v>47</v>
      </c>
      <c r="C40" s="32" t="s">
        <v>48</v>
      </c>
      <c r="D40" s="45">
        <v>13.867000000000001</v>
      </c>
      <c r="E40" s="483">
        <v>18.919</v>
      </c>
      <c r="F40" s="759" t="s">
        <v>656</v>
      </c>
    </row>
    <row r="41" spans="1:6" ht="12.75" x14ac:dyDescent="0.2">
      <c r="A41" s="22" t="s">
        <v>51</v>
      </c>
      <c r="B41" s="31" t="s">
        <v>47</v>
      </c>
      <c r="C41" s="32" t="s">
        <v>55</v>
      </c>
      <c r="D41" s="33">
        <v>8.6706332265999997</v>
      </c>
      <c r="E41" s="473">
        <v>8.8588619599999987</v>
      </c>
      <c r="F41" s="759" t="s">
        <v>656</v>
      </c>
    </row>
    <row r="42" spans="1:6" ht="12.75" x14ac:dyDescent="0.2">
      <c r="A42" s="22" t="s">
        <v>65</v>
      </c>
      <c r="B42" s="31" t="s">
        <v>47</v>
      </c>
      <c r="C42" s="32" t="s">
        <v>61</v>
      </c>
      <c r="D42" s="46">
        <v>0.3005160602004664</v>
      </c>
      <c r="E42" s="478">
        <v>0.39898944213915793</v>
      </c>
      <c r="F42" s="759" t="s">
        <v>656</v>
      </c>
    </row>
    <row r="43" spans="1:6" ht="12.75" x14ac:dyDescent="0.2">
      <c r="A43" s="34" t="s">
        <v>66</v>
      </c>
      <c r="B43" s="35" t="s">
        <v>47</v>
      </c>
      <c r="C43" s="36" t="s">
        <v>61</v>
      </c>
      <c r="D43" s="46">
        <v>2.7312899673122802E-2</v>
      </c>
      <c r="E43" s="478">
        <v>2.5474079928263133E-2</v>
      </c>
      <c r="F43" s="759" t="s">
        <v>656</v>
      </c>
    </row>
    <row r="44" spans="1:6" x14ac:dyDescent="0.2">
      <c r="A44" s="38" t="s">
        <v>97</v>
      </c>
      <c r="B44" s="39"/>
      <c r="C44" s="40"/>
      <c r="D44" s="41"/>
      <c r="E44" s="41"/>
      <c r="F44" s="761"/>
    </row>
    <row r="45" spans="1:6" ht="12.75" x14ac:dyDescent="0.2">
      <c r="A45" s="54" t="s">
        <v>98</v>
      </c>
      <c r="B45" s="31" t="s">
        <v>84</v>
      </c>
      <c r="C45" s="32" t="s">
        <v>504</v>
      </c>
      <c r="D45" s="51">
        <v>1.3</v>
      </c>
      <c r="E45" s="481">
        <v>-2.2999999999999998</v>
      </c>
      <c r="F45" s="759" t="s">
        <v>656</v>
      </c>
    </row>
    <row r="46" spans="1:6" ht="12.75" x14ac:dyDescent="0.2">
      <c r="A46" s="55" t="s">
        <v>99</v>
      </c>
      <c r="B46" s="31" t="s">
        <v>84</v>
      </c>
      <c r="C46" s="32" t="s">
        <v>504</v>
      </c>
      <c r="D46" s="51">
        <v>3.4</v>
      </c>
      <c r="E46" s="481">
        <v>-2</v>
      </c>
      <c r="F46" s="759" t="s">
        <v>656</v>
      </c>
    </row>
    <row r="47" spans="1:6" ht="12.75" x14ac:dyDescent="0.2">
      <c r="A47" s="55" t="s">
        <v>100</v>
      </c>
      <c r="B47" s="31" t="s">
        <v>84</v>
      </c>
      <c r="C47" s="32" t="s">
        <v>504</v>
      </c>
      <c r="D47" s="51">
        <v>-2.4</v>
      </c>
      <c r="E47" s="481">
        <v>-1.9</v>
      </c>
      <c r="F47" s="759" t="s">
        <v>656</v>
      </c>
    </row>
    <row r="48" spans="1:6" ht="12.75" x14ac:dyDescent="0.2">
      <c r="A48" s="54" t="s">
        <v>101</v>
      </c>
      <c r="B48" s="31" t="s">
        <v>84</v>
      </c>
      <c r="C48" s="32" t="s">
        <v>504</v>
      </c>
      <c r="D48" s="51">
        <v>-1</v>
      </c>
      <c r="E48" s="481">
        <v>-2.5</v>
      </c>
      <c r="F48" s="759" t="s">
        <v>656</v>
      </c>
    </row>
    <row r="49" spans="1:7" ht="12.75" x14ac:dyDescent="0.2">
      <c r="A49" s="484" t="s">
        <v>102</v>
      </c>
      <c r="B49" s="31" t="s">
        <v>84</v>
      </c>
      <c r="C49" s="32" t="s">
        <v>504</v>
      </c>
      <c r="D49" s="51">
        <v>-4</v>
      </c>
      <c r="E49" s="481">
        <v>-1.4</v>
      </c>
      <c r="F49" s="759" t="s">
        <v>656</v>
      </c>
    </row>
    <row r="50" spans="1:7" ht="12.75" x14ac:dyDescent="0.2">
      <c r="A50" s="55" t="s">
        <v>103</v>
      </c>
      <c r="B50" s="31" t="s">
        <v>84</v>
      </c>
      <c r="C50" s="32" t="s">
        <v>504</v>
      </c>
      <c r="D50" s="51">
        <v>-5.3</v>
      </c>
      <c r="E50" s="481">
        <v>-2</v>
      </c>
      <c r="F50" s="759" t="s">
        <v>656</v>
      </c>
    </row>
    <row r="51" spans="1:7" ht="12.75" x14ac:dyDescent="0.2">
      <c r="A51" s="55" t="s">
        <v>104</v>
      </c>
      <c r="B51" s="31" t="s">
        <v>84</v>
      </c>
      <c r="C51" s="32" t="s">
        <v>504</v>
      </c>
      <c r="D51" s="51">
        <v>-15</v>
      </c>
      <c r="E51" s="481">
        <v>-0.9</v>
      </c>
      <c r="F51" s="759" t="s">
        <v>656</v>
      </c>
    </row>
    <row r="52" spans="1:7" ht="12.75" x14ac:dyDescent="0.2">
      <c r="A52" s="55" t="s">
        <v>105</v>
      </c>
      <c r="B52" s="31" t="s">
        <v>84</v>
      </c>
      <c r="C52" s="32" t="s">
        <v>504</v>
      </c>
      <c r="D52" s="51">
        <v>31.5</v>
      </c>
      <c r="E52" s="481">
        <v>10.7</v>
      </c>
      <c r="F52" s="759" t="s">
        <v>656</v>
      </c>
    </row>
    <row r="53" spans="1:7" ht="12.75" x14ac:dyDescent="0.2">
      <c r="A53" s="54" t="s">
        <v>106</v>
      </c>
      <c r="B53" s="31" t="s">
        <v>84</v>
      </c>
      <c r="C53" s="32" t="s">
        <v>504</v>
      </c>
      <c r="D53" s="51">
        <v>3.1</v>
      </c>
      <c r="E53" s="481">
        <v>2.8</v>
      </c>
      <c r="F53" s="759" t="s">
        <v>656</v>
      </c>
    </row>
    <row r="54" spans="1:7" ht="12.75" x14ac:dyDescent="0.2">
      <c r="A54" s="56" t="s">
        <v>107</v>
      </c>
      <c r="B54" s="35" t="s">
        <v>84</v>
      </c>
      <c r="C54" s="36" t="s">
        <v>504</v>
      </c>
      <c r="D54" s="53">
        <v>-9.1999999999999993</v>
      </c>
      <c r="E54" s="482">
        <v>1.6</v>
      </c>
      <c r="F54" s="760" t="s">
        <v>656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63"/>
      <c r="B56" s="22"/>
      <c r="C56" s="22"/>
      <c r="D56" s="22"/>
      <c r="E56" s="22"/>
      <c r="F56" s="22"/>
    </row>
    <row r="57" spans="1:7" ht="12.75" x14ac:dyDescent="0.2">
      <c r="A57" s="463" t="s">
        <v>506</v>
      </c>
      <c r="B57" s="469"/>
      <c r="C57" s="469"/>
      <c r="D57" s="470"/>
      <c r="E57" s="22"/>
      <c r="F57" s="22"/>
    </row>
    <row r="58" spans="1:7" ht="12.75" x14ac:dyDescent="0.2">
      <c r="A58" s="463" t="s">
        <v>507</v>
      </c>
      <c r="B58" s="22"/>
      <c r="C58" s="22"/>
      <c r="D58" s="22"/>
      <c r="E58" s="22"/>
      <c r="F58" s="22"/>
    </row>
    <row r="59" spans="1:7" ht="12.75" x14ac:dyDescent="0.2">
      <c r="A59" s="463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3"/>
  <sheetViews>
    <sheetView zoomScale="115" zoomScaleNormal="115" zoomScaleSheetLayoutView="100" workbookViewId="0">
      <selection activeCell="H10" sqref="H10"/>
    </sheetView>
  </sheetViews>
  <sheetFormatPr baseColWidth="10" defaultRowHeight="12.75" x14ac:dyDescent="0.2"/>
  <cols>
    <col min="1" max="1" width="22.5" style="185" customWidth="1"/>
    <col min="2" max="2" width="11" style="185" customWidth="1"/>
    <col min="3" max="3" width="11.75" style="185" customWidth="1"/>
    <col min="4" max="4" width="10.375" style="185" customWidth="1"/>
    <col min="5" max="5" width="9.875" style="185" customWidth="1"/>
    <col min="6" max="6" width="10.375" style="185" customWidth="1"/>
    <col min="7" max="7" width="11" style="185" customWidth="1"/>
    <col min="8" max="8" width="15.625" style="185" customWidth="1"/>
    <col min="9" max="11" width="11" style="185"/>
    <col min="12" max="12" width="11.5" style="185" customWidth="1"/>
    <col min="13" max="66" width="11" style="185"/>
    <col min="67" max="256" width="10" style="185"/>
    <col min="257" max="257" width="19.75" style="185" customWidth="1"/>
    <col min="258" max="258" width="10" style="185" customWidth="1"/>
    <col min="259" max="259" width="7.5" style="185" bestFit="1" customWidth="1"/>
    <col min="260" max="260" width="9.125" style="185" bestFit="1" customWidth="1"/>
    <col min="261" max="261" width="7.5" style="185" bestFit="1" customWidth="1"/>
    <col min="262" max="262" width="9.125" style="185" bestFit="1" customWidth="1"/>
    <col min="263" max="263" width="7.5" style="185" bestFit="1" customWidth="1"/>
    <col min="264" max="264" width="11" style="185" bestFit="1" customWidth="1"/>
    <col min="265" max="267" width="10" style="185"/>
    <col min="268" max="268" width="10.125" style="185" bestFit="1" customWidth="1"/>
    <col min="269" max="512" width="10" style="185"/>
    <col min="513" max="513" width="19.75" style="185" customWidth="1"/>
    <col min="514" max="514" width="10" style="185" customWidth="1"/>
    <col min="515" max="515" width="7.5" style="185" bestFit="1" customWidth="1"/>
    <col min="516" max="516" width="9.125" style="185" bestFit="1" customWidth="1"/>
    <col min="517" max="517" width="7.5" style="185" bestFit="1" customWidth="1"/>
    <col min="518" max="518" width="9.125" style="185" bestFit="1" customWidth="1"/>
    <col min="519" max="519" width="7.5" style="185" bestFit="1" customWidth="1"/>
    <col min="520" max="520" width="11" style="185" bestFit="1" customWidth="1"/>
    <col min="521" max="523" width="10" style="185"/>
    <col min="524" max="524" width="10.125" style="185" bestFit="1" customWidth="1"/>
    <col min="525" max="768" width="10" style="185"/>
    <col min="769" max="769" width="19.75" style="185" customWidth="1"/>
    <col min="770" max="770" width="10" style="185" customWidth="1"/>
    <col min="771" max="771" width="7.5" style="185" bestFit="1" customWidth="1"/>
    <col min="772" max="772" width="9.125" style="185" bestFit="1" customWidth="1"/>
    <col min="773" max="773" width="7.5" style="185" bestFit="1" customWidth="1"/>
    <col min="774" max="774" width="9.125" style="185" bestFit="1" customWidth="1"/>
    <col min="775" max="775" width="7.5" style="185" bestFit="1" customWidth="1"/>
    <col min="776" max="776" width="11" style="185" bestFit="1" customWidth="1"/>
    <col min="777" max="779" width="10" style="185"/>
    <col min="780" max="780" width="10.125" style="185" bestFit="1" customWidth="1"/>
    <col min="781" max="1024" width="11" style="185"/>
    <col min="1025" max="1025" width="19.75" style="185" customWidth="1"/>
    <col min="1026" max="1026" width="10" style="185" customWidth="1"/>
    <col min="1027" max="1027" width="7.5" style="185" bestFit="1" customWidth="1"/>
    <col min="1028" max="1028" width="9.125" style="185" bestFit="1" customWidth="1"/>
    <col min="1029" max="1029" width="7.5" style="185" bestFit="1" customWidth="1"/>
    <col min="1030" max="1030" width="9.125" style="185" bestFit="1" customWidth="1"/>
    <col min="1031" max="1031" width="7.5" style="185" bestFit="1" customWidth="1"/>
    <col min="1032" max="1032" width="11" style="185" bestFit="1" customWidth="1"/>
    <col min="1033" max="1035" width="10" style="185"/>
    <col min="1036" max="1036" width="10.125" style="185" bestFit="1" customWidth="1"/>
    <col min="1037" max="1280" width="10" style="185"/>
    <col min="1281" max="1281" width="19.75" style="185" customWidth="1"/>
    <col min="1282" max="1282" width="10" style="185" customWidth="1"/>
    <col min="1283" max="1283" width="7.5" style="185" bestFit="1" customWidth="1"/>
    <col min="1284" max="1284" width="9.125" style="185" bestFit="1" customWidth="1"/>
    <col min="1285" max="1285" width="7.5" style="185" bestFit="1" customWidth="1"/>
    <col min="1286" max="1286" width="9.125" style="185" bestFit="1" customWidth="1"/>
    <col min="1287" max="1287" width="7.5" style="185" bestFit="1" customWidth="1"/>
    <col min="1288" max="1288" width="11" style="185" bestFit="1" customWidth="1"/>
    <col min="1289" max="1291" width="10" style="185"/>
    <col min="1292" max="1292" width="10.125" style="185" bestFit="1" customWidth="1"/>
    <col min="1293" max="1536" width="10" style="185"/>
    <col min="1537" max="1537" width="19.75" style="185" customWidth="1"/>
    <col min="1538" max="1538" width="10" style="185" customWidth="1"/>
    <col min="1539" max="1539" width="7.5" style="185" bestFit="1" customWidth="1"/>
    <col min="1540" max="1540" width="9.125" style="185" bestFit="1" customWidth="1"/>
    <col min="1541" max="1541" width="7.5" style="185" bestFit="1" customWidth="1"/>
    <col min="1542" max="1542" width="9.125" style="185" bestFit="1" customWidth="1"/>
    <col min="1543" max="1543" width="7.5" style="185" bestFit="1" customWidth="1"/>
    <col min="1544" max="1544" width="11" style="185" bestFit="1" customWidth="1"/>
    <col min="1545" max="1547" width="10" style="185"/>
    <col min="1548" max="1548" width="10.125" style="185" bestFit="1" customWidth="1"/>
    <col min="1549" max="1792" width="10" style="185"/>
    <col min="1793" max="1793" width="19.75" style="185" customWidth="1"/>
    <col min="1794" max="1794" width="10" style="185" customWidth="1"/>
    <col min="1795" max="1795" width="7.5" style="185" bestFit="1" customWidth="1"/>
    <col min="1796" max="1796" width="9.125" style="185" bestFit="1" customWidth="1"/>
    <col min="1797" max="1797" width="7.5" style="185" bestFit="1" customWidth="1"/>
    <col min="1798" max="1798" width="9.125" style="185" bestFit="1" customWidth="1"/>
    <col min="1799" max="1799" width="7.5" style="185" bestFit="1" customWidth="1"/>
    <col min="1800" max="1800" width="11" style="185" bestFit="1" customWidth="1"/>
    <col min="1801" max="1803" width="10" style="185"/>
    <col min="1804" max="1804" width="10.125" style="185" bestFit="1" customWidth="1"/>
    <col min="1805" max="2048" width="11" style="185"/>
    <col min="2049" max="2049" width="19.75" style="185" customWidth="1"/>
    <col min="2050" max="2050" width="10" style="185" customWidth="1"/>
    <col min="2051" max="2051" width="7.5" style="185" bestFit="1" customWidth="1"/>
    <col min="2052" max="2052" width="9.125" style="185" bestFit="1" customWidth="1"/>
    <col min="2053" max="2053" width="7.5" style="185" bestFit="1" customWidth="1"/>
    <col min="2054" max="2054" width="9.125" style="185" bestFit="1" customWidth="1"/>
    <col min="2055" max="2055" width="7.5" style="185" bestFit="1" customWidth="1"/>
    <col min="2056" max="2056" width="11" style="185" bestFit="1" customWidth="1"/>
    <col min="2057" max="2059" width="10" style="185"/>
    <col min="2060" max="2060" width="10.125" style="185" bestFit="1" customWidth="1"/>
    <col min="2061" max="2304" width="10" style="185"/>
    <col min="2305" max="2305" width="19.75" style="185" customWidth="1"/>
    <col min="2306" max="2306" width="10" style="185" customWidth="1"/>
    <col min="2307" max="2307" width="7.5" style="185" bestFit="1" customWidth="1"/>
    <col min="2308" max="2308" width="9.125" style="185" bestFit="1" customWidth="1"/>
    <col min="2309" max="2309" width="7.5" style="185" bestFit="1" customWidth="1"/>
    <col min="2310" max="2310" width="9.125" style="185" bestFit="1" customWidth="1"/>
    <col min="2311" max="2311" width="7.5" style="185" bestFit="1" customWidth="1"/>
    <col min="2312" max="2312" width="11" style="185" bestFit="1" customWidth="1"/>
    <col min="2313" max="2315" width="10" style="185"/>
    <col min="2316" max="2316" width="10.125" style="185" bestFit="1" customWidth="1"/>
    <col min="2317" max="2560" width="10" style="185"/>
    <col min="2561" max="2561" width="19.75" style="185" customWidth="1"/>
    <col min="2562" max="2562" width="10" style="185" customWidth="1"/>
    <col min="2563" max="2563" width="7.5" style="185" bestFit="1" customWidth="1"/>
    <col min="2564" max="2564" width="9.125" style="185" bestFit="1" customWidth="1"/>
    <col min="2565" max="2565" width="7.5" style="185" bestFit="1" customWidth="1"/>
    <col min="2566" max="2566" width="9.125" style="185" bestFit="1" customWidth="1"/>
    <col min="2567" max="2567" width="7.5" style="185" bestFit="1" customWidth="1"/>
    <col min="2568" max="2568" width="11" style="185" bestFit="1" customWidth="1"/>
    <col min="2569" max="2571" width="10" style="185"/>
    <col min="2572" max="2572" width="10.125" style="185" bestFit="1" customWidth="1"/>
    <col min="2573" max="2816" width="10" style="185"/>
    <col min="2817" max="2817" width="19.75" style="185" customWidth="1"/>
    <col min="2818" max="2818" width="10" style="185" customWidth="1"/>
    <col min="2819" max="2819" width="7.5" style="185" bestFit="1" customWidth="1"/>
    <col min="2820" max="2820" width="9.125" style="185" bestFit="1" customWidth="1"/>
    <col min="2821" max="2821" width="7.5" style="185" bestFit="1" customWidth="1"/>
    <col min="2822" max="2822" width="9.125" style="185" bestFit="1" customWidth="1"/>
    <col min="2823" max="2823" width="7.5" style="185" bestFit="1" customWidth="1"/>
    <col min="2824" max="2824" width="11" style="185" bestFit="1" customWidth="1"/>
    <col min="2825" max="2827" width="10" style="185"/>
    <col min="2828" max="2828" width="10.125" style="185" bestFit="1" customWidth="1"/>
    <col min="2829" max="3072" width="11" style="185"/>
    <col min="3073" max="3073" width="19.75" style="185" customWidth="1"/>
    <col min="3074" max="3074" width="10" style="185" customWidth="1"/>
    <col min="3075" max="3075" width="7.5" style="185" bestFit="1" customWidth="1"/>
    <col min="3076" max="3076" width="9.125" style="185" bestFit="1" customWidth="1"/>
    <col min="3077" max="3077" width="7.5" style="185" bestFit="1" customWidth="1"/>
    <col min="3078" max="3078" width="9.125" style="185" bestFit="1" customWidth="1"/>
    <col min="3079" max="3079" width="7.5" style="185" bestFit="1" customWidth="1"/>
    <col min="3080" max="3080" width="11" style="185" bestFit="1" customWidth="1"/>
    <col min="3081" max="3083" width="10" style="185"/>
    <col min="3084" max="3084" width="10.125" style="185" bestFit="1" customWidth="1"/>
    <col min="3085" max="3328" width="10" style="185"/>
    <col min="3329" max="3329" width="19.75" style="185" customWidth="1"/>
    <col min="3330" max="3330" width="10" style="185" customWidth="1"/>
    <col min="3331" max="3331" width="7.5" style="185" bestFit="1" customWidth="1"/>
    <col min="3332" max="3332" width="9.125" style="185" bestFit="1" customWidth="1"/>
    <col min="3333" max="3333" width="7.5" style="185" bestFit="1" customWidth="1"/>
    <col min="3334" max="3334" width="9.125" style="185" bestFit="1" customWidth="1"/>
    <col min="3335" max="3335" width="7.5" style="185" bestFit="1" customWidth="1"/>
    <col min="3336" max="3336" width="11" style="185" bestFit="1" customWidth="1"/>
    <col min="3337" max="3339" width="10" style="185"/>
    <col min="3340" max="3340" width="10.125" style="185" bestFit="1" customWidth="1"/>
    <col min="3341" max="3584" width="10" style="185"/>
    <col min="3585" max="3585" width="19.75" style="185" customWidth="1"/>
    <col min="3586" max="3586" width="10" style="185" customWidth="1"/>
    <col min="3587" max="3587" width="7.5" style="185" bestFit="1" customWidth="1"/>
    <col min="3588" max="3588" width="9.125" style="185" bestFit="1" customWidth="1"/>
    <col min="3589" max="3589" width="7.5" style="185" bestFit="1" customWidth="1"/>
    <col min="3590" max="3590" width="9.125" style="185" bestFit="1" customWidth="1"/>
    <col min="3591" max="3591" width="7.5" style="185" bestFit="1" customWidth="1"/>
    <col min="3592" max="3592" width="11" style="185" bestFit="1" customWidth="1"/>
    <col min="3593" max="3595" width="10" style="185"/>
    <col min="3596" max="3596" width="10.125" style="185" bestFit="1" customWidth="1"/>
    <col min="3597" max="3840" width="10" style="185"/>
    <col min="3841" max="3841" width="19.75" style="185" customWidth="1"/>
    <col min="3842" max="3842" width="10" style="185" customWidth="1"/>
    <col min="3843" max="3843" width="7.5" style="185" bestFit="1" customWidth="1"/>
    <col min="3844" max="3844" width="9.125" style="185" bestFit="1" customWidth="1"/>
    <col min="3845" max="3845" width="7.5" style="185" bestFit="1" customWidth="1"/>
    <col min="3846" max="3846" width="9.125" style="185" bestFit="1" customWidth="1"/>
    <col min="3847" max="3847" width="7.5" style="185" bestFit="1" customWidth="1"/>
    <col min="3848" max="3848" width="11" style="185" bestFit="1" customWidth="1"/>
    <col min="3849" max="3851" width="10" style="185"/>
    <col min="3852" max="3852" width="10.125" style="185" bestFit="1" customWidth="1"/>
    <col min="3853" max="4096" width="11" style="185"/>
    <col min="4097" max="4097" width="19.75" style="185" customWidth="1"/>
    <col min="4098" max="4098" width="10" style="185" customWidth="1"/>
    <col min="4099" max="4099" width="7.5" style="185" bestFit="1" customWidth="1"/>
    <col min="4100" max="4100" width="9.125" style="185" bestFit="1" customWidth="1"/>
    <col min="4101" max="4101" width="7.5" style="185" bestFit="1" customWidth="1"/>
    <col min="4102" max="4102" width="9.125" style="185" bestFit="1" customWidth="1"/>
    <col min="4103" max="4103" width="7.5" style="185" bestFit="1" customWidth="1"/>
    <col min="4104" max="4104" width="11" style="185" bestFit="1" customWidth="1"/>
    <col min="4105" max="4107" width="10" style="185"/>
    <col min="4108" max="4108" width="10.125" style="185" bestFit="1" customWidth="1"/>
    <col min="4109" max="4352" width="10" style="185"/>
    <col min="4353" max="4353" width="19.75" style="185" customWidth="1"/>
    <col min="4354" max="4354" width="10" style="185" customWidth="1"/>
    <col min="4355" max="4355" width="7.5" style="185" bestFit="1" customWidth="1"/>
    <col min="4356" max="4356" width="9.125" style="185" bestFit="1" customWidth="1"/>
    <col min="4357" max="4357" width="7.5" style="185" bestFit="1" customWidth="1"/>
    <col min="4358" max="4358" width="9.125" style="185" bestFit="1" customWidth="1"/>
    <col min="4359" max="4359" width="7.5" style="185" bestFit="1" customWidth="1"/>
    <col min="4360" max="4360" width="11" style="185" bestFit="1" customWidth="1"/>
    <col min="4361" max="4363" width="10" style="185"/>
    <col min="4364" max="4364" width="10.125" style="185" bestFit="1" customWidth="1"/>
    <col min="4365" max="4608" width="10" style="185"/>
    <col min="4609" max="4609" width="19.75" style="185" customWidth="1"/>
    <col min="4610" max="4610" width="10" style="185" customWidth="1"/>
    <col min="4611" max="4611" width="7.5" style="185" bestFit="1" customWidth="1"/>
    <col min="4612" max="4612" width="9.125" style="185" bestFit="1" customWidth="1"/>
    <col min="4613" max="4613" width="7.5" style="185" bestFit="1" customWidth="1"/>
    <col min="4614" max="4614" width="9.125" style="185" bestFit="1" customWidth="1"/>
    <col min="4615" max="4615" width="7.5" style="185" bestFit="1" customWidth="1"/>
    <col min="4616" max="4616" width="11" style="185" bestFit="1" customWidth="1"/>
    <col min="4617" max="4619" width="10" style="185"/>
    <col min="4620" max="4620" width="10.125" style="185" bestFit="1" customWidth="1"/>
    <col min="4621" max="4864" width="10" style="185"/>
    <col min="4865" max="4865" width="19.75" style="185" customWidth="1"/>
    <col min="4866" max="4866" width="10" style="185" customWidth="1"/>
    <col min="4867" max="4867" width="7.5" style="185" bestFit="1" customWidth="1"/>
    <col min="4868" max="4868" width="9.125" style="185" bestFit="1" customWidth="1"/>
    <col min="4869" max="4869" width="7.5" style="185" bestFit="1" customWidth="1"/>
    <col min="4870" max="4870" width="9.125" style="185" bestFit="1" customWidth="1"/>
    <col min="4871" max="4871" width="7.5" style="185" bestFit="1" customWidth="1"/>
    <col min="4872" max="4872" width="11" style="185" bestFit="1" customWidth="1"/>
    <col min="4873" max="4875" width="10" style="185"/>
    <col min="4876" max="4876" width="10.125" style="185" bestFit="1" customWidth="1"/>
    <col min="4877" max="5120" width="11" style="185"/>
    <col min="5121" max="5121" width="19.75" style="185" customWidth="1"/>
    <col min="5122" max="5122" width="10" style="185" customWidth="1"/>
    <col min="5123" max="5123" width="7.5" style="185" bestFit="1" customWidth="1"/>
    <col min="5124" max="5124" width="9.125" style="185" bestFit="1" customWidth="1"/>
    <col min="5125" max="5125" width="7.5" style="185" bestFit="1" customWidth="1"/>
    <col min="5126" max="5126" width="9.125" style="185" bestFit="1" customWidth="1"/>
    <col min="5127" max="5127" width="7.5" style="185" bestFit="1" customWidth="1"/>
    <col min="5128" max="5128" width="11" style="185" bestFit="1" customWidth="1"/>
    <col min="5129" max="5131" width="10" style="185"/>
    <col min="5132" max="5132" width="10.125" style="185" bestFit="1" customWidth="1"/>
    <col min="5133" max="5376" width="10" style="185"/>
    <col min="5377" max="5377" width="19.75" style="185" customWidth="1"/>
    <col min="5378" max="5378" width="10" style="185" customWidth="1"/>
    <col min="5379" max="5379" width="7.5" style="185" bestFit="1" customWidth="1"/>
    <col min="5380" max="5380" width="9.125" style="185" bestFit="1" customWidth="1"/>
    <col min="5381" max="5381" width="7.5" style="185" bestFit="1" customWidth="1"/>
    <col min="5382" max="5382" width="9.125" style="185" bestFit="1" customWidth="1"/>
    <col min="5383" max="5383" width="7.5" style="185" bestFit="1" customWidth="1"/>
    <col min="5384" max="5384" width="11" style="185" bestFit="1" customWidth="1"/>
    <col min="5385" max="5387" width="10" style="185"/>
    <col min="5388" max="5388" width="10.125" style="185" bestFit="1" customWidth="1"/>
    <col min="5389" max="5632" width="10" style="185"/>
    <col min="5633" max="5633" width="19.75" style="185" customWidth="1"/>
    <col min="5634" max="5634" width="10" style="185" customWidth="1"/>
    <col min="5635" max="5635" width="7.5" style="185" bestFit="1" customWidth="1"/>
    <col min="5636" max="5636" width="9.125" style="185" bestFit="1" customWidth="1"/>
    <col min="5637" max="5637" width="7.5" style="185" bestFit="1" customWidth="1"/>
    <col min="5638" max="5638" width="9.125" style="185" bestFit="1" customWidth="1"/>
    <col min="5639" max="5639" width="7.5" style="185" bestFit="1" customWidth="1"/>
    <col min="5640" max="5640" width="11" style="185" bestFit="1" customWidth="1"/>
    <col min="5641" max="5643" width="10" style="185"/>
    <col min="5644" max="5644" width="10.125" style="185" bestFit="1" customWidth="1"/>
    <col min="5645" max="5888" width="10" style="185"/>
    <col min="5889" max="5889" width="19.75" style="185" customWidth="1"/>
    <col min="5890" max="5890" width="10" style="185" customWidth="1"/>
    <col min="5891" max="5891" width="7.5" style="185" bestFit="1" customWidth="1"/>
    <col min="5892" max="5892" width="9.125" style="185" bestFit="1" customWidth="1"/>
    <col min="5893" max="5893" width="7.5" style="185" bestFit="1" customWidth="1"/>
    <col min="5894" max="5894" width="9.125" style="185" bestFit="1" customWidth="1"/>
    <col min="5895" max="5895" width="7.5" style="185" bestFit="1" customWidth="1"/>
    <col min="5896" max="5896" width="11" style="185" bestFit="1" customWidth="1"/>
    <col min="5897" max="5899" width="10" style="185"/>
    <col min="5900" max="5900" width="10.125" style="185" bestFit="1" customWidth="1"/>
    <col min="5901" max="6144" width="11" style="185"/>
    <col min="6145" max="6145" width="19.75" style="185" customWidth="1"/>
    <col min="6146" max="6146" width="10" style="185" customWidth="1"/>
    <col min="6147" max="6147" width="7.5" style="185" bestFit="1" customWidth="1"/>
    <col min="6148" max="6148" width="9.125" style="185" bestFit="1" customWidth="1"/>
    <col min="6149" max="6149" width="7.5" style="185" bestFit="1" customWidth="1"/>
    <col min="6150" max="6150" width="9.125" style="185" bestFit="1" customWidth="1"/>
    <col min="6151" max="6151" width="7.5" style="185" bestFit="1" customWidth="1"/>
    <col min="6152" max="6152" width="11" style="185" bestFit="1" customWidth="1"/>
    <col min="6153" max="6155" width="10" style="185"/>
    <col min="6156" max="6156" width="10.125" style="185" bestFit="1" customWidth="1"/>
    <col min="6157" max="6400" width="10" style="185"/>
    <col min="6401" max="6401" width="19.75" style="185" customWidth="1"/>
    <col min="6402" max="6402" width="10" style="185" customWidth="1"/>
    <col min="6403" max="6403" width="7.5" style="185" bestFit="1" customWidth="1"/>
    <col min="6404" max="6404" width="9.125" style="185" bestFit="1" customWidth="1"/>
    <col min="6405" max="6405" width="7.5" style="185" bestFit="1" customWidth="1"/>
    <col min="6406" max="6406" width="9.125" style="185" bestFit="1" customWidth="1"/>
    <col min="6407" max="6407" width="7.5" style="185" bestFit="1" customWidth="1"/>
    <col min="6408" max="6408" width="11" style="185" bestFit="1" customWidth="1"/>
    <col min="6409" max="6411" width="10" style="185"/>
    <col min="6412" max="6412" width="10.125" style="185" bestFit="1" customWidth="1"/>
    <col min="6413" max="6656" width="10" style="185"/>
    <col min="6657" max="6657" width="19.75" style="185" customWidth="1"/>
    <col min="6658" max="6658" width="10" style="185" customWidth="1"/>
    <col min="6659" max="6659" width="7.5" style="185" bestFit="1" customWidth="1"/>
    <col min="6660" max="6660" width="9.125" style="185" bestFit="1" customWidth="1"/>
    <col min="6661" max="6661" width="7.5" style="185" bestFit="1" customWidth="1"/>
    <col min="6662" max="6662" width="9.125" style="185" bestFit="1" customWidth="1"/>
    <col min="6663" max="6663" width="7.5" style="185" bestFit="1" customWidth="1"/>
    <col min="6664" max="6664" width="11" style="185" bestFit="1" customWidth="1"/>
    <col min="6665" max="6667" width="10" style="185"/>
    <col min="6668" max="6668" width="10.125" style="185" bestFit="1" customWidth="1"/>
    <col min="6669" max="6912" width="10" style="185"/>
    <col min="6913" max="6913" width="19.75" style="185" customWidth="1"/>
    <col min="6914" max="6914" width="10" style="185" customWidth="1"/>
    <col min="6915" max="6915" width="7.5" style="185" bestFit="1" customWidth="1"/>
    <col min="6916" max="6916" width="9.125" style="185" bestFit="1" customWidth="1"/>
    <col min="6917" max="6917" width="7.5" style="185" bestFit="1" customWidth="1"/>
    <col min="6918" max="6918" width="9.125" style="185" bestFit="1" customWidth="1"/>
    <col min="6919" max="6919" width="7.5" style="185" bestFit="1" customWidth="1"/>
    <col min="6920" max="6920" width="11" style="185" bestFit="1" customWidth="1"/>
    <col min="6921" max="6923" width="10" style="185"/>
    <col min="6924" max="6924" width="10.125" style="185" bestFit="1" customWidth="1"/>
    <col min="6925" max="7168" width="11" style="185"/>
    <col min="7169" max="7169" width="19.75" style="185" customWidth="1"/>
    <col min="7170" max="7170" width="10" style="185" customWidth="1"/>
    <col min="7171" max="7171" width="7.5" style="185" bestFit="1" customWidth="1"/>
    <col min="7172" max="7172" width="9.125" style="185" bestFit="1" customWidth="1"/>
    <col min="7173" max="7173" width="7.5" style="185" bestFit="1" customWidth="1"/>
    <col min="7174" max="7174" width="9.125" style="185" bestFit="1" customWidth="1"/>
    <col min="7175" max="7175" width="7.5" style="185" bestFit="1" customWidth="1"/>
    <col min="7176" max="7176" width="11" style="185" bestFit="1" customWidth="1"/>
    <col min="7177" max="7179" width="10" style="185"/>
    <col min="7180" max="7180" width="10.125" style="185" bestFit="1" customWidth="1"/>
    <col min="7181" max="7424" width="10" style="185"/>
    <col min="7425" max="7425" width="19.75" style="185" customWidth="1"/>
    <col min="7426" max="7426" width="10" style="185" customWidth="1"/>
    <col min="7427" max="7427" width="7.5" style="185" bestFit="1" customWidth="1"/>
    <col min="7428" max="7428" width="9.125" style="185" bestFit="1" customWidth="1"/>
    <col min="7429" max="7429" width="7.5" style="185" bestFit="1" customWidth="1"/>
    <col min="7430" max="7430" width="9.125" style="185" bestFit="1" customWidth="1"/>
    <col min="7431" max="7431" width="7.5" style="185" bestFit="1" customWidth="1"/>
    <col min="7432" max="7432" width="11" style="185" bestFit="1" customWidth="1"/>
    <col min="7433" max="7435" width="10" style="185"/>
    <col min="7436" max="7436" width="10.125" style="185" bestFit="1" customWidth="1"/>
    <col min="7437" max="7680" width="10" style="185"/>
    <col min="7681" max="7681" width="19.75" style="185" customWidth="1"/>
    <col min="7682" max="7682" width="10" style="185" customWidth="1"/>
    <col min="7683" max="7683" width="7.5" style="185" bestFit="1" customWidth="1"/>
    <col min="7684" max="7684" width="9.125" style="185" bestFit="1" customWidth="1"/>
    <col min="7685" max="7685" width="7.5" style="185" bestFit="1" customWidth="1"/>
    <col min="7686" max="7686" width="9.125" style="185" bestFit="1" customWidth="1"/>
    <col min="7687" max="7687" width="7.5" style="185" bestFit="1" customWidth="1"/>
    <col min="7688" max="7688" width="11" style="185" bestFit="1" customWidth="1"/>
    <col min="7689" max="7691" width="10" style="185"/>
    <col min="7692" max="7692" width="10.125" style="185" bestFit="1" customWidth="1"/>
    <col min="7693" max="7936" width="10" style="185"/>
    <col min="7937" max="7937" width="19.75" style="185" customWidth="1"/>
    <col min="7938" max="7938" width="10" style="185" customWidth="1"/>
    <col min="7939" max="7939" width="7.5" style="185" bestFit="1" customWidth="1"/>
    <col min="7940" max="7940" width="9.125" style="185" bestFit="1" customWidth="1"/>
    <col min="7941" max="7941" width="7.5" style="185" bestFit="1" customWidth="1"/>
    <col min="7942" max="7942" width="9.125" style="185" bestFit="1" customWidth="1"/>
    <col min="7943" max="7943" width="7.5" style="185" bestFit="1" customWidth="1"/>
    <col min="7944" max="7944" width="11" style="185" bestFit="1" customWidth="1"/>
    <col min="7945" max="7947" width="10" style="185"/>
    <col min="7948" max="7948" width="10.125" style="185" bestFit="1" customWidth="1"/>
    <col min="7949" max="8192" width="11" style="185"/>
    <col min="8193" max="8193" width="19.75" style="185" customWidth="1"/>
    <col min="8194" max="8194" width="10" style="185" customWidth="1"/>
    <col min="8195" max="8195" width="7.5" style="185" bestFit="1" customWidth="1"/>
    <col min="8196" max="8196" width="9.125" style="185" bestFit="1" customWidth="1"/>
    <col min="8197" max="8197" width="7.5" style="185" bestFit="1" customWidth="1"/>
    <col min="8198" max="8198" width="9.125" style="185" bestFit="1" customWidth="1"/>
    <col min="8199" max="8199" width="7.5" style="185" bestFit="1" customWidth="1"/>
    <col min="8200" max="8200" width="11" style="185" bestFit="1" customWidth="1"/>
    <col min="8201" max="8203" width="10" style="185"/>
    <col min="8204" max="8204" width="10.125" style="185" bestFit="1" customWidth="1"/>
    <col min="8205" max="8448" width="10" style="185"/>
    <col min="8449" max="8449" width="19.75" style="185" customWidth="1"/>
    <col min="8450" max="8450" width="10" style="185" customWidth="1"/>
    <col min="8451" max="8451" width="7.5" style="185" bestFit="1" customWidth="1"/>
    <col min="8452" max="8452" width="9.125" style="185" bestFit="1" customWidth="1"/>
    <col min="8453" max="8453" width="7.5" style="185" bestFit="1" customWidth="1"/>
    <col min="8454" max="8454" width="9.125" style="185" bestFit="1" customWidth="1"/>
    <col min="8455" max="8455" width="7.5" style="185" bestFit="1" customWidth="1"/>
    <col min="8456" max="8456" width="11" style="185" bestFit="1" customWidth="1"/>
    <col min="8457" max="8459" width="10" style="185"/>
    <col min="8460" max="8460" width="10.125" style="185" bestFit="1" customWidth="1"/>
    <col min="8461" max="8704" width="10" style="185"/>
    <col min="8705" max="8705" width="19.75" style="185" customWidth="1"/>
    <col min="8706" max="8706" width="10" style="185" customWidth="1"/>
    <col min="8707" max="8707" width="7.5" style="185" bestFit="1" customWidth="1"/>
    <col min="8708" max="8708" width="9.125" style="185" bestFit="1" customWidth="1"/>
    <col min="8709" max="8709" width="7.5" style="185" bestFit="1" customWidth="1"/>
    <col min="8710" max="8710" width="9.125" style="185" bestFit="1" customWidth="1"/>
    <col min="8711" max="8711" width="7.5" style="185" bestFit="1" customWidth="1"/>
    <col min="8712" max="8712" width="11" style="185" bestFit="1" customWidth="1"/>
    <col min="8713" max="8715" width="10" style="185"/>
    <col min="8716" max="8716" width="10.125" style="185" bestFit="1" customWidth="1"/>
    <col min="8717" max="8960" width="10" style="185"/>
    <col min="8961" max="8961" width="19.75" style="185" customWidth="1"/>
    <col min="8962" max="8962" width="10" style="185" customWidth="1"/>
    <col min="8963" max="8963" width="7.5" style="185" bestFit="1" customWidth="1"/>
    <col min="8964" max="8964" width="9.125" style="185" bestFit="1" customWidth="1"/>
    <col min="8965" max="8965" width="7.5" style="185" bestFit="1" customWidth="1"/>
    <col min="8966" max="8966" width="9.125" style="185" bestFit="1" customWidth="1"/>
    <col min="8967" max="8967" width="7.5" style="185" bestFit="1" customWidth="1"/>
    <col min="8968" max="8968" width="11" style="185" bestFit="1" customWidth="1"/>
    <col min="8969" max="8971" width="10" style="185"/>
    <col min="8972" max="8972" width="10.125" style="185" bestFit="1" customWidth="1"/>
    <col min="8973" max="9216" width="11" style="185"/>
    <col min="9217" max="9217" width="19.75" style="185" customWidth="1"/>
    <col min="9218" max="9218" width="10" style="185" customWidth="1"/>
    <col min="9219" max="9219" width="7.5" style="185" bestFit="1" customWidth="1"/>
    <col min="9220" max="9220" width="9.125" style="185" bestFit="1" customWidth="1"/>
    <col min="9221" max="9221" width="7.5" style="185" bestFit="1" customWidth="1"/>
    <col min="9222" max="9222" width="9.125" style="185" bestFit="1" customWidth="1"/>
    <col min="9223" max="9223" width="7.5" style="185" bestFit="1" customWidth="1"/>
    <col min="9224" max="9224" width="11" style="185" bestFit="1" customWidth="1"/>
    <col min="9225" max="9227" width="10" style="185"/>
    <col min="9228" max="9228" width="10.125" style="185" bestFit="1" customWidth="1"/>
    <col min="9229" max="9472" width="10" style="185"/>
    <col min="9473" max="9473" width="19.75" style="185" customWidth="1"/>
    <col min="9474" max="9474" width="10" style="185" customWidth="1"/>
    <col min="9475" max="9475" width="7.5" style="185" bestFit="1" customWidth="1"/>
    <col min="9476" max="9476" width="9.125" style="185" bestFit="1" customWidth="1"/>
    <col min="9477" max="9477" width="7.5" style="185" bestFit="1" customWidth="1"/>
    <col min="9478" max="9478" width="9.125" style="185" bestFit="1" customWidth="1"/>
    <col min="9479" max="9479" width="7.5" style="185" bestFit="1" customWidth="1"/>
    <col min="9480" max="9480" width="11" style="185" bestFit="1" customWidth="1"/>
    <col min="9481" max="9483" width="10" style="185"/>
    <col min="9484" max="9484" width="10.125" style="185" bestFit="1" customWidth="1"/>
    <col min="9485" max="9728" width="10" style="185"/>
    <col min="9729" max="9729" width="19.75" style="185" customWidth="1"/>
    <col min="9730" max="9730" width="10" style="185" customWidth="1"/>
    <col min="9731" max="9731" width="7.5" style="185" bestFit="1" customWidth="1"/>
    <col min="9732" max="9732" width="9.125" style="185" bestFit="1" customWidth="1"/>
    <col min="9733" max="9733" width="7.5" style="185" bestFit="1" customWidth="1"/>
    <col min="9734" max="9734" width="9.125" style="185" bestFit="1" customWidth="1"/>
    <col min="9735" max="9735" width="7.5" style="185" bestFit="1" customWidth="1"/>
    <col min="9736" max="9736" width="11" style="185" bestFit="1" customWidth="1"/>
    <col min="9737" max="9739" width="10" style="185"/>
    <col min="9740" max="9740" width="10.125" style="185" bestFit="1" customWidth="1"/>
    <col min="9741" max="9984" width="10" style="185"/>
    <col min="9985" max="9985" width="19.75" style="185" customWidth="1"/>
    <col min="9986" max="9986" width="10" style="185" customWidth="1"/>
    <col min="9987" max="9987" width="7.5" style="185" bestFit="1" customWidth="1"/>
    <col min="9988" max="9988" width="9.125" style="185" bestFit="1" customWidth="1"/>
    <col min="9989" max="9989" width="7.5" style="185" bestFit="1" customWidth="1"/>
    <col min="9990" max="9990" width="9.125" style="185" bestFit="1" customWidth="1"/>
    <col min="9991" max="9991" width="7.5" style="185" bestFit="1" customWidth="1"/>
    <col min="9992" max="9992" width="11" style="185" bestFit="1" customWidth="1"/>
    <col min="9993" max="9995" width="10" style="185"/>
    <col min="9996" max="9996" width="10.125" style="185" bestFit="1" customWidth="1"/>
    <col min="9997" max="10240" width="11" style="185"/>
    <col min="10241" max="10241" width="19.75" style="185" customWidth="1"/>
    <col min="10242" max="10242" width="10" style="185" customWidth="1"/>
    <col min="10243" max="10243" width="7.5" style="185" bestFit="1" customWidth="1"/>
    <col min="10244" max="10244" width="9.125" style="185" bestFit="1" customWidth="1"/>
    <col min="10245" max="10245" width="7.5" style="185" bestFit="1" customWidth="1"/>
    <col min="10246" max="10246" width="9.125" style="185" bestFit="1" customWidth="1"/>
    <col min="10247" max="10247" width="7.5" style="185" bestFit="1" customWidth="1"/>
    <col min="10248" max="10248" width="11" style="185" bestFit="1" customWidth="1"/>
    <col min="10249" max="10251" width="10" style="185"/>
    <col min="10252" max="10252" width="10.125" style="185" bestFit="1" customWidth="1"/>
    <col min="10253" max="10496" width="10" style="185"/>
    <col min="10497" max="10497" width="19.75" style="185" customWidth="1"/>
    <col min="10498" max="10498" width="10" style="185" customWidth="1"/>
    <col min="10499" max="10499" width="7.5" style="185" bestFit="1" customWidth="1"/>
    <col min="10500" max="10500" width="9.125" style="185" bestFit="1" customWidth="1"/>
    <col min="10501" max="10501" width="7.5" style="185" bestFit="1" customWidth="1"/>
    <col min="10502" max="10502" width="9.125" style="185" bestFit="1" customWidth="1"/>
    <col min="10503" max="10503" width="7.5" style="185" bestFit="1" customWidth="1"/>
    <col min="10504" max="10504" width="11" style="185" bestFit="1" customWidth="1"/>
    <col min="10505" max="10507" width="10" style="185"/>
    <col min="10508" max="10508" width="10.125" style="185" bestFit="1" customWidth="1"/>
    <col min="10509" max="10752" width="10" style="185"/>
    <col min="10753" max="10753" width="19.75" style="185" customWidth="1"/>
    <col min="10754" max="10754" width="10" style="185" customWidth="1"/>
    <col min="10755" max="10755" width="7.5" style="185" bestFit="1" customWidth="1"/>
    <col min="10756" max="10756" width="9.125" style="185" bestFit="1" customWidth="1"/>
    <col min="10757" max="10757" width="7.5" style="185" bestFit="1" customWidth="1"/>
    <col min="10758" max="10758" width="9.125" style="185" bestFit="1" customWidth="1"/>
    <col min="10759" max="10759" width="7.5" style="185" bestFit="1" customWidth="1"/>
    <col min="10760" max="10760" width="11" style="185" bestFit="1" customWidth="1"/>
    <col min="10761" max="10763" width="10" style="185"/>
    <col min="10764" max="10764" width="10.125" style="185" bestFit="1" customWidth="1"/>
    <col min="10765" max="11008" width="10" style="185"/>
    <col min="11009" max="11009" width="19.75" style="185" customWidth="1"/>
    <col min="11010" max="11010" width="10" style="185" customWidth="1"/>
    <col min="11011" max="11011" width="7.5" style="185" bestFit="1" customWidth="1"/>
    <col min="11012" max="11012" width="9.125" style="185" bestFit="1" customWidth="1"/>
    <col min="11013" max="11013" width="7.5" style="185" bestFit="1" customWidth="1"/>
    <col min="11014" max="11014" width="9.125" style="185" bestFit="1" customWidth="1"/>
    <col min="11015" max="11015" width="7.5" style="185" bestFit="1" customWidth="1"/>
    <col min="11016" max="11016" width="11" style="185" bestFit="1" customWidth="1"/>
    <col min="11017" max="11019" width="10" style="185"/>
    <col min="11020" max="11020" width="10.125" style="185" bestFit="1" customWidth="1"/>
    <col min="11021" max="11264" width="11" style="185"/>
    <col min="11265" max="11265" width="19.75" style="185" customWidth="1"/>
    <col min="11266" max="11266" width="10" style="185" customWidth="1"/>
    <col min="11267" max="11267" width="7.5" style="185" bestFit="1" customWidth="1"/>
    <col min="11268" max="11268" width="9.125" style="185" bestFit="1" customWidth="1"/>
    <col min="11269" max="11269" width="7.5" style="185" bestFit="1" customWidth="1"/>
    <col min="11270" max="11270" width="9.125" style="185" bestFit="1" customWidth="1"/>
    <col min="11271" max="11271" width="7.5" style="185" bestFit="1" customWidth="1"/>
    <col min="11272" max="11272" width="11" style="185" bestFit="1" customWidth="1"/>
    <col min="11273" max="11275" width="10" style="185"/>
    <col min="11276" max="11276" width="10.125" style="185" bestFit="1" customWidth="1"/>
    <col min="11277" max="11520" width="10" style="185"/>
    <col min="11521" max="11521" width="19.75" style="185" customWidth="1"/>
    <col min="11522" max="11522" width="10" style="185" customWidth="1"/>
    <col min="11523" max="11523" width="7.5" style="185" bestFit="1" customWidth="1"/>
    <col min="11524" max="11524" width="9.125" style="185" bestFit="1" customWidth="1"/>
    <col min="11525" max="11525" width="7.5" style="185" bestFit="1" customWidth="1"/>
    <col min="11526" max="11526" width="9.125" style="185" bestFit="1" customWidth="1"/>
    <col min="11527" max="11527" width="7.5" style="185" bestFit="1" customWidth="1"/>
    <col min="11528" max="11528" width="11" style="185" bestFit="1" customWidth="1"/>
    <col min="11529" max="11531" width="10" style="185"/>
    <col min="11532" max="11532" width="10.125" style="185" bestFit="1" customWidth="1"/>
    <col min="11533" max="11776" width="10" style="185"/>
    <col min="11777" max="11777" width="19.75" style="185" customWidth="1"/>
    <col min="11778" max="11778" width="10" style="185" customWidth="1"/>
    <col min="11779" max="11779" width="7.5" style="185" bestFit="1" customWidth="1"/>
    <col min="11780" max="11780" width="9.125" style="185" bestFit="1" customWidth="1"/>
    <col min="11781" max="11781" width="7.5" style="185" bestFit="1" customWidth="1"/>
    <col min="11782" max="11782" width="9.125" style="185" bestFit="1" customWidth="1"/>
    <col min="11783" max="11783" width="7.5" style="185" bestFit="1" customWidth="1"/>
    <col min="11784" max="11784" width="11" style="185" bestFit="1" customWidth="1"/>
    <col min="11785" max="11787" width="10" style="185"/>
    <col min="11788" max="11788" width="10.125" style="185" bestFit="1" customWidth="1"/>
    <col min="11789" max="12032" width="10" style="185"/>
    <col min="12033" max="12033" width="19.75" style="185" customWidth="1"/>
    <col min="12034" max="12034" width="10" style="185" customWidth="1"/>
    <col min="12035" max="12035" width="7.5" style="185" bestFit="1" customWidth="1"/>
    <col min="12036" max="12036" width="9.125" style="185" bestFit="1" customWidth="1"/>
    <col min="12037" max="12037" width="7.5" style="185" bestFit="1" customWidth="1"/>
    <col min="12038" max="12038" width="9.125" style="185" bestFit="1" customWidth="1"/>
    <col min="12039" max="12039" width="7.5" style="185" bestFit="1" customWidth="1"/>
    <col min="12040" max="12040" width="11" style="185" bestFit="1" customWidth="1"/>
    <col min="12041" max="12043" width="10" style="185"/>
    <col min="12044" max="12044" width="10.125" style="185" bestFit="1" customWidth="1"/>
    <col min="12045" max="12288" width="11" style="185"/>
    <col min="12289" max="12289" width="19.75" style="185" customWidth="1"/>
    <col min="12290" max="12290" width="10" style="185" customWidth="1"/>
    <col min="12291" max="12291" width="7.5" style="185" bestFit="1" customWidth="1"/>
    <col min="12292" max="12292" width="9.125" style="185" bestFit="1" customWidth="1"/>
    <col min="12293" max="12293" width="7.5" style="185" bestFit="1" customWidth="1"/>
    <col min="12294" max="12294" width="9.125" style="185" bestFit="1" customWidth="1"/>
    <col min="12295" max="12295" width="7.5" style="185" bestFit="1" customWidth="1"/>
    <col min="12296" max="12296" width="11" style="185" bestFit="1" customWidth="1"/>
    <col min="12297" max="12299" width="10" style="185"/>
    <col min="12300" max="12300" width="10.125" style="185" bestFit="1" customWidth="1"/>
    <col min="12301" max="12544" width="10" style="185"/>
    <col min="12545" max="12545" width="19.75" style="185" customWidth="1"/>
    <col min="12546" max="12546" width="10" style="185" customWidth="1"/>
    <col min="12547" max="12547" width="7.5" style="185" bestFit="1" customWidth="1"/>
    <col min="12548" max="12548" width="9.125" style="185" bestFit="1" customWidth="1"/>
    <col min="12549" max="12549" width="7.5" style="185" bestFit="1" customWidth="1"/>
    <col min="12550" max="12550" width="9.125" style="185" bestFit="1" customWidth="1"/>
    <col min="12551" max="12551" width="7.5" style="185" bestFit="1" customWidth="1"/>
    <col min="12552" max="12552" width="11" style="185" bestFit="1" customWidth="1"/>
    <col min="12553" max="12555" width="10" style="185"/>
    <col min="12556" max="12556" width="10.125" style="185" bestFit="1" customWidth="1"/>
    <col min="12557" max="12800" width="10" style="185"/>
    <col min="12801" max="12801" width="19.75" style="185" customWidth="1"/>
    <col min="12802" max="12802" width="10" style="185" customWidth="1"/>
    <col min="12803" max="12803" width="7.5" style="185" bestFit="1" customWidth="1"/>
    <col min="12804" max="12804" width="9.125" style="185" bestFit="1" customWidth="1"/>
    <col min="12805" max="12805" width="7.5" style="185" bestFit="1" customWidth="1"/>
    <col min="12806" max="12806" width="9.125" style="185" bestFit="1" customWidth="1"/>
    <col min="12807" max="12807" width="7.5" style="185" bestFit="1" customWidth="1"/>
    <col min="12808" max="12808" width="11" style="185" bestFit="1" customWidth="1"/>
    <col min="12809" max="12811" width="10" style="185"/>
    <col min="12812" max="12812" width="10.125" style="185" bestFit="1" customWidth="1"/>
    <col min="12813" max="13056" width="10" style="185"/>
    <col min="13057" max="13057" width="19.75" style="185" customWidth="1"/>
    <col min="13058" max="13058" width="10" style="185" customWidth="1"/>
    <col min="13059" max="13059" width="7.5" style="185" bestFit="1" customWidth="1"/>
    <col min="13060" max="13060" width="9.125" style="185" bestFit="1" customWidth="1"/>
    <col min="13061" max="13061" width="7.5" style="185" bestFit="1" customWidth="1"/>
    <col min="13062" max="13062" width="9.125" style="185" bestFit="1" customWidth="1"/>
    <col min="13063" max="13063" width="7.5" style="185" bestFit="1" customWidth="1"/>
    <col min="13064" max="13064" width="11" style="185" bestFit="1" customWidth="1"/>
    <col min="13065" max="13067" width="10" style="185"/>
    <col min="13068" max="13068" width="10.125" style="185" bestFit="1" customWidth="1"/>
    <col min="13069" max="13312" width="11" style="185"/>
    <col min="13313" max="13313" width="19.75" style="185" customWidth="1"/>
    <col min="13314" max="13314" width="10" style="185" customWidth="1"/>
    <col min="13315" max="13315" width="7.5" style="185" bestFit="1" customWidth="1"/>
    <col min="13316" max="13316" width="9.125" style="185" bestFit="1" customWidth="1"/>
    <col min="13317" max="13317" width="7.5" style="185" bestFit="1" customWidth="1"/>
    <col min="13318" max="13318" width="9.125" style="185" bestFit="1" customWidth="1"/>
    <col min="13319" max="13319" width="7.5" style="185" bestFit="1" customWidth="1"/>
    <col min="13320" max="13320" width="11" style="185" bestFit="1" customWidth="1"/>
    <col min="13321" max="13323" width="10" style="185"/>
    <col min="13324" max="13324" width="10.125" style="185" bestFit="1" customWidth="1"/>
    <col min="13325" max="13568" width="10" style="185"/>
    <col min="13569" max="13569" width="19.75" style="185" customWidth="1"/>
    <col min="13570" max="13570" width="10" style="185" customWidth="1"/>
    <col min="13571" max="13571" width="7.5" style="185" bestFit="1" customWidth="1"/>
    <col min="13572" max="13572" width="9.125" style="185" bestFit="1" customWidth="1"/>
    <col min="13573" max="13573" width="7.5" style="185" bestFit="1" customWidth="1"/>
    <col min="13574" max="13574" width="9.125" style="185" bestFit="1" customWidth="1"/>
    <col min="13575" max="13575" width="7.5" style="185" bestFit="1" customWidth="1"/>
    <col min="13576" max="13576" width="11" style="185" bestFit="1" customWidth="1"/>
    <col min="13577" max="13579" width="10" style="185"/>
    <col min="13580" max="13580" width="10.125" style="185" bestFit="1" customWidth="1"/>
    <col min="13581" max="13824" width="10" style="185"/>
    <col min="13825" max="13825" width="19.75" style="185" customWidth="1"/>
    <col min="13826" max="13826" width="10" style="185" customWidth="1"/>
    <col min="13827" max="13827" width="7.5" style="185" bestFit="1" customWidth="1"/>
    <col min="13828" max="13828" width="9.125" style="185" bestFit="1" customWidth="1"/>
    <col min="13829" max="13829" width="7.5" style="185" bestFit="1" customWidth="1"/>
    <col min="13830" max="13830" width="9.125" style="185" bestFit="1" customWidth="1"/>
    <col min="13831" max="13831" width="7.5" style="185" bestFit="1" customWidth="1"/>
    <col min="13832" max="13832" width="11" style="185" bestFit="1" customWidth="1"/>
    <col min="13833" max="13835" width="10" style="185"/>
    <col min="13836" max="13836" width="10.125" style="185" bestFit="1" customWidth="1"/>
    <col min="13837" max="14080" width="10" style="185"/>
    <col min="14081" max="14081" width="19.75" style="185" customWidth="1"/>
    <col min="14082" max="14082" width="10" style="185" customWidth="1"/>
    <col min="14083" max="14083" width="7.5" style="185" bestFit="1" customWidth="1"/>
    <col min="14084" max="14084" width="9.125" style="185" bestFit="1" customWidth="1"/>
    <col min="14085" max="14085" width="7.5" style="185" bestFit="1" customWidth="1"/>
    <col min="14086" max="14086" width="9.125" style="185" bestFit="1" customWidth="1"/>
    <col min="14087" max="14087" width="7.5" style="185" bestFit="1" customWidth="1"/>
    <col min="14088" max="14088" width="11" style="185" bestFit="1" customWidth="1"/>
    <col min="14089" max="14091" width="10" style="185"/>
    <col min="14092" max="14092" width="10.125" style="185" bestFit="1" customWidth="1"/>
    <col min="14093" max="14336" width="11" style="185"/>
    <col min="14337" max="14337" width="19.75" style="185" customWidth="1"/>
    <col min="14338" max="14338" width="10" style="185" customWidth="1"/>
    <col min="14339" max="14339" width="7.5" style="185" bestFit="1" customWidth="1"/>
    <col min="14340" max="14340" width="9.125" style="185" bestFit="1" customWidth="1"/>
    <col min="14341" max="14341" width="7.5" style="185" bestFit="1" customWidth="1"/>
    <col min="14342" max="14342" width="9.125" style="185" bestFit="1" customWidth="1"/>
    <col min="14343" max="14343" width="7.5" style="185" bestFit="1" customWidth="1"/>
    <col min="14344" max="14344" width="11" style="185" bestFit="1" customWidth="1"/>
    <col min="14345" max="14347" width="10" style="185"/>
    <col min="14348" max="14348" width="10.125" style="185" bestFit="1" customWidth="1"/>
    <col min="14349" max="14592" width="10" style="185"/>
    <col min="14593" max="14593" width="19.75" style="185" customWidth="1"/>
    <col min="14594" max="14594" width="10" style="185" customWidth="1"/>
    <col min="14595" max="14595" width="7.5" style="185" bestFit="1" customWidth="1"/>
    <col min="14596" max="14596" width="9.125" style="185" bestFit="1" customWidth="1"/>
    <col min="14597" max="14597" width="7.5" style="185" bestFit="1" customWidth="1"/>
    <col min="14598" max="14598" width="9.125" style="185" bestFit="1" customWidth="1"/>
    <col min="14599" max="14599" width="7.5" style="185" bestFit="1" customWidth="1"/>
    <col min="14600" max="14600" width="11" style="185" bestFit="1" customWidth="1"/>
    <col min="14601" max="14603" width="10" style="185"/>
    <col min="14604" max="14604" width="10.125" style="185" bestFit="1" customWidth="1"/>
    <col min="14605" max="14848" width="10" style="185"/>
    <col min="14849" max="14849" width="19.75" style="185" customWidth="1"/>
    <col min="14850" max="14850" width="10" style="185" customWidth="1"/>
    <col min="14851" max="14851" width="7.5" style="185" bestFit="1" customWidth="1"/>
    <col min="14852" max="14852" width="9.125" style="185" bestFit="1" customWidth="1"/>
    <col min="14853" max="14853" width="7.5" style="185" bestFit="1" customWidth="1"/>
    <col min="14854" max="14854" width="9.125" style="185" bestFit="1" customWidth="1"/>
    <col min="14855" max="14855" width="7.5" style="185" bestFit="1" customWidth="1"/>
    <col min="14856" max="14856" width="11" style="185" bestFit="1" customWidth="1"/>
    <col min="14857" max="14859" width="10" style="185"/>
    <col min="14860" max="14860" width="10.125" style="185" bestFit="1" customWidth="1"/>
    <col min="14861" max="15104" width="10" style="185"/>
    <col min="15105" max="15105" width="19.75" style="185" customWidth="1"/>
    <col min="15106" max="15106" width="10" style="185" customWidth="1"/>
    <col min="15107" max="15107" width="7.5" style="185" bestFit="1" customWidth="1"/>
    <col min="15108" max="15108" width="9.125" style="185" bestFit="1" customWidth="1"/>
    <col min="15109" max="15109" width="7.5" style="185" bestFit="1" customWidth="1"/>
    <col min="15110" max="15110" width="9.125" style="185" bestFit="1" customWidth="1"/>
    <col min="15111" max="15111" width="7.5" style="185" bestFit="1" customWidth="1"/>
    <col min="15112" max="15112" width="11" style="185" bestFit="1" customWidth="1"/>
    <col min="15113" max="15115" width="10" style="185"/>
    <col min="15116" max="15116" width="10.125" style="185" bestFit="1" customWidth="1"/>
    <col min="15117" max="15360" width="11" style="185"/>
    <col min="15361" max="15361" width="19.75" style="185" customWidth="1"/>
    <col min="15362" max="15362" width="10" style="185" customWidth="1"/>
    <col min="15363" max="15363" width="7.5" style="185" bestFit="1" customWidth="1"/>
    <col min="15364" max="15364" width="9.125" style="185" bestFit="1" customWidth="1"/>
    <col min="15365" max="15365" width="7.5" style="185" bestFit="1" customWidth="1"/>
    <col min="15366" max="15366" width="9.125" style="185" bestFit="1" customWidth="1"/>
    <col min="15367" max="15367" width="7.5" style="185" bestFit="1" customWidth="1"/>
    <col min="15368" max="15368" width="11" style="185" bestFit="1" customWidth="1"/>
    <col min="15369" max="15371" width="10" style="185"/>
    <col min="15372" max="15372" width="10.125" style="185" bestFit="1" customWidth="1"/>
    <col min="15373" max="15616" width="10" style="185"/>
    <col min="15617" max="15617" width="19.75" style="185" customWidth="1"/>
    <col min="15618" max="15618" width="10" style="185" customWidth="1"/>
    <col min="15619" max="15619" width="7.5" style="185" bestFit="1" customWidth="1"/>
    <col min="15620" max="15620" width="9.125" style="185" bestFit="1" customWidth="1"/>
    <col min="15621" max="15621" width="7.5" style="185" bestFit="1" customWidth="1"/>
    <col min="15622" max="15622" width="9.125" style="185" bestFit="1" customWidth="1"/>
    <col min="15623" max="15623" width="7.5" style="185" bestFit="1" customWidth="1"/>
    <col min="15624" max="15624" width="11" style="185" bestFit="1" customWidth="1"/>
    <col min="15625" max="15627" width="10" style="185"/>
    <col min="15628" max="15628" width="10.125" style="185" bestFit="1" customWidth="1"/>
    <col min="15629" max="15872" width="10" style="185"/>
    <col min="15873" max="15873" width="19.75" style="185" customWidth="1"/>
    <col min="15874" max="15874" width="10" style="185" customWidth="1"/>
    <col min="15875" max="15875" width="7.5" style="185" bestFit="1" customWidth="1"/>
    <col min="15876" max="15876" width="9.125" style="185" bestFit="1" customWidth="1"/>
    <col min="15877" max="15877" width="7.5" style="185" bestFit="1" customWidth="1"/>
    <col min="15878" max="15878" width="9.125" style="185" bestFit="1" customWidth="1"/>
    <col min="15879" max="15879" width="7.5" style="185" bestFit="1" customWidth="1"/>
    <col min="15880" max="15880" width="11" style="185" bestFit="1" customWidth="1"/>
    <col min="15881" max="15883" width="10" style="185"/>
    <col min="15884" max="15884" width="10.125" style="185" bestFit="1" customWidth="1"/>
    <col min="15885" max="16128" width="10" style="185"/>
    <col min="16129" max="16129" width="19.75" style="185" customWidth="1"/>
    <col min="16130" max="16130" width="10" style="185" customWidth="1"/>
    <col min="16131" max="16131" width="7.5" style="185" bestFit="1" customWidth="1"/>
    <col min="16132" max="16132" width="9.125" style="185" bestFit="1" customWidth="1"/>
    <col min="16133" max="16133" width="7.5" style="185" bestFit="1" customWidth="1"/>
    <col min="16134" max="16134" width="9.125" style="185" bestFit="1" customWidth="1"/>
    <col min="16135" max="16135" width="7.5" style="185" bestFit="1" customWidth="1"/>
    <col min="16136" max="16136" width="11" style="185" bestFit="1" customWidth="1"/>
    <col min="16137" max="16139" width="10" style="185"/>
    <col min="16140" max="16140" width="10.125" style="185" bestFit="1" customWidth="1"/>
    <col min="16141" max="16384" width="11" style="185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604" t="s">
        <v>160</v>
      </c>
    </row>
    <row r="3" spans="1:65" s="102" customFormat="1" x14ac:dyDescent="0.2">
      <c r="A3" s="79"/>
      <c r="B3" s="856">
        <f>INDICE!A3</f>
        <v>42005</v>
      </c>
      <c r="C3" s="857"/>
      <c r="D3" s="857" t="s">
        <v>121</v>
      </c>
      <c r="E3" s="857"/>
      <c r="F3" s="857" t="s">
        <v>122</v>
      </c>
      <c r="G3" s="857"/>
      <c r="H3" s="857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509</v>
      </c>
      <c r="D4" s="97" t="s">
        <v>48</v>
      </c>
      <c r="E4" s="97" t="s">
        <v>509</v>
      </c>
      <c r="F4" s="97" t="s">
        <v>48</v>
      </c>
      <c r="G4" s="98" t="s">
        <v>509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208</v>
      </c>
      <c r="B5" s="606">
        <v>29.838494290865381</v>
      </c>
      <c r="C5" s="186">
        <v>-2.9339699843838107</v>
      </c>
      <c r="D5" s="100">
        <v>29.838494290865381</v>
      </c>
      <c r="E5" s="101">
        <v>-2.9339699843838107</v>
      </c>
      <c r="F5" s="100">
        <v>367.48000216947122</v>
      </c>
      <c r="G5" s="101">
        <v>1.1512863609798905</v>
      </c>
      <c r="H5" s="607">
        <v>6.5608439495030701</v>
      </c>
      <c r="I5" s="99"/>
    </row>
    <row r="6" spans="1:65" s="136" customFormat="1" x14ac:dyDescent="0.2">
      <c r="A6" s="99" t="s">
        <v>209</v>
      </c>
      <c r="B6" s="606">
        <v>89.903000000000006</v>
      </c>
      <c r="C6" s="101">
        <v>59.549584723503948</v>
      </c>
      <c r="D6" s="100">
        <v>89.903000000000006</v>
      </c>
      <c r="E6" s="101">
        <v>59.549584723503948</v>
      </c>
      <c r="F6" s="100">
        <v>1415.606</v>
      </c>
      <c r="G6" s="101">
        <v>-1.2462756484086528</v>
      </c>
      <c r="H6" s="607">
        <v>25.27367477182359</v>
      </c>
      <c r="I6" s="99"/>
    </row>
    <row r="7" spans="1:65" s="136" customFormat="1" x14ac:dyDescent="0.2">
      <c r="A7" s="99" t="s">
        <v>210</v>
      </c>
      <c r="B7" s="606">
        <v>135</v>
      </c>
      <c r="C7" s="101">
        <v>3.8461538461538463</v>
      </c>
      <c r="D7" s="100">
        <v>135</v>
      </c>
      <c r="E7" s="101">
        <v>3.8461538461538463</v>
      </c>
      <c r="F7" s="100">
        <v>1776</v>
      </c>
      <c r="G7" s="101">
        <v>-14.697406340057636</v>
      </c>
      <c r="H7" s="607">
        <v>31.708008015477962</v>
      </c>
      <c r="I7" s="99"/>
    </row>
    <row r="8" spans="1:65" s="136" customFormat="1" x14ac:dyDescent="0.2">
      <c r="A8" s="179" t="s">
        <v>535</v>
      </c>
      <c r="B8" s="606">
        <v>244.25850570913499</v>
      </c>
      <c r="C8" s="101">
        <v>15.356663160419284</v>
      </c>
      <c r="D8" s="100">
        <v>244.25850570913499</v>
      </c>
      <c r="E8" s="101">
        <v>15.356663160419284</v>
      </c>
      <c r="F8" s="100">
        <v>2042.0227118596858</v>
      </c>
      <c r="G8" s="101">
        <v>-16.736247592343005</v>
      </c>
      <c r="H8" s="607">
        <v>36.457473263195368</v>
      </c>
      <c r="I8" s="99"/>
      <c r="J8" s="100"/>
    </row>
    <row r="9" spans="1:65" s="99" customFormat="1" x14ac:dyDescent="0.2">
      <c r="A9" s="68" t="s">
        <v>211</v>
      </c>
      <c r="B9" s="69">
        <v>499.00000000000034</v>
      </c>
      <c r="C9" s="103">
        <v>16.363016691476147</v>
      </c>
      <c r="D9" s="69">
        <v>499.00000000000034</v>
      </c>
      <c r="E9" s="103">
        <v>16.363016691476147</v>
      </c>
      <c r="F9" s="69">
        <v>5601.1087140291575</v>
      </c>
      <c r="G9" s="103">
        <v>-11.532248051412862</v>
      </c>
      <c r="H9" s="103">
        <v>100</v>
      </c>
    </row>
    <row r="10" spans="1:65" s="99" customFormat="1" x14ac:dyDescent="0.2">
      <c r="H10" s="93" t="s">
        <v>246</v>
      </c>
    </row>
    <row r="11" spans="1:65" s="99" customFormat="1" x14ac:dyDescent="0.2">
      <c r="A11" s="94" t="s">
        <v>581</v>
      </c>
    </row>
    <row r="12" spans="1:65" x14ac:dyDescent="0.2">
      <c r="A12" s="94" t="s">
        <v>534</v>
      </c>
    </row>
    <row r="13" spans="1:65" x14ac:dyDescent="0.2">
      <c r="A13" s="94" t="s">
        <v>247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6"/>
  <sheetViews>
    <sheetView topLeftCell="A4" workbookViewId="0">
      <selection activeCell="B34" sqref="B34"/>
    </sheetView>
  </sheetViews>
  <sheetFormatPr baseColWidth="10" defaultRowHeight="14.25" x14ac:dyDescent="0.2"/>
  <cols>
    <col min="1" max="1" width="8.5" customWidth="1"/>
    <col min="2" max="2" width="11.37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5.25" customWidth="1"/>
  </cols>
  <sheetData>
    <row r="1" spans="1:10" ht="15" x14ac:dyDescent="0.25">
      <c r="A1" s="444" t="s">
        <v>276</v>
      </c>
      <c r="B1" s="444"/>
      <c r="C1" s="1"/>
      <c r="D1" s="1"/>
      <c r="E1" s="1"/>
      <c r="F1" s="1"/>
      <c r="G1" s="1"/>
      <c r="H1" s="1"/>
      <c r="I1" s="1"/>
    </row>
    <row r="2" spans="1:10" x14ac:dyDescent="0.2">
      <c r="A2" s="608"/>
      <c r="B2" s="608"/>
      <c r="C2" s="608"/>
      <c r="D2" s="608"/>
      <c r="E2" s="608"/>
      <c r="F2" s="1"/>
      <c r="G2" s="1"/>
      <c r="H2" s="609"/>
      <c r="I2" s="614" t="s">
        <v>160</v>
      </c>
    </row>
    <row r="3" spans="1:10" ht="14.45" customHeight="1" x14ac:dyDescent="0.2">
      <c r="A3" s="873" t="s">
        <v>547</v>
      </c>
      <c r="B3" s="873" t="s">
        <v>548</v>
      </c>
      <c r="C3" s="856">
        <f>INDICE!A3</f>
        <v>42005</v>
      </c>
      <c r="D3" s="857"/>
      <c r="E3" s="857" t="s">
        <v>121</v>
      </c>
      <c r="F3" s="857"/>
      <c r="G3" s="857" t="s">
        <v>122</v>
      </c>
      <c r="H3" s="857"/>
      <c r="I3" s="857"/>
    </row>
    <row r="4" spans="1:10" x14ac:dyDescent="0.2">
      <c r="A4" s="874"/>
      <c r="B4" s="874"/>
      <c r="C4" s="97" t="s">
        <v>48</v>
      </c>
      <c r="D4" s="97" t="s">
        <v>545</v>
      </c>
      <c r="E4" s="97" t="s">
        <v>48</v>
      </c>
      <c r="F4" s="97" t="s">
        <v>545</v>
      </c>
      <c r="G4" s="97" t="s">
        <v>48</v>
      </c>
      <c r="H4" s="98" t="s">
        <v>545</v>
      </c>
      <c r="I4" s="98" t="s">
        <v>111</v>
      </c>
    </row>
    <row r="5" spans="1:10" x14ac:dyDescent="0.2">
      <c r="A5" s="616"/>
      <c r="B5" s="625" t="s">
        <v>213</v>
      </c>
      <c r="C5" s="622">
        <v>0</v>
      </c>
      <c r="D5" s="189" t="s">
        <v>151</v>
      </c>
      <c r="E5" s="188">
        <v>0</v>
      </c>
      <c r="F5" s="190" t="s">
        <v>151</v>
      </c>
      <c r="G5" s="620">
        <v>246</v>
      </c>
      <c r="H5" s="190">
        <v>82.222222222222214</v>
      </c>
      <c r="I5" s="627">
        <v>0.41953795057587129</v>
      </c>
      <c r="J5" s="406"/>
    </row>
    <row r="6" spans="1:10" x14ac:dyDescent="0.2">
      <c r="A6" s="616"/>
      <c r="B6" s="626" t="s">
        <v>214</v>
      </c>
      <c r="C6" s="623">
        <v>591.21399999999994</v>
      </c>
      <c r="D6" s="189">
        <v>-38.415208333333339</v>
      </c>
      <c r="E6" s="191">
        <v>591.21399999999994</v>
      </c>
      <c r="F6" s="189">
        <v>-38.415208333333339</v>
      </c>
      <c r="G6" s="620">
        <v>8190.2139999999999</v>
      </c>
      <c r="H6" s="192">
        <v>-9.3902644097798422</v>
      </c>
      <c r="I6" s="627">
        <v>13.967908928202474</v>
      </c>
      <c r="J6" s="406"/>
    </row>
    <row r="7" spans="1:10" x14ac:dyDescent="0.2">
      <c r="A7" s="193" t="s">
        <v>354</v>
      </c>
      <c r="C7" s="194">
        <v>591.21399999999994</v>
      </c>
      <c r="D7" s="195">
        <v>-38.415208333333339</v>
      </c>
      <c r="E7" s="194">
        <v>591.21399999999994</v>
      </c>
      <c r="F7" s="196">
        <v>-38.415208333333339</v>
      </c>
      <c r="G7" s="197">
        <v>8436.2139999999999</v>
      </c>
      <c r="H7" s="196">
        <v>-8.0421408327883146</v>
      </c>
      <c r="I7" s="198">
        <v>14.387446878778345</v>
      </c>
      <c r="J7" s="406"/>
    </row>
    <row r="8" spans="1:10" x14ac:dyDescent="0.2">
      <c r="A8" s="616"/>
      <c r="B8" s="625" t="s">
        <v>215</v>
      </c>
      <c r="C8" s="623">
        <v>92.605999999999995</v>
      </c>
      <c r="D8" s="189" t="s">
        <v>151</v>
      </c>
      <c r="E8" s="191">
        <v>92.605999999999995</v>
      </c>
      <c r="F8" s="199" t="s">
        <v>151</v>
      </c>
      <c r="G8" s="620">
        <v>1240.606</v>
      </c>
      <c r="H8" s="199">
        <v>55.075749999999999</v>
      </c>
      <c r="I8" s="627">
        <v>2.1157776370411758</v>
      </c>
      <c r="J8" s="406"/>
    </row>
    <row r="9" spans="1:10" x14ac:dyDescent="0.2">
      <c r="A9" s="616"/>
      <c r="B9" s="187" t="s">
        <v>216</v>
      </c>
      <c r="C9" s="623">
        <v>149.898</v>
      </c>
      <c r="D9" s="189">
        <v>120.43823529411763</v>
      </c>
      <c r="E9" s="191">
        <v>149.898</v>
      </c>
      <c r="F9" s="192">
        <v>120.43823529411763</v>
      </c>
      <c r="G9" s="620">
        <v>4014.8980000000001</v>
      </c>
      <c r="H9" s="192">
        <v>32.723900826446283</v>
      </c>
      <c r="I9" s="627">
        <v>6.8471629215087981</v>
      </c>
      <c r="J9" s="406"/>
    </row>
    <row r="10" spans="1:10" x14ac:dyDescent="0.2">
      <c r="A10" s="616"/>
      <c r="B10" s="187" t="s">
        <v>217</v>
      </c>
      <c r="C10" s="623">
        <v>0</v>
      </c>
      <c r="D10" s="189" t="s">
        <v>151</v>
      </c>
      <c r="E10" s="191">
        <v>0</v>
      </c>
      <c r="F10" s="200" t="s">
        <v>151</v>
      </c>
      <c r="G10" s="620">
        <v>104</v>
      </c>
      <c r="H10" s="200">
        <v>-50</v>
      </c>
      <c r="I10" s="627">
        <v>0.17736563764183175</v>
      </c>
      <c r="J10" s="406"/>
    </row>
    <row r="11" spans="1:10" x14ac:dyDescent="0.2">
      <c r="A11" s="616"/>
      <c r="B11" s="626" t="s">
        <v>218</v>
      </c>
      <c r="C11" s="623">
        <v>154.31</v>
      </c>
      <c r="D11" s="189">
        <v>-53.239393939393942</v>
      </c>
      <c r="E11" s="191">
        <v>154.31</v>
      </c>
      <c r="F11" s="192">
        <v>-53.239393939393942</v>
      </c>
      <c r="G11" s="620">
        <v>2741.31</v>
      </c>
      <c r="H11" s="192">
        <v>19.864888500218626</v>
      </c>
      <c r="I11" s="627">
        <v>4.6751365011916324</v>
      </c>
      <c r="J11" s="406"/>
    </row>
    <row r="12" spans="1:10" x14ac:dyDescent="0.2">
      <c r="A12" s="193" t="s">
        <v>537</v>
      </c>
      <c r="C12" s="194">
        <v>396.81399999999996</v>
      </c>
      <c r="D12" s="195">
        <v>-0.29798994974875265</v>
      </c>
      <c r="E12" s="194">
        <v>396.81399999999996</v>
      </c>
      <c r="F12" s="196">
        <v>-0.29798994974875265</v>
      </c>
      <c r="G12" s="197">
        <v>8100.8140000000003</v>
      </c>
      <c r="H12" s="196">
        <v>28.177436708860764</v>
      </c>
      <c r="I12" s="198">
        <v>13.815442697383437</v>
      </c>
      <c r="J12" s="406"/>
    </row>
    <row r="13" spans="1:10" x14ac:dyDescent="0.2">
      <c r="A13" s="618"/>
      <c r="B13" s="630" t="s">
        <v>219</v>
      </c>
      <c r="C13" s="622">
        <v>83.588999999999999</v>
      </c>
      <c r="D13" s="189" t="s">
        <v>151</v>
      </c>
      <c r="E13" s="188">
        <v>83.588999999999999</v>
      </c>
      <c r="F13" s="201" t="s">
        <v>151</v>
      </c>
      <c r="G13" s="620">
        <v>1318.5889999999999</v>
      </c>
      <c r="H13" s="201">
        <v>657.80977011494258</v>
      </c>
      <c r="I13" s="627">
        <v>2.2487728728125504</v>
      </c>
      <c r="J13" s="406"/>
    </row>
    <row r="14" spans="1:10" x14ac:dyDescent="0.2">
      <c r="A14" s="618"/>
      <c r="B14" s="624" t="s">
        <v>220</v>
      </c>
      <c r="C14" s="622">
        <v>0</v>
      </c>
      <c r="D14" s="189" t="s">
        <v>151</v>
      </c>
      <c r="E14" s="188">
        <v>0</v>
      </c>
      <c r="F14" s="201" t="s">
        <v>151</v>
      </c>
      <c r="G14" s="191">
        <v>0</v>
      </c>
      <c r="H14" s="201">
        <v>-100</v>
      </c>
      <c r="I14" s="622">
        <v>0</v>
      </c>
      <c r="J14" s="406"/>
    </row>
    <row r="15" spans="1:10" x14ac:dyDescent="0.2">
      <c r="A15" s="618"/>
      <c r="B15" s="624" t="s">
        <v>261</v>
      </c>
      <c r="C15" s="623">
        <v>0</v>
      </c>
      <c r="D15" s="189">
        <v>-100</v>
      </c>
      <c r="E15" s="191">
        <v>0</v>
      </c>
      <c r="F15" s="201">
        <v>-100</v>
      </c>
      <c r="G15" s="620">
        <v>0</v>
      </c>
      <c r="H15" s="201">
        <v>-100</v>
      </c>
      <c r="I15" s="627">
        <v>0</v>
      </c>
      <c r="J15" s="406"/>
    </row>
    <row r="16" spans="1:10" x14ac:dyDescent="0.2">
      <c r="A16" s="618"/>
      <c r="B16" s="624" t="s">
        <v>221</v>
      </c>
      <c r="C16" s="623">
        <v>0</v>
      </c>
      <c r="D16" s="189" t="s">
        <v>151</v>
      </c>
      <c r="E16" s="191">
        <v>0</v>
      </c>
      <c r="F16" s="201" t="s">
        <v>151</v>
      </c>
      <c r="G16" s="620">
        <v>53</v>
      </c>
      <c r="H16" s="201">
        <v>-34.567901234567898</v>
      </c>
      <c r="I16" s="627">
        <v>9.0388257644395023E-2</v>
      </c>
      <c r="J16" s="406"/>
    </row>
    <row r="17" spans="1:10" x14ac:dyDescent="0.2">
      <c r="A17" s="618"/>
      <c r="B17" s="624" t="s">
        <v>222</v>
      </c>
      <c r="C17" s="623">
        <v>0</v>
      </c>
      <c r="D17" s="189">
        <v>-100</v>
      </c>
      <c r="E17" s="191">
        <v>0</v>
      </c>
      <c r="F17" s="201">
        <v>-100</v>
      </c>
      <c r="G17" s="620">
        <v>81</v>
      </c>
      <c r="H17" s="201">
        <v>-92.5</v>
      </c>
      <c r="I17" s="627">
        <v>0.13814054470181128</v>
      </c>
      <c r="J17" s="406"/>
    </row>
    <row r="18" spans="1:10" x14ac:dyDescent="0.2">
      <c r="A18" s="618"/>
      <c r="B18" s="624" t="s">
        <v>223</v>
      </c>
      <c r="C18" s="623">
        <v>0</v>
      </c>
      <c r="D18" s="189">
        <v>-100</v>
      </c>
      <c r="E18" s="191">
        <v>0</v>
      </c>
      <c r="F18" s="201">
        <v>-100</v>
      </c>
      <c r="G18" s="620">
        <v>1009</v>
      </c>
      <c r="H18" s="201">
        <v>5.765199161425576</v>
      </c>
      <c r="I18" s="627">
        <v>1.7207877728904637</v>
      </c>
      <c r="J18" s="406"/>
    </row>
    <row r="19" spans="1:10" x14ac:dyDescent="0.2">
      <c r="A19" s="618"/>
      <c r="B19" s="624" t="s">
        <v>224</v>
      </c>
      <c r="C19" s="623">
        <v>0</v>
      </c>
      <c r="D19" s="189">
        <v>-100</v>
      </c>
      <c r="E19" s="191">
        <v>0</v>
      </c>
      <c r="F19" s="201">
        <v>-100</v>
      </c>
      <c r="G19" s="620">
        <v>1193</v>
      </c>
      <c r="H19" s="201">
        <v>111.9005328596803</v>
      </c>
      <c r="I19" s="627">
        <v>2.0345885164106274</v>
      </c>
      <c r="J19" s="406"/>
    </row>
    <row r="20" spans="1:10" x14ac:dyDescent="0.2">
      <c r="A20" s="619"/>
      <c r="B20" s="202" t="s">
        <v>225</v>
      </c>
      <c r="C20" s="623">
        <v>456.01299999999998</v>
      </c>
      <c r="D20" s="189">
        <v>-35.500282885431403</v>
      </c>
      <c r="E20" s="191">
        <v>456.01299999999998</v>
      </c>
      <c r="F20" s="201">
        <v>-35.500282885431403</v>
      </c>
      <c r="G20" s="620">
        <v>6823.0129999999999</v>
      </c>
      <c r="H20" s="201">
        <v>-11.343386174636176</v>
      </c>
      <c r="I20" s="627">
        <v>11.636231263302953</v>
      </c>
      <c r="J20" s="406"/>
    </row>
    <row r="21" spans="1:10" x14ac:dyDescent="0.2">
      <c r="A21" s="619"/>
      <c r="B21" s="202" t="s">
        <v>268</v>
      </c>
      <c r="C21" s="623">
        <v>40.799999999999997</v>
      </c>
      <c r="D21" s="189" t="s">
        <v>151</v>
      </c>
      <c r="E21" s="191">
        <v>40.799999999999997</v>
      </c>
      <c r="F21" s="201" t="s">
        <v>151</v>
      </c>
      <c r="G21" s="620">
        <v>327.8</v>
      </c>
      <c r="H21" s="201">
        <v>-2.4404761904761871</v>
      </c>
      <c r="I21" s="627">
        <v>0.55904284633646584</v>
      </c>
      <c r="J21" s="406"/>
    </row>
    <row r="22" spans="1:10" x14ac:dyDescent="0.2">
      <c r="A22" s="617" t="s">
        <v>538</v>
      </c>
      <c r="B22" s="193"/>
      <c r="C22" s="194">
        <v>580.40199999999993</v>
      </c>
      <c r="D22" s="195">
        <v>-48.863259911894282</v>
      </c>
      <c r="E22" s="194">
        <v>580.40199999999993</v>
      </c>
      <c r="F22" s="196">
        <v>-48.863259911894282</v>
      </c>
      <c r="G22" s="197">
        <v>10805.402</v>
      </c>
      <c r="H22" s="196">
        <v>-1.2032367193928861</v>
      </c>
      <c r="I22" s="198">
        <v>18.42795207409927</v>
      </c>
      <c r="J22" s="406"/>
    </row>
    <row r="23" spans="1:10" x14ac:dyDescent="0.2">
      <c r="A23" s="618"/>
      <c r="B23" s="624" t="s">
        <v>226</v>
      </c>
      <c r="C23" s="623">
        <v>651.44400000000007</v>
      </c>
      <c r="D23" s="189">
        <v>8.7552587646076923</v>
      </c>
      <c r="E23" s="191">
        <v>651.44400000000007</v>
      </c>
      <c r="F23" s="189">
        <v>8.7552587646076923</v>
      </c>
      <c r="G23" s="621">
        <v>7294.4440000000004</v>
      </c>
      <c r="H23" s="189">
        <v>-10.409678211741582</v>
      </c>
      <c r="I23" s="623">
        <v>12.440227993294556</v>
      </c>
      <c r="J23" s="406"/>
    </row>
    <row r="24" spans="1:10" x14ac:dyDescent="0.2">
      <c r="A24" s="618"/>
      <c r="B24" s="624" t="s">
        <v>227</v>
      </c>
      <c r="C24" s="623">
        <v>143.38999999999999</v>
      </c>
      <c r="D24" s="189">
        <v>-52.83223684210526</v>
      </c>
      <c r="E24" s="191">
        <v>143.38999999999999</v>
      </c>
      <c r="F24" s="189">
        <v>-52.83223684210526</v>
      </c>
      <c r="G24" s="191">
        <v>1706.3899999999999</v>
      </c>
      <c r="H24" s="189">
        <v>-21.72522935779817</v>
      </c>
      <c r="I24" s="628">
        <v>2.9101437539965889</v>
      </c>
      <c r="J24" s="406"/>
    </row>
    <row r="25" spans="1:10" x14ac:dyDescent="0.2">
      <c r="A25" s="618"/>
      <c r="B25" s="624" t="s">
        <v>228</v>
      </c>
      <c r="C25" s="622">
        <v>0</v>
      </c>
      <c r="D25" s="189" t="s">
        <v>151</v>
      </c>
      <c r="E25" s="188">
        <v>0</v>
      </c>
      <c r="F25" s="189" t="s">
        <v>151</v>
      </c>
      <c r="G25" s="191">
        <v>0</v>
      </c>
      <c r="H25" s="189">
        <v>-100</v>
      </c>
      <c r="I25" s="622">
        <v>0</v>
      </c>
      <c r="J25" s="406"/>
    </row>
    <row r="26" spans="1:10" x14ac:dyDescent="0.2">
      <c r="A26" s="193" t="s">
        <v>401</v>
      </c>
      <c r="B26" s="193"/>
      <c r="C26" s="194">
        <v>794.83400000000006</v>
      </c>
      <c r="D26" s="195">
        <v>-11.978516057585818</v>
      </c>
      <c r="E26" s="194">
        <v>794.83400000000006</v>
      </c>
      <c r="F26" s="196">
        <v>-11.978516057585818</v>
      </c>
      <c r="G26" s="197">
        <v>9000.8340000000007</v>
      </c>
      <c r="H26" s="196">
        <v>-13.933505450372913</v>
      </c>
      <c r="I26" s="198">
        <v>15.350371747291144</v>
      </c>
      <c r="J26" s="406"/>
    </row>
    <row r="27" spans="1:10" x14ac:dyDescent="0.2">
      <c r="A27" s="618"/>
      <c r="B27" s="624" t="s">
        <v>229</v>
      </c>
      <c r="C27" s="623">
        <v>680.45999999999992</v>
      </c>
      <c r="D27" s="189">
        <v>102.51785714285712</v>
      </c>
      <c r="E27" s="191">
        <v>680.45999999999992</v>
      </c>
      <c r="F27" s="189">
        <v>102.51785714285712</v>
      </c>
      <c r="G27" s="191">
        <v>5620.46</v>
      </c>
      <c r="H27" s="189">
        <v>56.820870535714285</v>
      </c>
      <c r="I27" s="623">
        <v>9.5853506898116301</v>
      </c>
      <c r="J27" s="406"/>
    </row>
    <row r="28" spans="1:10" x14ac:dyDescent="0.2">
      <c r="A28" s="618"/>
      <c r="B28" s="624" t="s">
        <v>230</v>
      </c>
      <c r="C28" s="623">
        <v>55.182000000000002</v>
      </c>
      <c r="D28" s="189">
        <v>-72.408999999999992</v>
      </c>
      <c r="E28" s="191">
        <v>55.182000000000002</v>
      </c>
      <c r="F28" s="189">
        <v>-72.408999999999992</v>
      </c>
      <c r="G28" s="620">
        <v>1937.182</v>
      </c>
      <c r="H28" s="189">
        <v>-41.404053236539625</v>
      </c>
      <c r="I28" s="629">
        <v>3.303745390944989</v>
      </c>
      <c r="J28" s="406"/>
    </row>
    <row r="29" spans="1:10" x14ac:dyDescent="0.2">
      <c r="A29" s="618"/>
      <c r="B29" s="624" t="s">
        <v>231</v>
      </c>
      <c r="C29" s="623">
        <v>90.436000000000007</v>
      </c>
      <c r="D29" s="203">
        <v>-31.487878787878781</v>
      </c>
      <c r="E29" s="191">
        <v>90.436000000000007</v>
      </c>
      <c r="F29" s="189">
        <v>-31.487878787878781</v>
      </c>
      <c r="G29" s="620">
        <v>1013.436</v>
      </c>
      <c r="H29" s="189">
        <v>53.087009063444114</v>
      </c>
      <c r="I29" s="629">
        <v>1.7283530995114174</v>
      </c>
      <c r="J29" s="406"/>
    </row>
    <row r="30" spans="1:10" x14ac:dyDescent="0.2">
      <c r="A30" s="618"/>
      <c r="B30" s="624" t="s">
        <v>232</v>
      </c>
      <c r="C30" s="622">
        <v>0</v>
      </c>
      <c r="D30" s="203" t="s">
        <v>151</v>
      </c>
      <c r="E30" s="188">
        <v>0</v>
      </c>
      <c r="F30" s="189" t="s">
        <v>151</v>
      </c>
      <c r="G30" s="191">
        <v>124</v>
      </c>
      <c r="H30" s="189">
        <v>-3.8759689922480618</v>
      </c>
      <c r="I30" s="622">
        <v>0.21147441411141477</v>
      </c>
      <c r="J30" s="406"/>
    </row>
    <row r="31" spans="1:10" x14ac:dyDescent="0.2">
      <c r="A31" s="618"/>
      <c r="B31" s="624" t="s">
        <v>233</v>
      </c>
      <c r="C31" s="623">
        <v>0</v>
      </c>
      <c r="D31" s="189" t="s">
        <v>151</v>
      </c>
      <c r="E31" s="191">
        <v>0</v>
      </c>
      <c r="F31" s="189" t="s">
        <v>151</v>
      </c>
      <c r="G31" s="620">
        <v>240</v>
      </c>
      <c r="H31" s="189">
        <v>-62.558502340093604</v>
      </c>
      <c r="I31" s="629">
        <v>0.40930531763499634</v>
      </c>
      <c r="J31" s="406"/>
    </row>
    <row r="32" spans="1:10" x14ac:dyDescent="0.2">
      <c r="A32" s="618"/>
      <c r="B32" s="624" t="s">
        <v>234</v>
      </c>
      <c r="C32" s="622">
        <v>0</v>
      </c>
      <c r="D32" s="203" t="s">
        <v>151</v>
      </c>
      <c r="E32" s="188">
        <v>0</v>
      </c>
      <c r="F32" s="189" t="s">
        <v>151</v>
      </c>
      <c r="G32" s="620">
        <v>640</v>
      </c>
      <c r="H32" s="189">
        <v>3.5598705501618122</v>
      </c>
      <c r="I32" s="629">
        <v>1.0914808470266568</v>
      </c>
      <c r="J32" s="406"/>
    </row>
    <row r="33" spans="1:10" x14ac:dyDescent="0.2">
      <c r="A33" s="618"/>
      <c r="B33" s="624" t="s">
        <v>235</v>
      </c>
      <c r="C33" s="622">
        <v>138.50800000000001</v>
      </c>
      <c r="D33" s="203" t="s">
        <v>151</v>
      </c>
      <c r="E33" s="188">
        <v>138.50800000000001</v>
      </c>
      <c r="F33" s="189" t="s">
        <v>151</v>
      </c>
      <c r="G33" s="620">
        <v>944.50800000000004</v>
      </c>
      <c r="H33" s="189">
        <v>-20.895477386934669</v>
      </c>
      <c r="I33" s="629">
        <v>1.6108006122866465</v>
      </c>
      <c r="J33" s="406"/>
    </row>
    <row r="34" spans="1:10" x14ac:dyDescent="0.2">
      <c r="A34" s="618"/>
      <c r="B34" s="624" t="s">
        <v>236</v>
      </c>
      <c r="C34" s="623">
        <v>242.26599999999999</v>
      </c>
      <c r="D34" s="189" t="s">
        <v>151</v>
      </c>
      <c r="E34" s="191">
        <v>242.26599999999999</v>
      </c>
      <c r="F34" s="189" t="s">
        <v>151</v>
      </c>
      <c r="G34" s="620">
        <v>1669.2660000000001</v>
      </c>
      <c r="H34" s="189">
        <v>-32.171231206826491</v>
      </c>
      <c r="I34" s="629">
        <v>2.8468310431137489</v>
      </c>
      <c r="J34" s="406"/>
    </row>
    <row r="35" spans="1:10" x14ac:dyDescent="0.2">
      <c r="A35" s="618"/>
      <c r="B35" s="624" t="s">
        <v>237</v>
      </c>
      <c r="C35" s="623">
        <v>1030.819</v>
      </c>
      <c r="D35" s="189">
        <v>10.248021390374328</v>
      </c>
      <c r="E35" s="191">
        <v>1030.819</v>
      </c>
      <c r="F35" s="189">
        <v>10.248021390374328</v>
      </c>
      <c r="G35" s="620">
        <v>9995.8189999999995</v>
      </c>
      <c r="H35" s="189">
        <v>28.696008754989048</v>
      </c>
      <c r="I35" s="629">
        <v>17.047257795070546</v>
      </c>
      <c r="J35" s="406"/>
    </row>
    <row r="36" spans="1:10" x14ac:dyDescent="0.2">
      <c r="A36" s="618"/>
      <c r="B36" s="624" t="s">
        <v>238</v>
      </c>
      <c r="C36" s="622">
        <v>0</v>
      </c>
      <c r="D36" s="203">
        <v>-100</v>
      </c>
      <c r="E36" s="188">
        <v>0</v>
      </c>
      <c r="F36" s="189">
        <v>-100</v>
      </c>
      <c r="G36" s="620">
        <v>108</v>
      </c>
      <c r="H36" s="189">
        <v>-53.246753246753244</v>
      </c>
      <c r="I36" s="629">
        <v>0.18418739293574835</v>
      </c>
      <c r="J36" s="406"/>
    </row>
    <row r="37" spans="1:10" x14ac:dyDescent="0.2">
      <c r="A37" s="193" t="s">
        <v>539</v>
      </c>
      <c r="B37" s="193"/>
      <c r="C37" s="205">
        <v>2237.6710000000003</v>
      </c>
      <c r="D37" s="195">
        <v>37.787623152709379</v>
      </c>
      <c r="E37" s="205">
        <v>2237.6710000000003</v>
      </c>
      <c r="F37" s="196">
        <v>37.787623152709379</v>
      </c>
      <c r="G37" s="205">
        <v>22292.671000000002</v>
      </c>
      <c r="H37" s="196">
        <v>8.2536347302481516</v>
      </c>
      <c r="I37" s="198">
        <v>38.018786602447804</v>
      </c>
      <c r="J37" s="406"/>
    </row>
    <row r="38" spans="1:10" x14ac:dyDescent="0.2">
      <c r="A38" s="206" t="s">
        <v>240</v>
      </c>
      <c r="B38" s="206"/>
      <c r="C38" s="207">
        <v>4600.9349999999995</v>
      </c>
      <c r="D38" s="208">
        <v>-8.3479083665338578</v>
      </c>
      <c r="E38" s="207">
        <v>4600.9349999999995</v>
      </c>
      <c r="F38" s="209">
        <v>-8.3479083665338578</v>
      </c>
      <c r="G38" s="207">
        <v>58635.935000000005</v>
      </c>
      <c r="H38" s="209">
        <v>2.0074719042482823</v>
      </c>
      <c r="I38" s="210">
        <v>100</v>
      </c>
      <c r="J38" s="406"/>
    </row>
    <row r="39" spans="1:10" x14ac:dyDescent="0.2">
      <c r="A39" s="211"/>
      <c r="B39" s="834" t="s">
        <v>241</v>
      </c>
      <c r="C39" s="212">
        <v>2957.8710000000001</v>
      </c>
      <c r="D39" s="213">
        <v>9.3887204142011864</v>
      </c>
      <c r="E39" s="212">
        <v>2957.8710000000001</v>
      </c>
      <c r="F39" s="213">
        <v>9.3887204142011864</v>
      </c>
      <c r="G39" s="212">
        <v>31068.871000000003</v>
      </c>
      <c r="H39" s="213">
        <v>3.7877768498413324</v>
      </c>
      <c r="I39" s="214">
        <v>52.986058805065525</v>
      </c>
      <c r="J39" s="406"/>
    </row>
    <row r="40" spans="1:10" x14ac:dyDescent="0.2">
      <c r="A40" s="211"/>
      <c r="B40" s="834" t="s">
        <v>242</v>
      </c>
      <c r="C40" s="212">
        <v>1643.0640000000003</v>
      </c>
      <c r="D40" s="213">
        <v>-29.055958549222783</v>
      </c>
      <c r="E40" s="212">
        <v>1643.0640000000003</v>
      </c>
      <c r="F40" s="213">
        <v>-29.055958549222783</v>
      </c>
      <c r="G40" s="212">
        <v>27567.063999999995</v>
      </c>
      <c r="H40" s="213">
        <v>7.2835517479198641E-2</v>
      </c>
      <c r="I40" s="214">
        <v>47.013941194934461</v>
      </c>
      <c r="J40" s="406"/>
    </row>
    <row r="41" spans="1:10" x14ac:dyDescent="0.2">
      <c r="A41" s="215"/>
      <c r="B41" s="835" t="s">
        <v>243</v>
      </c>
      <c r="C41" s="216">
        <v>591.21399999999994</v>
      </c>
      <c r="D41" s="217">
        <v>-54.800152905198786</v>
      </c>
      <c r="E41" s="216">
        <v>591.21399999999994</v>
      </c>
      <c r="F41" s="217">
        <v>-54.800152905198786</v>
      </c>
      <c r="G41" s="216">
        <v>10691.214</v>
      </c>
      <c r="H41" s="217">
        <v>-1.2358983833718249</v>
      </c>
      <c r="I41" s="218">
        <v>18.23321142572383</v>
      </c>
    </row>
    <row r="42" spans="1:10" x14ac:dyDescent="0.2">
      <c r="A42" s="215"/>
      <c r="B42" s="835" t="s">
        <v>244</v>
      </c>
      <c r="C42" s="216">
        <v>4009.7210000000005</v>
      </c>
      <c r="D42" s="217">
        <v>8.0205010775862196</v>
      </c>
      <c r="E42" s="216">
        <v>4009.7210000000005</v>
      </c>
      <c r="F42" s="217">
        <v>8.0205010775862196</v>
      </c>
      <c r="G42" s="216">
        <v>47944.720999999998</v>
      </c>
      <c r="H42" s="217">
        <v>2.7599738517264241</v>
      </c>
      <c r="I42" s="218">
        <v>81.766788574276163</v>
      </c>
    </row>
    <row r="43" spans="1:10" x14ac:dyDescent="0.2">
      <c r="A43" s="211"/>
      <c r="B43" s="834" t="s">
        <v>245</v>
      </c>
      <c r="C43" s="219">
        <v>0</v>
      </c>
      <c r="D43" s="220">
        <v>-100</v>
      </c>
      <c r="E43" s="219">
        <v>0</v>
      </c>
      <c r="F43" s="213">
        <v>-100</v>
      </c>
      <c r="G43" s="212">
        <v>1246</v>
      </c>
      <c r="H43" s="213">
        <v>78.766140602582496</v>
      </c>
      <c r="I43" s="214">
        <v>2.1249767740550225</v>
      </c>
    </row>
    <row r="44" spans="1:10" ht="15" x14ac:dyDescent="0.25">
      <c r="A44" s="612"/>
      <c r="B44" s="612"/>
      <c r="C44" s="226"/>
      <c r="D44" s="222"/>
      <c r="E44" s="222"/>
      <c r="F44" s="223"/>
      <c r="G44" s="222"/>
      <c r="H44" s="224"/>
      <c r="I44" s="615" t="s">
        <v>246</v>
      </c>
      <c r="J44" s="406"/>
    </row>
    <row r="45" spans="1:10" x14ac:dyDescent="0.2">
      <c r="A45" s="611" t="s">
        <v>536</v>
      </c>
      <c r="B45" s="221"/>
      <c r="C45" s="1"/>
      <c r="D45" s="1"/>
      <c r="E45" s="1"/>
      <c r="F45" s="1"/>
      <c r="G45" s="1"/>
      <c r="H45" s="1"/>
      <c r="I45" s="1"/>
      <c r="J45" s="406"/>
    </row>
    <row r="46" spans="1:10" x14ac:dyDescent="0.2">
      <c r="A46" s="613" t="s">
        <v>247</v>
      </c>
      <c r="B46" s="612"/>
      <c r="C46" s="1"/>
      <c r="D46" s="1"/>
      <c r="E46" s="1"/>
      <c r="F46" s="1"/>
      <c r="G46" s="1"/>
      <c r="H46" s="1"/>
      <c r="I46" s="1"/>
    </row>
  </sheetData>
  <mergeCells count="5">
    <mergeCell ref="A3:A4"/>
    <mergeCell ref="C3:D3"/>
    <mergeCell ref="E3:F3"/>
    <mergeCell ref="G3:I3"/>
    <mergeCell ref="B3:B4"/>
  </mergeCells>
  <conditionalFormatting sqref="I15">
    <cfRule type="cellIs" dxfId="41" priority="1" operator="between">
      <formula>0</formula>
      <formula>0.5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21" sqref="G21"/>
    </sheetView>
  </sheetViews>
  <sheetFormatPr baseColWidth="10" defaultRowHeight="14.25" x14ac:dyDescent="0.2"/>
  <sheetData>
    <row r="1" spans="1:8" x14ac:dyDescent="0.2">
      <c r="A1" s="17" t="s">
        <v>248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249</v>
      </c>
      <c r="H2" s="1"/>
    </row>
    <row r="3" spans="1:8" x14ac:dyDescent="0.2">
      <c r="A3" s="79"/>
      <c r="B3" s="856">
        <f>INDICE!A3</f>
        <v>42005</v>
      </c>
      <c r="C3" s="857"/>
      <c r="D3" s="857" t="s">
        <v>121</v>
      </c>
      <c r="E3" s="857"/>
      <c r="F3" s="857" t="s">
        <v>122</v>
      </c>
      <c r="G3" s="857"/>
      <c r="H3" s="1"/>
    </row>
    <row r="4" spans="1:8" x14ac:dyDescent="0.2">
      <c r="A4" s="81"/>
      <c r="B4" s="97" t="s">
        <v>57</v>
      </c>
      <c r="C4" s="97" t="s">
        <v>545</v>
      </c>
      <c r="D4" s="97" t="s">
        <v>57</v>
      </c>
      <c r="E4" s="97" t="s">
        <v>545</v>
      </c>
      <c r="F4" s="97" t="s">
        <v>57</v>
      </c>
      <c r="G4" s="455" t="s">
        <v>545</v>
      </c>
      <c r="H4" s="1"/>
    </row>
    <row r="5" spans="1:8" x14ac:dyDescent="0.2">
      <c r="A5" s="227" t="s">
        <v>8</v>
      </c>
      <c r="B5" s="631">
        <v>43.068113787675273</v>
      </c>
      <c r="C5" s="632">
        <v>-45.020321167141475</v>
      </c>
      <c r="D5" s="631">
        <v>43.068113787675273</v>
      </c>
      <c r="E5" s="632">
        <v>-45.020321167141475</v>
      </c>
      <c r="F5" s="631">
        <v>69.998678082155635</v>
      </c>
      <c r="G5" s="632">
        <v>-12.549440863966405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246</v>
      </c>
      <c r="H6" s="1"/>
    </row>
    <row r="7" spans="1:8" x14ac:dyDescent="0.2">
      <c r="A7" s="94" t="s">
        <v>134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647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1"/>
  <sheetViews>
    <sheetView workbookViewId="0">
      <selection activeCell="E7" sqref="E7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8" t="s">
        <v>549</v>
      </c>
      <c r="B1" s="228"/>
      <c r="C1" s="229"/>
      <c r="D1" s="229"/>
      <c r="E1" s="229"/>
      <c r="F1" s="229"/>
      <c r="G1" s="229"/>
      <c r="H1" s="230"/>
    </row>
    <row r="2" spans="1:8" x14ac:dyDescent="0.2">
      <c r="A2" s="231"/>
      <c r="B2" s="231"/>
      <c r="C2" s="232"/>
      <c r="D2" s="232"/>
      <c r="E2" s="232"/>
      <c r="F2" s="232"/>
      <c r="G2" s="232"/>
      <c r="H2" s="233" t="s">
        <v>160</v>
      </c>
    </row>
    <row r="3" spans="1:8" ht="14.1" customHeight="1" x14ac:dyDescent="0.2">
      <c r="A3" s="234"/>
      <c r="B3" s="856">
        <f>INDICE!A3</f>
        <v>42005</v>
      </c>
      <c r="C3" s="857"/>
      <c r="D3" s="857" t="s">
        <v>121</v>
      </c>
      <c r="E3" s="857"/>
      <c r="F3" s="857" t="s">
        <v>122</v>
      </c>
      <c r="G3" s="857"/>
      <c r="H3" s="857"/>
    </row>
    <row r="4" spans="1:8" x14ac:dyDescent="0.2">
      <c r="A4" s="235"/>
      <c r="B4" s="72" t="s">
        <v>48</v>
      </c>
      <c r="C4" s="72" t="s">
        <v>545</v>
      </c>
      <c r="D4" s="72" t="s">
        <v>48</v>
      </c>
      <c r="E4" s="72" t="s">
        <v>545</v>
      </c>
      <c r="F4" s="72" t="s">
        <v>48</v>
      </c>
      <c r="G4" s="73" t="s">
        <v>545</v>
      </c>
      <c r="H4" s="73" t="s">
        <v>111</v>
      </c>
    </row>
    <row r="5" spans="1:8" x14ac:dyDescent="0.2">
      <c r="A5" s="235" t="s">
        <v>250</v>
      </c>
      <c r="B5" s="236"/>
      <c r="C5" s="236"/>
      <c r="D5" s="236"/>
      <c r="E5" s="236"/>
      <c r="F5" s="236"/>
      <c r="G5" s="237"/>
      <c r="H5" s="238"/>
    </row>
    <row r="6" spans="1:8" x14ac:dyDescent="0.2">
      <c r="A6" s="239" t="s">
        <v>478</v>
      </c>
      <c r="B6" s="785">
        <v>66</v>
      </c>
      <c r="C6" s="634">
        <v>11.864406779661017</v>
      </c>
      <c r="D6" s="384">
        <v>66</v>
      </c>
      <c r="E6" s="634">
        <v>11.864406779661017</v>
      </c>
      <c r="F6" s="384">
        <v>650</v>
      </c>
      <c r="G6" s="634">
        <v>92.87833827893175</v>
      </c>
      <c r="H6" s="634">
        <v>3.8757378808657803</v>
      </c>
    </row>
    <row r="7" spans="1:8" x14ac:dyDescent="0.2">
      <c r="A7" s="239" t="s">
        <v>49</v>
      </c>
      <c r="B7" s="785">
        <v>7</v>
      </c>
      <c r="C7" s="637" t="s">
        <v>151</v>
      </c>
      <c r="D7" s="384">
        <v>7</v>
      </c>
      <c r="E7" s="637" t="s">
        <v>151</v>
      </c>
      <c r="F7" s="384">
        <v>112</v>
      </c>
      <c r="G7" s="634">
        <v>49.333333333333336</v>
      </c>
      <c r="H7" s="634">
        <v>0.66781945024148825</v>
      </c>
    </row>
    <row r="8" spans="1:8" x14ac:dyDescent="0.2">
      <c r="A8" s="239" t="s">
        <v>50</v>
      </c>
      <c r="B8" s="785">
        <v>111</v>
      </c>
      <c r="C8" s="634">
        <v>-18.382352941176471</v>
      </c>
      <c r="D8" s="384">
        <v>111</v>
      </c>
      <c r="E8" s="634">
        <v>-18.382352941176471</v>
      </c>
      <c r="F8" s="384">
        <v>1926</v>
      </c>
      <c r="G8" s="634">
        <v>7.5376884422110546</v>
      </c>
      <c r="H8" s="634">
        <v>11.48410947468845</v>
      </c>
    </row>
    <row r="9" spans="1:8" x14ac:dyDescent="0.2">
      <c r="A9" s="239" t="s">
        <v>130</v>
      </c>
      <c r="B9" s="785">
        <v>523</v>
      </c>
      <c r="C9" s="634">
        <v>7.6131687242798352</v>
      </c>
      <c r="D9" s="384">
        <v>523</v>
      </c>
      <c r="E9" s="634">
        <v>7.6131687242798352</v>
      </c>
      <c r="F9" s="384">
        <v>4962</v>
      </c>
      <c r="G9" s="634">
        <v>3.9379974863845835</v>
      </c>
      <c r="H9" s="634">
        <v>29.586786715163075</v>
      </c>
    </row>
    <row r="10" spans="1:8" x14ac:dyDescent="0.2">
      <c r="A10" s="239" t="s">
        <v>131</v>
      </c>
      <c r="B10" s="785">
        <v>498</v>
      </c>
      <c r="C10" s="634">
        <v>-1.7751479289940828</v>
      </c>
      <c r="D10" s="384">
        <v>498</v>
      </c>
      <c r="E10" s="634">
        <v>-1.7751479289940828</v>
      </c>
      <c r="F10" s="384">
        <v>5546</v>
      </c>
      <c r="G10" s="634">
        <v>20.225449815738131</v>
      </c>
      <c r="H10" s="634">
        <v>33.068988134279408</v>
      </c>
    </row>
    <row r="11" spans="1:8" x14ac:dyDescent="0.2">
      <c r="A11" s="239" t="s">
        <v>251</v>
      </c>
      <c r="B11" s="785">
        <v>405</v>
      </c>
      <c r="C11" s="634">
        <v>51.68539325842697</v>
      </c>
      <c r="D11" s="384">
        <v>405</v>
      </c>
      <c r="E11" s="634">
        <v>51.68539325842697</v>
      </c>
      <c r="F11" s="384">
        <v>3575</v>
      </c>
      <c r="G11" s="634">
        <v>17.560013153567905</v>
      </c>
      <c r="H11" s="634">
        <v>21.316558344761791</v>
      </c>
    </row>
    <row r="12" spans="1:8" x14ac:dyDescent="0.2">
      <c r="A12" s="242" t="s">
        <v>252</v>
      </c>
      <c r="B12" s="786">
        <v>1610</v>
      </c>
      <c r="C12" s="244">
        <v>10.652920962199312</v>
      </c>
      <c r="D12" s="243">
        <v>1610</v>
      </c>
      <c r="E12" s="244">
        <v>10.652920962199312</v>
      </c>
      <c r="F12" s="243">
        <v>16771</v>
      </c>
      <c r="G12" s="244">
        <v>14.626478026108947</v>
      </c>
      <c r="H12" s="244">
        <v>100</v>
      </c>
    </row>
    <row r="13" spans="1:8" x14ac:dyDescent="0.2">
      <c r="A13" s="193" t="s">
        <v>253</v>
      </c>
      <c r="B13" s="787"/>
      <c r="C13" s="246"/>
      <c r="D13" s="245"/>
      <c r="E13" s="246"/>
      <c r="F13" s="245"/>
      <c r="G13" s="246"/>
      <c r="H13" s="246"/>
    </row>
    <row r="14" spans="1:8" x14ac:dyDescent="0.2">
      <c r="A14" s="239" t="s">
        <v>478</v>
      </c>
      <c r="B14" s="785">
        <v>17</v>
      </c>
      <c r="C14" s="634">
        <v>-39.285714285714285</v>
      </c>
      <c r="D14" s="384">
        <v>17</v>
      </c>
      <c r="E14" s="634">
        <v>-39.285714285714285</v>
      </c>
      <c r="F14" s="384">
        <v>414</v>
      </c>
      <c r="G14" s="634">
        <v>4.0201005025125625</v>
      </c>
      <c r="H14" s="634">
        <v>2.0861678004535147</v>
      </c>
    </row>
    <row r="15" spans="1:8" x14ac:dyDescent="0.2">
      <c r="A15" s="239" t="s">
        <v>49</v>
      </c>
      <c r="B15" s="785">
        <v>393</v>
      </c>
      <c r="C15" s="634">
        <v>141.10429447852761</v>
      </c>
      <c r="D15" s="384">
        <v>393</v>
      </c>
      <c r="E15" s="634">
        <v>141.10429447852761</v>
      </c>
      <c r="F15" s="384">
        <v>3649</v>
      </c>
      <c r="G15" s="634">
        <v>10.408472012102875</v>
      </c>
      <c r="H15" s="634">
        <v>18.387503149407909</v>
      </c>
    </row>
    <row r="16" spans="1:8" x14ac:dyDescent="0.2">
      <c r="A16" s="239" t="s">
        <v>50</v>
      </c>
      <c r="B16" s="785">
        <v>5</v>
      </c>
      <c r="C16" s="817">
        <v>-86.486486486486484</v>
      </c>
      <c r="D16" s="384">
        <v>5</v>
      </c>
      <c r="E16" s="634">
        <v>-86.486486486486484</v>
      </c>
      <c r="F16" s="384">
        <v>307</v>
      </c>
      <c r="G16" s="634">
        <v>-32.822757111597376</v>
      </c>
      <c r="H16" s="634">
        <v>1.5469891660367849</v>
      </c>
    </row>
    <row r="17" spans="1:8" x14ac:dyDescent="0.2">
      <c r="A17" s="239" t="s">
        <v>130</v>
      </c>
      <c r="B17" s="785">
        <v>406</v>
      </c>
      <c r="C17" s="634">
        <v>23.404255319148938</v>
      </c>
      <c r="D17" s="384">
        <v>406</v>
      </c>
      <c r="E17" s="634">
        <v>23.404255319148938</v>
      </c>
      <c r="F17" s="384">
        <v>6488</v>
      </c>
      <c r="G17" s="634">
        <v>19.506354761466199</v>
      </c>
      <c r="H17" s="634">
        <v>32.693373645754598</v>
      </c>
    </row>
    <row r="18" spans="1:8" x14ac:dyDescent="0.2">
      <c r="A18" s="239" t="s">
        <v>131</v>
      </c>
      <c r="B18" s="785">
        <v>219</v>
      </c>
      <c r="C18" s="634">
        <v>-1.7937219730941705</v>
      </c>
      <c r="D18" s="384">
        <v>219</v>
      </c>
      <c r="E18" s="634">
        <v>-1.7937219730941705</v>
      </c>
      <c r="F18" s="384">
        <v>3022</v>
      </c>
      <c r="G18" s="634">
        <v>-0.13218770654329146</v>
      </c>
      <c r="H18" s="634">
        <v>15.228017132779037</v>
      </c>
    </row>
    <row r="19" spans="1:8" x14ac:dyDescent="0.2">
      <c r="A19" s="239" t="s">
        <v>251</v>
      </c>
      <c r="B19" s="785">
        <v>566</v>
      </c>
      <c r="C19" s="634">
        <v>77.987421383647799</v>
      </c>
      <c r="D19" s="384">
        <v>566</v>
      </c>
      <c r="E19" s="634">
        <v>77.987421383647799</v>
      </c>
      <c r="F19" s="384">
        <v>5965</v>
      </c>
      <c r="G19" s="634">
        <v>10.156971375807942</v>
      </c>
      <c r="H19" s="634">
        <v>30.057949105568156</v>
      </c>
    </row>
    <row r="20" spans="1:8" x14ac:dyDescent="0.2">
      <c r="A20" s="247" t="s">
        <v>254</v>
      </c>
      <c r="B20" s="788">
        <v>1606</v>
      </c>
      <c r="C20" s="249">
        <v>46.265938069216759</v>
      </c>
      <c r="D20" s="248">
        <v>1606</v>
      </c>
      <c r="E20" s="249">
        <v>46.265938069216759</v>
      </c>
      <c r="F20" s="248">
        <v>19845</v>
      </c>
      <c r="G20" s="249">
        <v>10.066555740432612</v>
      </c>
      <c r="H20" s="249">
        <v>100</v>
      </c>
    </row>
    <row r="21" spans="1:8" x14ac:dyDescent="0.2">
      <c r="A21" s="193" t="s">
        <v>550</v>
      </c>
      <c r="B21" s="789"/>
      <c r="C21" s="636"/>
      <c r="D21" s="635"/>
      <c r="E21" s="636"/>
      <c r="F21" s="635"/>
      <c r="G21" s="636"/>
      <c r="H21" s="636"/>
    </row>
    <row r="22" spans="1:8" x14ac:dyDescent="0.2">
      <c r="A22" s="239" t="s">
        <v>478</v>
      </c>
      <c r="B22" s="785">
        <v>-49</v>
      </c>
      <c r="C22" s="634">
        <v>58.064516129032263</v>
      </c>
      <c r="D22" s="384">
        <v>-49</v>
      </c>
      <c r="E22" s="634">
        <v>58.064516129032263</v>
      </c>
      <c r="F22" s="384">
        <v>-236</v>
      </c>
      <c r="G22" s="634">
        <v>-486.88524590163934</v>
      </c>
      <c r="H22" s="637" t="s">
        <v>551</v>
      </c>
    </row>
    <row r="23" spans="1:8" x14ac:dyDescent="0.2">
      <c r="A23" s="239" t="s">
        <v>49</v>
      </c>
      <c r="B23" s="785">
        <v>386</v>
      </c>
      <c r="C23" s="634">
        <v>136.80981595092027</v>
      </c>
      <c r="D23" s="384">
        <v>386</v>
      </c>
      <c r="E23" s="634">
        <v>136.80981595092027</v>
      </c>
      <c r="F23" s="384">
        <v>3537</v>
      </c>
      <c r="G23" s="634">
        <v>9.5046439628482968</v>
      </c>
      <c r="H23" s="637" t="s">
        <v>551</v>
      </c>
    </row>
    <row r="24" spans="1:8" x14ac:dyDescent="0.2">
      <c r="A24" s="239" t="s">
        <v>50</v>
      </c>
      <c r="B24" s="785">
        <v>-106</v>
      </c>
      <c r="C24" s="634">
        <v>7.0707070707070701</v>
      </c>
      <c r="D24" s="384">
        <v>-106</v>
      </c>
      <c r="E24" s="634">
        <v>7.0707070707070701</v>
      </c>
      <c r="F24" s="384">
        <v>-1619</v>
      </c>
      <c r="G24" s="634">
        <v>21.364317841079462</v>
      </c>
      <c r="H24" s="637" t="s">
        <v>551</v>
      </c>
    </row>
    <row r="25" spans="1:8" x14ac:dyDescent="0.2">
      <c r="A25" s="239" t="s">
        <v>130</v>
      </c>
      <c r="B25" s="785">
        <v>-117</v>
      </c>
      <c r="C25" s="634">
        <v>-25.477707006369428</v>
      </c>
      <c r="D25" s="384">
        <v>-117</v>
      </c>
      <c r="E25" s="634">
        <v>-25.477707006369428</v>
      </c>
      <c r="F25" s="384">
        <v>1526</v>
      </c>
      <c r="G25" s="634">
        <v>132.97709923664124</v>
      </c>
      <c r="H25" s="637" t="s">
        <v>551</v>
      </c>
    </row>
    <row r="26" spans="1:8" x14ac:dyDescent="0.2">
      <c r="A26" s="239" t="s">
        <v>131</v>
      </c>
      <c r="B26" s="785">
        <v>-279</v>
      </c>
      <c r="C26" s="634">
        <v>-1.7605633802816902</v>
      </c>
      <c r="D26" s="384">
        <v>-279</v>
      </c>
      <c r="E26" s="634">
        <v>-1.7605633802816902</v>
      </c>
      <c r="F26" s="384">
        <v>-2524</v>
      </c>
      <c r="G26" s="634">
        <v>59.042218021424077</v>
      </c>
      <c r="H26" s="637" t="s">
        <v>551</v>
      </c>
    </row>
    <row r="27" spans="1:8" x14ac:dyDescent="0.2">
      <c r="A27" s="239" t="s">
        <v>251</v>
      </c>
      <c r="B27" s="785">
        <v>161</v>
      </c>
      <c r="C27" s="634">
        <v>215.68627450980392</v>
      </c>
      <c r="D27" s="384">
        <v>161</v>
      </c>
      <c r="E27" s="634">
        <v>215.68627450980392</v>
      </c>
      <c r="F27" s="384">
        <v>2390</v>
      </c>
      <c r="G27" s="634">
        <v>0.67396798652064027</v>
      </c>
      <c r="H27" s="637" t="s">
        <v>551</v>
      </c>
    </row>
    <row r="28" spans="1:8" x14ac:dyDescent="0.2">
      <c r="A28" s="247" t="s">
        <v>255</v>
      </c>
      <c r="B28" s="788">
        <v>-4</v>
      </c>
      <c r="C28" s="249">
        <v>-98.879551820728295</v>
      </c>
      <c r="D28" s="248">
        <v>-4</v>
      </c>
      <c r="E28" s="249">
        <v>-98.879551820728295</v>
      </c>
      <c r="F28" s="248">
        <v>3074</v>
      </c>
      <c r="G28" s="249">
        <v>-9.5616357752280088</v>
      </c>
      <c r="H28" s="633" t="s">
        <v>551</v>
      </c>
    </row>
    <row r="29" spans="1:8" x14ac:dyDescent="0.2">
      <c r="A29" s="251"/>
      <c r="B29" s="240"/>
      <c r="C29" s="240"/>
      <c r="D29" s="240"/>
      <c r="E29" s="240"/>
      <c r="F29" s="240"/>
      <c r="G29" s="240"/>
      <c r="H29" s="252" t="s">
        <v>246</v>
      </c>
    </row>
    <row r="30" spans="1:8" x14ac:dyDescent="0.2">
      <c r="A30" s="166" t="s">
        <v>247</v>
      </c>
      <c r="B30" s="240"/>
      <c r="C30" s="240"/>
      <c r="D30" s="240"/>
      <c r="E30" s="240"/>
      <c r="F30" s="240"/>
      <c r="G30" s="241"/>
      <c r="H30" s="241"/>
    </row>
    <row r="31" spans="1:8" x14ac:dyDescent="0.2">
      <c r="A31" s="166" t="s">
        <v>552</v>
      </c>
      <c r="B31" s="240"/>
      <c r="C31" s="240"/>
      <c r="D31" s="240"/>
      <c r="E31" s="240"/>
      <c r="F31" s="240"/>
      <c r="G31" s="241"/>
      <c r="H31" s="24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H53"/>
  <sheetViews>
    <sheetView topLeftCell="A23" workbookViewId="0">
      <selection activeCell="D36" sqref="D36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8" t="s">
        <v>553</v>
      </c>
      <c r="B1" s="228"/>
      <c r="C1" s="1"/>
      <c r="D1" s="1"/>
      <c r="E1" s="1"/>
      <c r="F1" s="1"/>
      <c r="G1" s="1"/>
      <c r="H1" s="1"/>
    </row>
    <row r="2" spans="1:8" x14ac:dyDescent="0.2">
      <c r="A2" s="608"/>
      <c r="B2" s="608"/>
      <c r="C2" s="608"/>
      <c r="D2" s="608"/>
      <c r="E2" s="608"/>
      <c r="F2" s="1"/>
      <c r="G2" s="1"/>
      <c r="H2" s="610" t="s">
        <v>160</v>
      </c>
    </row>
    <row r="3" spans="1:8" ht="14.45" customHeight="1" x14ac:dyDescent="0.2">
      <c r="A3" s="875" t="s">
        <v>547</v>
      </c>
      <c r="B3" s="873" t="s">
        <v>548</v>
      </c>
      <c r="C3" s="859">
        <f>INDICE!A3</f>
        <v>42005</v>
      </c>
      <c r="D3" s="858">
        <v>41671</v>
      </c>
      <c r="E3" s="858">
        <v>41671</v>
      </c>
      <c r="F3" s="857" t="s">
        <v>122</v>
      </c>
      <c r="G3" s="857"/>
      <c r="H3" s="857"/>
    </row>
    <row r="4" spans="1:8" x14ac:dyDescent="0.2">
      <c r="A4" s="876"/>
      <c r="B4" s="874"/>
      <c r="C4" s="97" t="s">
        <v>556</v>
      </c>
      <c r="D4" s="97" t="s">
        <v>557</v>
      </c>
      <c r="E4" s="97" t="s">
        <v>256</v>
      </c>
      <c r="F4" s="97" t="s">
        <v>556</v>
      </c>
      <c r="G4" s="97" t="s">
        <v>557</v>
      </c>
      <c r="H4" s="97" t="s">
        <v>256</v>
      </c>
    </row>
    <row r="5" spans="1:8" x14ac:dyDescent="0.2">
      <c r="A5" s="638"/>
      <c r="B5" s="188" t="s">
        <v>213</v>
      </c>
      <c r="C5" s="188">
        <v>0</v>
      </c>
      <c r="D5" s="188">
        <v>45</v>
      </c>
      <c r="E5" s="253">
        <v>45</v>
      </c>
      <c r="F5" s="190">
        <v>31</v>
      </c>
      <c r="G5" s="188">
        <v>220</v>
      </c>
      <c r="H5" s="253">
        <v>189</v>
      </c>
    </row>
    <row r="6" spans="1:8" x14ac:dyDescent="0.2">
      <c r="A6" s="638"/>
      <c r="B6" s="188" t="s">
        <v>257</v>
      </c>
      <c r="C6" s="188">
        <v>170</v>
      </c>
      <c r="D6" s="188">
        <v>189</v>
      </c>
      <c r="E6" s="253">
        <v>19</v>
      </c>
      <c r="F6" s="190">
        <v>2003</v>
      </c>
      <c r="G6" s="188">
        <v>1823</v>
      </c>
      <c r="H6" s="254">
        <v>-180</v>
      </c>
    </row>
    <row r="7" spans="1:8" x14ac:dyDescent="0.2">
      <c r="A7" s="638"/>
      <c r="B7" s="191" t="s">
        <v>214</v>
      </c>
      <c r="C7" s="191">
        <v>0</v>
      </c>
      <c r="D7" s="191">
        <v>24</v>
      </c>
      <c r="E7" s="255">
        <v>24</v>
      </c>
      <c r="F7" s="191">
        <v>0</v>
      </c>
      <c r="G7" s="191">
        <v>64</v>
      </c>
      <c r="H7" s="254">
        <v>64</v>
      </c>
    </row>
    <row r="8" spans="1:8" x14ac:dyDescent="0.2">
      <c r="A8" s="193" t="s">
        <v>354</v>
      </c>
      <c r="B8" s="194"/>
      <c r="C8" s="194">
        <v>170</v>
      </c>
      <c r="D8" s="194">
        <v>258</v>
      </c>
      <c r="E8" s="256">
        <v>88</v>
      </c>
      <c r="F8" s="194">
        <v>2034</v>
      </c>
      <c r="G8" s="194">
        <v>2107</v>
      </c>
      <c r="H8" s="256">
        <v>73</v>
      </c>
    </row>
    <row r="9" spans="1:8" x14ac:dyDescent="0.2">
      <c r="A9" s="638"/>
      <c r="B9" s="191" t="s">
        <v>258</v>
      </c>
      <c r="C9" s="191">
        <v>48</v>
      </c>
      <c r="D9" s="188">
        <v>0</v>
      </c>
      <c r="E9" s="257">
        <v>-48</v>
      </c>
      <c r="F9" s="191">
        <v>857</v>
      </c>
      <c r="G9" s="188">
        <v>0</v>
      </c>
      <c r="H9" s="257">
        <v>-857</v>
      </c>
    </row>
    <row r="10" spans="1:8" x14ac:dyDescent="0.2">
      <c r="A10" s="638"/>
      <c r="B10" s="188" t="s">
        <v>215</v>
      </c>
      <c r="C10" s="188">
        <v>0</v>
      </c>
      <c r="D10" s="188">
        <v>22</v>
      </c>
      <c r="E10" s="254">
        <v>22</v>
      </c>
      <c r="F10" s="188">
        <v>23</v>
      </c>
      <c r="G10" s="188">
        <v>22</v>
      </c>
      <c r="H10" s="254">
        <v>-1</v>
      </c>
    </row>
    <row r="11" spans="1:8" x14ac:dyDescent="0.2">
      <c r="A11" s="638"/>
      <c r="B11" s="191" t="s">
        <v>259</v>
      </c>
      <c r="C11" s="191">
        <v>0</v>
      </c>
      <c r="D11" s="191">
        <v>152</v>
      </c>
      <c r="E11" s="254">
        <v>152</v>
      </c>
      <c r="F11" s="191">
        <v>23</v>
      </c>
      <c r="G11" s="191">
        <v>1202</v>
      </c>
      <c r="H11" s="254">
        <v>1179</v>
      </c>
    </row>
    <row r="12" spans="1:8" x14ac:dyDescent="0.2">
      <c r="A12" s="193" t="s">
        <v>554</v>
      </c>
      <c r="B12" s="194"/>
      <c r="C12" s="194">
        <v>48</v>
      </c>
      <c r="D12" s="194">
        <v>174</v>
      </c>
      <c r="E12" s="256">
        <v>126</v>
      </c>
      <c r="F12" s="194">
        <v>903</v>
      </c>
      <c r="G12" s="194">
        <v>1224</v>
      </c>
      <c r="H12" s="256">
        <v>321</v>
      </c>
    </row>
    <row r="13" spans="1:8" x14ac:dyDescent="0.2">
      <c r="A13" s="638"/>
      <c r="B13" s="191" t="s">
        <v>316</v>
      </c>
      <c r="C13" s="191">
        <v>2</v>
      </c>
      <c r="D13" s="188">
        <v>18</v>
      </c>
      <c r="E13" s="257">
        <v>16</v>
      </c>
      <c r="F13" s="191">
        <v>41</v>
      </c>
      <c r="G13" s="188">
        <v>233</v>
      </c>
      <c r="H13" s="257">
        <v>192</v>
      </c>
    </row>
    <row r="14" spans="1:8" x14ac:dyDescent="0.2">
      <c r="A14" s="638"/>
      <c r="B14" s="191" t="s">
        <v>260</v>
      </c>
      <c r="C14" s="191">
        <v>37</v>
      </c>
      <c r="D14" s="191">
        <v>50</v>
      </c>
      <c r="E14" s="254">
        <v>13</v>
      </c>
      <c r="F14" s="191">
        <v>508</v>
      </c>
      <c r="G14" s="191">
        <v>997</v>
      </c>
      <c r="H14" s="254">
        <v>489</v>
      </c>
    </row>
    <row r="15" spans="1:8" x14ac:dyDescent="0.2">
      <c r="A15" s="638"/>
      <c r="B15" s="191" t="s">
        <v>261</v>
      </c>
      <c r="C15" s="191">
        <v>75</v>
      </c>
      <c r="D15" s="188">
        <v>158</v>
      </c>
      <c r="E15" s="254">
        <v>83</v>
      </c>
      <c r="F15" s="191">
        <v>719</v>
      </c>
      <c r="G15" s="188">
        <v>2028</v>
      </c>
      <c r="H15" s="254">
        <v>1309</v>
      </c>
    </row>
    <row r="16" spans="1:8" x14ac:dyDescent="0.2">
      <c r="A16" s="638"/>
      <c r="B16" s="191" t="s">
        <v>262</v>
      </c>
      <c r="C16" s="191">
        <v>51</v>
      </c>
      <c r="D16" s="188">
        <v>2</v>
      </c>
      <c r="E16" s="254">
        <v>-49</v>
      </c>
      <c r="F16" s="191">
        <v>598</v>
      </c>
      <c r="G16" s="188">
        <v>454</v>
      </c>
      <c r="H16" s="254">
        <v>-144</v>
      </c>
    </row>
    <row r="17" spans="1:8" x14ac:dyDescent="0.2">
      <c r="A17" s="638"/>
      <c r="B17" s="191" t="s">
        <v>263</v>
      </c>
      <c r="C17" s="191">
        <v>91</v>
      </c>
      <c r="D17" s="188">
        <v>25</v>
      </c>
      <c r="E17" s="254">
        <v>-66</v>
      </c>
      <c r="F17" s="191">
        <v>1429</v>
      </c>
      <c r="G17" s="188">
        <v>817</v>
      </c>
      <c r="H17" s="254">
        <v>-612</v>
      </c>
    </row>
    <row r="18" spans="1:8" x14ac:dyDescent="0.2">
      <c r="A18" s="638"/>
      <c r="B18" s="191" t="s">
        <v>221</v>
      </c>
      <c r="C18" s="191">
        <v>156</v>
      </c>
      <c r="D18" s="188">
        <v>178</v>
      </c>
      <c r="E18" s="254">
        <v>22</v>
      </c>
      <c r="F18" s="191">
        <v>1138</v>
      </c>
      <c r="G18" s="188">
        <v>1584</v>
      </c>
      <c r="H18" s="254">
        <v>446</v>
      </c>
    </row>
    <row r="19" spans="1:8" x14ac:dyDescent="0.2">
      <c r="A19" s="638"/>
      <c r="B19" s="191" t="s">
        <v>264</v>
      </c>
      <c r="C19" s="191">
        <v>199</v>
      </c>
      <c r="D19" s="188">
        <v>101</v>
      </c>
      <c r="E19" s="254">
        <v>-98</v>
      </c>
      <c r="F19" s="191">
        <v>1134</v>
      </c>
      <c r="G19" s="188">
        <v>1403</v>
      </c>
      <c r="H19" s="254">
        <v>269</v>
      </c>
    </row>
    <row r="20" spans="1:8" x14ac:dyDescent="0.2">
      <c r="A20" s="638"/>
      <c r="B20" s="191" t="s">
        <v>224</v>
      </c>
      <c r="C20" s="191">
        <v>28</v>
      </c>
      <c r="D20" s="188">
        <v>52</v>
      </c>
      <c r="E20" s="254">
        <v>24</v>
      </c>
      <c r="F20" s="191">
        <v>286</v>
      </c>
      <c r="G20" s="188">
        <v>574</v>
      </c>
      <c r="H20" s="254">
        <v>288</v>
      </c>
    </row>
    <row r="21" spans="1:8" x14ac:dyDescent="0.2">
      <c r="A21" s="638"/>
      <c r="B21" s="191" t="s">
        <v>225</v>
      </c>
      <c r="C21" s="191">
        <v>31</v>
      </c>
      <c r="D21" s="188">
        <v>0</v>
      </c>
      <c r="E21" s="254">
        <v>-31</v>
      </c>
      <c r="F21" s="191">
        <v>956</v>
      </c>
      <c r="G21" s="188">
        <v>1</v>
      </c>
      <c r="H21" s="254">
        <v>-955</v>
      </c>
    </row>
    <row r="22" spans="1:8" x14ac:dyDescent="0.2">
      <c r="A22" s="638"/>
      <c r="B22" s="191" t="s">
        <v>265</v>
      </c>
      <c r="C22" s="191">
        <v>33</v>
      </c>
      <c r="D22" s="188">
        <v>11</v>
      </c>
      <c r="E22" s="254">
        <v>-22</v>
      </c>
      <c r="F22" s="191">
        <v>708</v>
      </c>
      <c r="G22" s="188">
        <v>96</v>
      </c>
      <c r="H22" s="254">
        <v>-612</v>
      </c>
    </row>
    <row r="23" spans="1:8" x14ac:dyDescent="0.2">
      <c r="A23" s="638"/>
      <c r="B23" s="191" t="s">
        <v>266</v>
      </c>
      <c r="C23" s="191">
        <v>99</v>
      </c>
      <c r="D23" s="188">
        <v>58</v>
      </c>
      <c r="E23" s="254">
        <v>-41</v>
      </c>
      <c r="F23" s="191">
        <v>401</v>
      </c>
      <c r="G23" s="188">
        <v>392</v>
      </c>
      <c r="H23" s="254">
        <v>-9</v>
      </c>
    </row>
    <row r="24" spans="1:8" x14ac:dyDescent="0.2">
      <c r="A24" s="638"/>
      <c r="B24" s="191" t="s">
        <v>267</v>
      </c>
      <c r="C24" s="191">
        <v>0</v>
      </c>
      <c r="D24" s="188">
        <v>0</v>
      </c>
      <c r="E24" s="254">
        <v>0</v>
      </c>
      <c r="F24" s="191">
        <v>157</v>
      </c>
      <c r="G24" s="188">
        <v>0</v>
      </c>
      <c r="H24" s="254">
        <v>-157</v>
      </c>
    </row>
    <row r="25" spans="1:8" x14ac:dyDescent="0.2">
      <c r="A25" s="638"/>
      <c r="B25" s="191" t="s">
        <v>268</v>
      </c>
      <c r="C25" s="191">
        <v>121</v>
      </c>
      <c r="D25" s="188">
        <v>192</v>
      </c>
      <c r="E25" s="254">
        <v>71</v>
      </c>
      <c r="F25" s="191">
        <v>1439</v>
      </c>
      <c r="G25" s="188">
        <v>3248</v>
      </c>
      <c r="H25" s="254">
        <v>1809</v>
      </c>
    </row>
    <row r="26" spans="1:8" x14ac:dyDescent="0.2">
      <c r="A26" s="193" t="s">
        <v>538</v>
      </c>
      <c r="B26" s="194"/>
      <c r="C26" s="194">
        <v>923</v>
      </c>
      <c r="D26" s="194">
        <v>845</v>
      </c>
      <c r="E26" s="256">
        <v>-78</v>
      </c>
      <c r="F26" s="194">
        <v>9514</v>
      </c>
      <c r="G26" s="194">
        <v>11827</v>
      </c>
      <c r="H26" s="256">
        <v>2313</v>
      </c>
    </row>
    <row r="27" spans="1:8" x14ac:dyDescent="0.2">
      <c r="A27" s="638"/>
      <c r="B27" s="191" t="s">
        <v>226</v>
      </c>
      <c r="C27" s="191">
        <v>44</v>
      </c>
      <c r="D27" s="188">
        <v>1</v>
      </c>
      <c r="E27" s="254">
        <v>-43</v>
      </c>
      <c r="F27" s="191">
        <v>1098</v>
      </c>
      <c r="G27" s="188">
        <v>48</v>
      </c>
      <c r="H27" s="254">
        <v>-1050</v>
      </c>
    </row>
    <row r="28" spans="1:8" x14ac:dyDescent="0.2">
      <c r="A28" s="639"/>
      <c r="B28" s="191" t="s">
        <v>269</v>
      </c>
      <c r="C28" s="191">
        <v>33</v>
      </c>
      <c r="D28" s="188">
        <v>0</v>
      </c>
      <c r="E28" s="254">
        <v>-33</v>
      </c>
      <c r="F28" s="191">
        <v>97</v>
      </c>
      <c r="G28" s="188">
        <v>0</v>
      </c>
      <c r="H28" s="254">
        <v>-97</v>
      </c>
    </row>
    <row r="29" spans="1:8" x14ac:dyDescent="0.2">
      <c r="A29" s="639"/>
      <c r="B29" s="191" t="s">
        <v>270</v>
      </c>
      <c r="C29" s="191">
        <v>61</v>
      </c>
      <c r="D29" s="188">
        <v>0</v>
      </c>
      <c r="E29" s="254">
        <v>-61</v>
      </c>
      <c r="F29" s="191">
        <v>351</v>
      </c>
      <c r="G29" s="188">
        <v>30</v>
      </c>
      <c r="H29" s="254">
        <v>-321</v>
      </c>
    </row>
    <row r="30" spans="1:8" x14ac:dyDescent="0.2">
      <c r="A30" s="639"/>
      <c r="B30" s="191" t="s">
        <v>654</v>
      </c>
      <c r="C30" s="191">
        <v>0</v>
      </c>
      <c r="D30" s="191">
        <v>89</v>
      </c>
      <c r="E30" s="257">
        <v>89</v>
      </c>
      <c r="F30" s="188">
        <v>48</v>
      </c>
      <c r="G30" s="188">
        <v>323</v>
      </c>
      <c r="H30" s="257">
        <v>275</v>
      </c>
    </row>
    <row r="31" spans="1:8" x14ac:dyDescent="0.2">
      <c r="A31" s="193" t="s">
        <v>401</v>
      </c>
      <c r="B31" s="194"/>
      <c r="C31" s="194">
        <v>138</v>
      </c>
      <c r="D31" s="194">
        <v>90</v>
      </c>
      <c r="E31" s="256">
        <v>-48</v>
      </c>
      <c r="F31" s="194">
        <v>1594</v>
      </c>
      <c r="G31" s="194">
        <v>401</v>
      </c>
      <c r="H31" s="256">
        <v>-1193</v>
      </c>
    </row>
    <row r="32" spans="1:8" x14ac:dyDescent="0.2">
      <c r="A32" s="639"/>
      <c r="B32" s="191" t="s">
        <v>230</v>
      </c>
      <c r="C32" s="191">
        <v>212</v>
      </c>
      <c r="D32" s="188">
        <v>7</v>
      </c>
      <c r="E32" s="254">
        <v>-205</v>
      </c>
      <c r="F32" s="191">
        <v>1533</v>
      </c>
      <c r="G32" s="188">
        <v>101</v>
      </c>
      <c r="H32" s="254">
        <v>-1432</v>
      </c>
    </row>
    <row r="33" spans="1:8" x14ac:dyDescent="0.2">
      <c r="A33" s="639"/>
      <c r="B33" s="191" t="s">
        <v>236</v>
      </c>
      <c r="C33" s="191">
        <v>17</v>
      </c>
      <c r="D33" s="191">
        <v>66</v>
      </c>
      <c r="E33" s="257">
        <v>49</v>
      </c>
      <c r="F33" s="649">
        <v>129</v>
      </c>
      <c r="G33" s="191">
        <v>571</v>
      </c>
      <c r="H33" s="254">
        <v>442</v>
      </c>
    </row>
    <row r="34" spans="1:8" x14ac:dyDescent="0.2">
      <c r="A34" s="639"/>
      <c r="B34" s="191" t="s">
        <v>271</v>
      </c>
      <c r="C34" s="191">
        <v>0</v>
      </c>
      <c r="D34" s="191">
        <v>84</v>
      </c>
      <c r="E34" s="254">
        <v>84</v>
      </c>
      <c r="F34" s="191">
        <v>0</v>
      </c>
      <c r="G34" s="191">
        <v>1701</v>
      </c>
      <c r="H34" s="254">
        <v>1701</v>
      </c>
    </row>
    <row r="35" spans="1:8" x14ac:dyDescent="0.2">
      <c r="A35" s="639"/>
      <c r="B35" s="191" t="s">
        <v>238</v>
      </c>
      <c r="C35" s="191">
        <v>0</v>
      </c>
      <c r="D35" s="191">
        <v>47</v>
      </c>
      <c r="E35" s="257">
        <v>47</v>
      </c>
      <c r="F35" s="649">
        <v>10</v>
      </c>
      <c r="G35" s="191">
        <v>578</v>
      </c>
      <c r="H35" s="254">
        <v>568</v>
      </c>
    </row>
    <row r="36" spans="1:8" x14ac:dyDescent="0.2">
      <c r="A36" s="639"/>
      <c r="B36" s="191" t="s">
        <v>239</v>
      </c>
      <c r="C36" s="191">
        <v>11</v>
      </c>
      <c r="D36" s="191">
        <v>13</v>
      </c>
      <c r="E36" s="257">
        <v>2</v>
      </c>
      <c r="F36" s="188">
        <v>436</v>
      </c>
      <c r="G36" s="188">
        <v>769</v>
      </c>
      <c r="H36" s="257">
        <v>333</v>
      </c>
    </row>
    <row r="37" spans="1:8" x14ac:dyDescent="0.2">
      <c r="A37" s="193" t="s">
        <v>539</v>
      </c>
      <c r="B37" s="194"/>
      <c r="C37" s="194">
        <v>240</v>
      </c>
      <c r="D37" s="194">
        <v>217</v>
      </c>
      <c r="E37" s="256">
        <v>-23</v>
      </c>
      <c r="F37" s="194">
        <v>2108</v>
      </c>
      <c r="G37" s="194">
        <v>3720</v>
      </c>
      <c r="H37" s="256">
        <v>1612</v>
      </c>
    </row>
    <row r="38" spans="1:8" x14ac:dyDescent="0.2">
      <c r="A38" s="639"/>
      <c r="B38" s="191" t="s">
        <v>272</v>
      </c>
      <c r="C38" s="191">
        <v>0</v>
      </c>
      <c r="D38" s="191">
        <v>3</v>
      </c>
      <c r="E38" s="253">
        <v>3</v>
      </c>
      <c r="F38" s="649">
        <v>105</v>
      </c>
      <c r="G38" s="191">
        <v>16</v>
      </c>
      <c r="H38" s="254">
        <v>-89</v>
      </c>
    </row>
    <row r="39" spans="1:8" x14ac:dyDescent="0.2">
      <c r="A39" s="639"/>
      <c r="B39" s="191" t="s">
        <v>273</v>
      </c>
      <c r="C39" s="191">
        <v>56</v>
      </c>
      <c r="D39" s="191">
        <v>0</v>
      </c>
      <c r="E39" s="257">
        <v>-56</v>
      </c>
      <c r="F39" s="649">
        <v>74</v>
      </c>
      <c r="G39" s="191">
        <v>0</v>
      </c>
      <c r="H39" s="254">
        <v>-74</v>
      </c>
    </row>
    <row r="40" spans="1:8" x14ac:dyDescent="0.2">
      <c r="A40" s="639"/>
      <c r="B40" s="191" t="s">
        <v>274</v>
      </c>
      <c r="C40" s="191">
        <v>0</v>
      </c>
      <c r="D40" s="191">
        <v>0</v>
      </c>
      <c r="E40" s="253">
        <v>0</v>
      </c>
      <c r="F40" s="649">
        <v>90</v>
      </c>
      <c r="G40" s="191">
        <v>384</v>
      </c>
      <c r="H40" s="257">
        <v>294</v>
      </c>
    </row>
    <row r="41" spans="1:8" x14ac:dyDescent="0.2">
      <c r="A41" s="639"/>
      <c r="B41" s="191" t="s">
        <v>275</v>
      </c>
      <c r="C41" s="191">
        <v>35</v>
      </c>
      <c r="D41" s="191">
        <v>13</v>
      </c>
      <c r="E41" s="253">
        <v>-22</v>
      </c>
      <c r="F41" s="649">
        <v>169</v>
      </c>
      <c r="G41" s="191">
        <v>148</v>
      </c>
      <c r="H41" s="257">
        <v>-21</v>
      </c>
    </row>
    <row r="42" spans="1:8" x14ac:dyDescent="0.2">
      <c r="A42" s="193" t="s">
        <v>555</v>
      </c>
      <c r="B42" s="205"/>
      <c r="C42" s="205">
        <v>91</v>
      </c>
      <c r="D42" s="194">
        <v>16</v>
      </c>
      <c r="E42" s="205">
        <v>-75</v>
      </c>
      <c r="F42" s="205">
        <v>438</v>
      </c>
      <c r="G42" s="205">
        <v>548</v>
      </c>
      <c r="H42" s="258">
        <v>110</v>
      </c>
    </row>
    <row r="43" spans="1:8" x14ac:dyDescent="0.2">
      <c r="A43" s="376" t="s">
        <v>625</v>
      </c>
      <c r="B43" s="775"/>
      <c r="C43" s="790">
        <v>0</v>
      </c>
      <c r="D43" s="790">
        <v>6</v>
      </c>
      <c r="E43" s="790">
        <v>6</v>
      </c>
      <c r="F43" s="205">
        <v>180</v>
      </c>
      <c r="G43" s="790">
        <v>18</v>
      </c>
      <c r="H43" s="258">
        <v>-162</v>
      </c>
    </row>
    <row r="44" spans="1:8" x14ac:dyDescent="0.2">
      <c r="A44" s="836" t="s">
        <v>120</v>
      </c>
      <c r="B44" s="207"/>
      <c r="C44" s="207">
        <v>1610</v>
      </c>
      <c r="D44" s="259">
        <v>1606</v>
      </c>
      <c r="E44" s="207">
        <v>-4</v>
      </c>
      <c r="F44" s="207">
        <v>16771</v>
      </c>
      <c r="G44" s="259">
        <v>19845</v>
      </c>
      <c r="H44" s="207">
        <v>3074</v>
      </c>
    </row>
    <row r="45" spans="1:8" x14ac:dyDescent="0.2">
      <c r="A45" s="807" t="s">
        <v>540</v>
      </c>
      <c r="B45" s="212"/>
      <c r="C45" s="212">
        <v>273</v>
      </c>
      <c r="D45" s="212">
        <v>78</v>
      </c>
      <c r="E45" s="212">
        <v>-195</v>
      </c>
      <c r="F45" s="212">
        <v>2932</v>
      </c>
      <c r="G45" s="212">
        <v>810</v>
      </c>
      <c r="H45" s="212">
        <v>-2122</v>
      </c>
    </row>
    <row r="46" spans="1:8" x14ac:dyDescent="0.2">
      <c r="A46" s="807" t="s">
        <v>541</v>
      </c>
      <c r="B46" s="212"/>
      <c r="C46" s="212">
        <v>1337</v>
      </c>
      <c r="D46" s="212">
        <v>1528</v>
      </c>
      <c r="E46" s="212">
        <v>191</v>
      </c>
      <c r="F46" s="212">
        <v>13839</v>
      </c>
      <c r="G46" s="212">
        <v>19035</v>
      </c>
      <c r="H46" s="212">
        <v>5196</v>
      </c>
    </row>
    <row r="47" spans="1:8" x14ac:dyDescent="0.2">
      <c r="A47" s="808" t="s">
        <v>542</v>
      </c>
      <c r="B47" s="216"/>
      <c r="C47" s="216">
        <v>1037</v>
      </c>
      <c r="D47" s="216">
        <v>931</v>
      </c>
      <c r="E47" s="216">
        <v>-106</v>
      </c>
      <c r="F47" s="216">
        <v>9646</v>
      </c>
      <c r="G47" s="216">
        <v>11080</v>
      </c>
      <c r="H47" s="216">
        <v>1434</v>
      </c>
    </row>
    <row r="48" spans="1:8" x14ac:dyDescent="0.2">
      <c r="A48" s="808" t="s">
        <v>543</v>
      </c>
      <c r="B48" s="216"/>
      <c r="C48" s="216">
        <v>573</v>
      </c>
      <c r="D48" s="216">
        <v>675</v>
      </c>
      <c r="E48" s="216">
        <v>102</v>
      </c>
      <c r="F48" s="216">
        <v>7125</v>
      </c>
      <c r="G48" s="216">
        <v>8765</v>
      </c>
      <c r="H48" s="216">
        <v>1640</v>
      </c>
    </row>
    <row r="49" spans="1:8" x14ac:dyDescent="0.2">
      <c r="A49" s="807" t="s">
        <v>544</v>
      </c>
      <c r="B49" s="219"/>
      <c r="C49" s="219">
        <v>705</v>
      </c>
      <c r="D49" s="260">
        <v>661</v>
      </c>
      <c r="E49" s="212">
        <v>-44</v>
      </c>
      <c r="F49" s="212">
        <v>6940</v>
      </c>
      <c r="G49" s="212">
        <v>8944</v>
      </c>
      <c r="H49" s="212">
        <v>2004</v>
      </c>
    </row>
    <row r="50" spans="1:8" ht="15" x14ac:dyDescent="0.25">
      <c r="A50" s="225" t="s">
        <v>247</v>
      </c>
      <c r="B50" s="221"/>
      <c r="C50" s="261"/>
      <c r="D50" s="222"/>
      <c r="E50" s="222"/>
      <c r="F50" s="223"/>
      <c r="G50" s="222"/>
      <c r="H50" s="252" t="s">
        <v>246</v>
      </c>
    </row>
    <row r="51" spans="1:8" ht="15" x14ac:dyDescent="0.25">
      <c r="B51" s="225"/>
      <c r="C51" s="226"/>
      <c r="D51" s="222"/>
      <c r="E51" s="222"/>
      <c r="F51" s="223"/>
      <c r="G51" s="222"/>
      <c r="H51" s="224"/>
    </row>
    <row r="53" spans="1:8" x14ac:dyDescent="0.2">
      <c r="C53" s="262"/>
      <c r="D53" s="262"/>
      <c r="E53" s="262"/>
      <c r="F53" s="262"/>
      <c r="G53" s="262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3"/>
  <sheetViews>
    <sheetView workbookViewId="0">
      <selection activeCell="F11" sqref="F11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160</v>
      </c>
    </row>
    <row r="3" spans="1:8" x14ac:dyDescent="0.2">
      <c r="A3" s="63"/>
      <c r="B3" s="856">
        <f>INDICE!A3</f>
        <v>42005</v>
      </c>
      <c r="C3" s="857"/>
      <c r="D3" s="857" t="s">
        <v>121</v>
      </c>
      <c r="E3" s="857"/>
      <c r="F3" s="857" t="s">
        <v>122</v>
      </c>
      <c r="G3" s="857"/>
      <c r="H3" s="857"/>
    </row>
    <row r="4" spans="1:8" x14ac:dyDescent="0.2">
      <c r="A4" s="75"/>
      <c r="B4" s="72" t="s">
        <v>48</v>
      </c>
      <c r="C4" s="72" t="s">
        <v>545</v>
      </c>
      <c r="D4" s="72" t="s">
        <v>48</v>
      </c>
      <c r="E4" s="72" t="s">
        <v>545</v>
      </c>
      <c r="F4" s="72" t="s">
        <v>48</v>
      </c>
      <c r="G4" s="72" t="s">
        <v>545</v>
      </c>
      <c r="H4" s="73" t="s">
        <v>129</v>
      </c>
    </row>
    <row r="5" spans="1:8" x14ac:dyDescent="0.2">
      <c r="A5" s="239" t="s">
        <v>277</v>
      </c>
      <c r="B5" s="692">
        <v>0.30399999999999999</v>
      </c>
      <c r="C5" s="389">
        <v>-27.44630071599045</v>
      </c>
      <c r="D5" s="547">
        <v>0.30399999999999999</v>
      </c>
      <c r="E5" s="389">
        <v>-27.44630071599045</v>
      </c>
      <c r="F5" s="547">
        <v>4.657</v>
      </c>
      <c r="G5" s="389">
        <v>2.0153340635268346</v>
      </c>
      <c r="H5" s="693">
        <v>1.5857233820139403</v>
      </c>
    </row>
    <row r="6" spans="1:8" x14ac:dyDescent="0.2">
      <c r="A6" s="239" t="s">
        <v>278</v>
      </c>
      <c r="B6" s="548">
        <v>2.7240000000000002</v>
      </c>
      <c r="C6" s="271">
        <v>14.118139924591539</v>
      </c>
      <c r="D6" s="270">
        <v>2.7240000000000002</v>
      </c>
      <c r="E6" s="271">
        <v>14.118139924591539</v>
      </c>
      <c r="F6" s="270">
        <v>23.943000000000001</v>
      </c>
      <c r="G6" s="271">
        <v>-26.739489627317791</v>
      </c>
      <c r="H6" s="694">
        <v>8.1526680127893005</v>
      </c>
    </row>
    <row r="7" spans="1:8" x14ac:dyDescent="0.2">
      <c r="A7" s="239" t="s">
        <v>279</v>
      </c>
      <c r="B7" s="548">
        <v>1.8819999999999999</v>
      </c>
      <c r="C7" s="271">
        <v>-54.661527342808959</v>
      </c>
      <c r="D7" s="270">
        <v>1.8819999999999999</v>
      </c>
      <c r="E7" s="271">
        <v>-54.661527342808959</v>
      </c>
      <c r="F7" s="270">
        <v>45.322000000000003</v>
      </c>
      <c r="G7" s="271">
        <v>23.476365617763246</v>
      </c>
      <c r="H7" s="694">
        <v>15.432285832002535</v>
      </c>
    </row>
    <row r="8" spans="1:8" x14ac:dyDescent="0.2">
      <c r="A8" s="239" t="s">
        <v>280</v>
      </c>
      <c r="B8" s="548">
        <v>11.172000000000001</v>
      </c>
      <c r="C8" s="271">
        <v>-52.683071449747999</v>
      </c>
      <c r="D8" s="270">
        <v>11.172000000000001</v>
      </c>
      <c r="E8" s="271">
        <v>-52.683071449747999</v>
      </c>
      <c r="F8" s="270">
        <v>215.97300000000001</v>
      </c>
      <c r="G8" s="271">
        <v>-25.791654640663008</v>
      </c>
      <c r="H8" s="694">
        <v>73.539496668176241</v>
      </c>
    </row>
    <row r="9" spans="1:8" x14ac:dyDescent="0.2">
      <c r="A9" s="239" t="s">
        <v>281</v>
      </c>
      <c r="B9" s="549">
        <v>2.8370000000000002</v>
      </c>
      <c r="C9" s="272">
        <v>3491.1392405063289</v>
      </c>
      <c r="D9" s="270">
        <v>2.8370000000000002</v>
      </c>
      <c r="E9" s="270">
        <v>3491.1392405063289</v>
      </c>
      <c r="F9" s="270">
        <v>3.7879999999999998</v>
      </c>
      <c r="G9" s="270">
        <v>141.12030553787395</v>
      </c>
      <c r="H9" s="694">
        <v>1.2898261050179956</v>
      </c>
    </row>
    <row r="10" spans="1:8" x14ac:dyDescent="0.2">
      <c r="A10" s="247" t="s">
        <v>282</v>
      </c>
      <c r="B10" s="273">
        <v>18.919</v>
      </c>
      <c r="C10" s="274">
        <v>-38.268019708291185</v>
      </c>
      <c r="D10" s="273">
        <v>18.919</v>
      </c>
      <c r="E10" s="274">
        <v>-38.268019708291185</v>
      </c>
      <c r="F10" s="273">
        <v>293.68299999999999</v>
      </c>
      <c r="G10" s="274">
        <v>-19.881110544278002</v>
      </c>
      <c r="H10" s="274">
        <v>100</v>
      </c>
    </row>
    <row r="11" spans="1:8" x14ac:dyDescent="0.2">
      <c r="A11" s="275" t="s">
        <v>283</v>
      </c>
      <c r="B11" s="276">
        <f>B10/'Consumo PP'!B11*100</f>
        <v>0.39898944213915793</v>
      </c>
      <c r="C11" s="277"/>
      <c r="D11" s="276">
        <f>D10/'Consumo PP'!D11*100</f>
        <v>0.39898944213915793</v>
      </c>
      <c r="E11" s="277"/>
      <c r="F11" s="276">
        <f>F10/'Consumo PP'!F11*100</f>
        <v>0.53776490661409093</v>
      </c>
      <c r="G11" s="278"/>
      <c r="H11" s="278"/>
    </row>
    <row r="12" spans="1:8" x14ac:dyDescent="0.2">
      <c r="A12" s="279" t="s">
        <v>581</v>
      </c>
      <c r="B12" s="67"/>
      <c r="C12" s="67"/>
      <c r="D12" s="67"/>
      <c r="E12" s="67"/>
      <c r="F12" s="67"/>
      <c r="G12" s="272"/>
      <c r="H12" s="71" t="s">
        <v>246</v>
      </c>
    </row>
    <row r="13" spans="1:8" x14ac:dyDescent="0.2">
      <c r="A13" s="225" t="s">
        <v>247</v>
      </c>
      <c r="B13" s="134"/>
      <c r="C13" s="134"/>
      <c r="D13" s="134"/>
      <c r="E13" s="134"/>
      <c r="F13" s="134"/>
      <c r="G13" s="134"/>
      <c r="H13" s="71"/>
    </row>
  </sheetData>
  <mergeCells count="3">
    <mergeCell ref="B3:C3"/>
    <mergeCell ref="D3:E3"/>
    <mergeCell ref="F3:H3"/>
  </mergeCells>
  <conditionalFormatting sqref="B5:B9 D5:D9">
    <cfRule type="cellIs" dxfId="40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E5" sqref="E5"/>
    </sheetView>
  </sheetViews>
  <sheetFormatPr baseColWidth="10" defaultRowHeight="14.25" x14ac:dyDescent="0.2"/>
  <sheetData>
    <row r="1" spans="1:7" x14ac:dyDescent="0.2">
      <c r="A1" s="6" t="s">
        <v>284</v>
      </c>
      <c r="B1" s="697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160</v>
      </c>
    </row>
    <row r="3" spans="1:7" x14ac:dyDescent="0.2">
      <c r="A3" s="63"/>
      <c r="B3" s="859">
        <f>INDICE!A3</f>
        <v>42005</v>
      </c>
      <c r="C3" s="859"/>
      <c r="D3" s="877" t="s">
        <v>121</v>
      </c>
      <c r="E3" s="877"/>
      <c r="F3" s="877" t="s">
        <v>122</v>
      </c>
      <c r="G3" s="877"/>
    </row>
    <row r="4" spans="1:7" x14ac:dyDescent="0.2">
      <c r="A4" s="75"/>
      <c r="B4" s="265" t="s">
        <v>48</v>
      </c>
      <c r="C4" s="72" t="s">
        <v>545</v>
      </c>
      <c r="D4" s="265" t="s">
        <v>48</v>
      </c>
      <c r="E4" s="72" t="s">
        <v>545</v>
      </c>
      <c r="F4" s="265" t="s">
        <v>48</v>
      </c>
      <c r="G4" s="72" t="s">
        <v>545</v>
      </c>
    </row>
    <row r="5" spans="1:7" ht="15" x14ac:dyDescent="0.25">
      <c r="A5" s="689" t="s">
        <v>120</v>
      </c>
      <c r="B5" s="695">
        <v>5362</v>
      </c>
      <c r="C5" s="690">
        <v>14.646140688475517</v>
      </c>
      <c r="D5" s="691">
        <v>5362</v>
      </c>
      <c r="E5" s="690">
        <v>14.646140688475517</v>
      </c>
      <c r="F5" s="696">
        <v>62092</v>
      </c>
      <c r="G5" s="690">
        <v>2.6229237253119577</v>
      </c>
    </row>
    <row r="6" spans="1:7" x14ac:dyDescent="0.2">
      <c r="A6" s="279"/>
      <c r="B6" s="1"/>
      <c r="C6" s="1"/>
      <c r="D6" s="1"/>
      <c r="E6" s="1"/>
      <c r="F6" s="1"/>
      <c r="G6" s="71" t="s">
        <v>246</v>
      </c>
    </row>
    <row r="7" spans="1:7" x14ac:dyDescent="0.2">
      <c r="A7" s="279" t="s">
        <v>581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B18" sqref="B18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285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160</v>
      </c>
    </row>
    <row r="3" spans="1:8" s="80" customFormat="1" x14ac:dyDescent="0.2">
      <c r="A3" s="79"/>
      <c r="B3" s="856">
        <f>INDICE!A3</f>
        <v>42005</v>
      </c>
      <c r="C3" s="857"/>
      <c r="D3" s="857" t="s">
        <v>121</v>
      </c>
      <c r="E3" s="857"/>
      <c r="F3" s="857" t="s">
        <v>122</v>
      </c>
      <c r="G3" s="857"/>
      <c r="H3" s="857"/>
    </row>
    <row r="4" spans="1:8" s="80" customFormat="1" x14ac:dyDescent="0.2">
      <c r="A4" s="81"/>
      <c r="B4" s="72" t="s">
        <v>48</v>
      </c>
      <c r="C4" s="72" t="s">
        <v>123</v>
      </c>
      <c r="D4" s="72" t="s">
        <v>48</v>
      </c>
      <c r="E4" s="72" t="s">
        <v>124</v>
      </c>
      <c r="F4" s="72" t="s">
        <v>48</v>
      </c>
      <c r="G4" s="73" t="s">
        <v>124</v>
      </c>
      <c r="H4" s="73" t="s">
        <v>129</v>
      </c>
    </row>
    <row r="5" spans="1:8" s="80" customFormat="1" x14ac:dyDescent="0.2">
      <c r="A5" s="82" t="s">
        <v>639</v>
      </c>
      <c r="B5" s="485">
        <v>140</v>
      </c>
      <c r="C5" s="84">
        <v>-3.4482758620689653</v>
      </c>
      <c r="D5" s="83">
        <v>140</v>
      </c>
      <c r="E5" s="84">
        <v>-3.4482758620689653</v>
      </c>
      <c r="F5" s="83">
        <v>1594</v>
      </c>
      <c r="G5" s="84">
        <v>-6.4663223015622036</v>
      </c>
      <c r="H5" s="488">
        <v>2.5935989846889798</v>
      </c>
    </row>
    <row r="6" spans="1:8" s="80" customFormat="1" x14ac:dyDescent="0.2">
      <c r="A6" s="82" t="s">
        <v>49</v>
      </c>
      <c r="B6" s="486">
        <v>789</v>
      </c>
      <c r="C6" s="86">
        <v>44.770642201834868</v>
      </c>
      <c r="D6" s="85">
        <v>789</v>
      </c>
      <c r="E6" s="86">
        <v>44.770642201834868</v>
      </c>
      <c r="F6" s="85">
        <v>7544</v>
      </c>
      <c r="G6" s="86">
        <v>2.9843763800472987</v>
      </c>
      <c r="H6" s="489">
        <v>12.274849899933288</v>
      </c>
    </row>
    <row r="7" spans="1:8" s="80" customFormat="1" x14ac:dyDescent="0.2">
      <c r="A7" s="82" t="s">
        <v>50</v>
      </c>
      <c r="B7" s="486">
        <v>720</v>
      </c>
      <c r="C7" s="86">
        <v>10.260336906584993</v>
      </c>
      <c r="D7" s="85">
        <v>720</v>
      </c>
      <c r="E7" s="86">
        <v>10.260336906584993</v>
      </c>
      <c r="F7" s="85">
        <v>8956</v>
      </c>
      <c r="G7" s="86">
        <v>4.9802681404227087</v>
      </c>
      <c r="H7" s="489">
        <v>14.572316503685384</v>
      </c>
    </row>
    <row r="8" spans="1:8" s="80" customFormat="1" x14ac:dyDescent="0.2">
      <c r="A8" s="82" t="s">
        <v>130</v>
      </c>
      <c r="B8" s="486">
        <v>2341</v>
      </c>
      <c r="C8" s="86">
        <v>9.9577266322217</v>
      </c>
      <c r="D8" s="85">
        <v>2341</v>
      </c>
      <c r="E8" s="86">
        <v>9.9577266322217</v>
      </c>
      <c r="F8" s="85">
        <v>27658</v>
      </c>
      <c r="G8" s="86">
        <v>3.57230069699912</v>
      </c>
      <c r="H8" s="489">
        <v>45.002359296441533</v>
      </c>
    </row>
    <row r="9" spans="1:8" s="80" customFormat="1" x14ac:dyDescent="0.2">
      <c r="A9" s="82" t="s">
        <v>131</v>
      </c>
      <c r="B9" s="486">
        <v>277</v>
      </c>
      <c r="C9" s="86">
        <v>-24.316939890710383</v>
      </c>
      <c r="D9" s="85">
        <v>277</v>
      </c>
      <c r="E9" s="86">
        <v>-24.316939890710383</v>
      </c>
      <c r="F9" s="85">
        <v>4393</v>
      </c>
      <c r="G9" s="87">
        <v>-14.501303013376567</v>
      </c>
      <c r="H9" s="489">
        <v>7.1478546673392014</v>
      </c>
    </row>
    <row r="10" spans="1:8" s="80" customFormat="1" x14ac:dyDescent="0.2">
      <c r="A10" s="81" t="s">
        <v>132</v>
      </c>
      <c r="B10" s="487">
        <v>1041</v>
      </c>
      <c r="C10" s="89">
        <v>30.125</v>
      </c>
      <c r="D10" s="88">
        <v>1041</v>
      </c>
      <c r="E10" s="89">
        <v>30.125</v>
      </c>
      <c r="F10" s="88">
        <v>11314</v>
      </c>
      <c r="G10" s="89">
        <v>7.0157153438724178</v>
      </c>
      <c r="H10" s="490">
        <v>18.409020647911618</v>
      </c>
    </row>
    <row r="11" spans="1:8" s="80" customFormat="1" x14ac:dyDescent="0.2">
      <c r="A11" s="90" t="s">
        <v>120</v>
      </c>
      <c r="B11" s="91">
        <v>5308</v>
      </c>
      <c r="C11" s="92">
        <v>14.445881845623113</v>
      </c>
      <c r="D11" s="91">
        <v>5308</v>
      </c>
      <c r="E11" s="92">
        <v>14.445881845623113</v>
      </c>
      <c r="F11" s="91">
        <v>61459</v>
      </c>
      <c r="G11" s="92">
        <v>2.4741439072186058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246</v>
      </c>
    </row>
    <row r="13" spans="1:8" s="80" customFormat="1" x14ac:dyDescent="0.2">
      <c r="A13" s="94" t="s">
        <v>134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582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247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B16" sqref="B16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8" t="s">
        <v>286</v>
      </c>
      <c r="B1" s="228"/>
      <c r="C1" s="228"/>
      <c r="D1" s="228"/>
      <c r="E1" s="228"/>
      <c r="F1" s="229"/>
      <c r="G1" s="229"/>
    </row>
    <row r="2" spans="1:7" x14ac:dyDescent="0.2">
      <c r="A2" s="228"/>
      <c r="B2" s="228"/>
      <c r="C2" s="228"/>
      <c r="D2" s="228"/>
      <c r="E2" s="233" t="s">
        <v>160</v>
      </c>
      <c r="F2" s="229"/>
      <c r="G2" s="229"/>
    </row>
    <row r="3" spans="1:7" x14ac:dyDescent="0.2">
      <c r="A3" s="878">
        <f>INDICE!A3</f>
        <v>42005</v>
      </c>
      <c r="B3" s="878">
        <v>41671</v>
      </c>
      <c r="C3" s="879">
        <v>41671</v>
      </c>
      <c r="D3" s="878">
        <v>41671</v>
      </c>
      <c r="E3" s="878">
        <v>41671</v>
      </c>
      <c r="F3" s="229"/>
    </row>
    <row r="4" spans="1:7" x14ac:dyDescent="0.2">
      <c r="A4" s="239" t="s">
        <v>30</v>
      </c>
      <c r="B4" s="240">
        <v>18.919</v>
      </c>
      <c r="C4" s="698"/>
      <c r="D4" s="376" t="s">
        <v>287</v>
      </c>
      <c r="E4" s="383">
        <v>5308</v>
      </c>
    </row>
    <row r="5" spans="1:7" x14ac:dyDescent="0.2">
      <c r="A5" s="239" t="s">
        <v>288</v>
      </c>
      <c r="B5" s="240">
        <v>4601</v>
      </c>
      <c r="C5" s="383"/>
      <c r="D5" s="239" t="s">
        <v>289</v>
      </c>
      <c r="E5" s="240">
        <v>-391</v>
      </c>
    </row>
    <row r="6" spans="1:7" x14ac:dyDescent="0.2">
      <c r="A6" s="239" t="s">
        <v>575</v>
      </c>
      <c r="B6" s="240">
        <v>219</v>
      </c>
      <c r="C6" s="383"/>
      <c r="D6" s="239" t="s">
        <v>290</v>
      </c>
      <c r="E6" s="240">
        <v>59</v>
      </c>
    </row>
    <row r="7" spans="1:7" x14ac:dyDescent="0.2">
      <c r="A7" s="239" t="s">
        <v>576</v>
      </c>
      <c r="B7" s="240">
        <v>108.08100000000013</v>
      </c>
      <c r="C7" s="383"/>
      <c r="D7" s="239" t="s">
        <v>577</v>
      </c>
      <c r="E7" s="240">
        <v>1610</v>
      </c>
    </row>
    <row r="8" spans="1:7" x14ac:dyDescent="0.2">
      <c r="A8" s="239" t="s">
        <v>578</v>
      </c>
      <c r="B8" s="240">
        <v>415</v>
      </c>
      <c r="C8" s="383"/>
      <c r="D8" s="239" t="s">
        <v>579</v>
      </c>
      <c r="E8" s="240">
        <v>-1606</v>
      </c>
    </row>
    <row r="9" spans="1:7" x14ac:dyDescent="0.2">
      <c r="A9" s="247" t="s">
        <v>59</v>
      </c>
      <c r="B9" s="248">
        <v>5362</v>
      </c>
      <c r="C9" s="383"/>
      <c r="D9" s="239" t="s">
        <v>292</v>
      </c>
      <c r="E9" s="240">
        <v>-238</v>
      </c>
    </row>
    <row r="10" spans="1:7" x14ac:dyDescent="0.2">
      <c r="A10" s="239" t="s">
        <v>291</v>
      </c>
      <c r="B10" s="240">
        <v>-54</v>
      </c>
      <c r="C10" s="383"/>
      <c r="D10" s="247" t="s">
        <v>580</v>
      </c>
      <c r="E10" s="248">
        <v>4742</v>
      </c>
    </row>
    <row r="11" spans="1:7" x14ac:dyDescent="0.2">
      <c r="A11" s="247" t="s">
        <v>287</v>
      </c>
      <c r="B11" s="248">
        <v>5308</v>
      </c>
      <c r="C11" s="699"/>
      <c r="D11" s="325"/>
      <c r="E11" s="688" t="s">
        <v>133</v>
      </c>
      <c r="F11" s="239"/>
    </row>
  </sheetData>
  <mergeCells count="1">
    <mergeCell ref="A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29"/>
  <sheetViews>
    <sheetView workbookViewId="0">
      <selection sqref="A1:D2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45" t="s">
        <v>585</v>
      </c>
      <c r="B1" s="845"/>
      <c r="C1" s="845"/>
      <c r="D1" s="845"/>
      <c r="E1" s="282"/>
      <c r="F1" s="282"/>
      <c r="G1" s="60"/>
      <c r="H1" s="60"/>
      <c r="I1" s="60"/>
      <c r="J1" s="60"/>
      <c r="K1" s="58"/>
      <c r="L1" s="58"/>
    </row>
    <row r="2" spans="1:12" ht="14.25" customHeight="1" x14ac:dyDescent="0.2">
      <c r="A2" s="845"/>
      <c r="B2" s="845"/>
      <c r="C2" s="845"/>
      <c r="D2" s="845"/>
      <c r="E2" s="282"/>
      <c r="F2" s="282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293</v>
      </c>
      <c r="F3" s="58"/>
    </row>
    <row r="4" spans="1:12" s="285" customFormat="1" ht="14.25" customHeight="1" x14ac:dyDescent="0.2">
      <c r="A4" s="283"/>
      <c r="B4" s="283"/>
      <c r="C4" s="284" t="s">
        <v>294</v>
      </c>
      <c r="D4" s="284" t="s">
        <v>584</v>
      </c>
      <c r="E4" s="65"/>
      <c r="F4" s="65"/>
    </row>
    <row r="5" spans="1:12" s="285" customFormat="1" ht="14.25" customHeight="1" x14ac:dyDescent="0.2">
      <c r="A5" s="880">
        <v>2008</v>
      </c>
      <c r="B5" s="286" t="s">
        <v>295</v>
      </c>
      <c r="C5" s="700">
        <v>12.94</v>
      </c>
      <c r="D5" s="287">
        <v>5.29</v>
      </c>
      <c r="E5" s="65"/>
      <c r="F5" s="65"/>
    </row>
    <row r="6" spans="1:12" ht="14.25" customHeight="1" x14ac:dyDescent="0.2">
      <c r="A6" s="880"/>
      <c r="B6" s="286" t="s">
        <v>296</v>
      </c>
      <c r="C6" s="700">
        <v>14.1</v>
      </c>
      <c r="D6" s="287">
        <v>8.9644513137557968</v>
      </c>
      <c r="F6" s="58"/>
    </row>
    <row r="7" spans="1:12" ht="14.25" customHeight="1" x14ac:dyDescent="0.2">
      <c r="A7" s="880"/>
      <c r="B7" s="286" t="s">
        <v>297</v>
      </c>
      <c r="C7" s="700">
        <v>13.76</v>
      </c>
      <c r="D7" s="287">
        <v>-2.4113475177304955</v>
      </c>
      <c r="E7" s="288"/>
      <c r="F7" s="58"/>
    </row>
    <row r="8" spans="1:12" s="285" customFormat="1" ht="14.25" customHeight="1" x14ac:dyDescent="0.2">
      <c r="A8" s="847">
        <v>2009</v>
      </c>
      <c r="B8" s="289" t="s">
        <v>295</v>
      </c>
      <c r="C8" s="701">
        <v>13.5</v>
      </c>
      <c r="D8" s="290">
        <v>-1.8895348837209287</v>
      </c>
      <c r="E8" s="65"/>
      <c r="F8" s="65"/>
    </row>
    <row r="9" spans="1:12" ht="14.25" customHeight="1" x14ac:dyDescent="0.2">
      <c r="A9" s="880"/>
      <c r="B9" s="286" t="s">
        <v>296</v>
      </c>
      <c r="C9" s="700">
        <v>10.5</v>
      </c>
      <c r="D9" s="287">
        <v>-22.222222222222221</v>
      </c>
      <c r="F9" s="58"/>
    </row>
    <row r="10" spans="1:12" ht="14.25" customHeight="1" x14ac:dyDescent="0.2">
      <c r="A10" s="880"/>
      <c r="B10" s="286" t="s">
        <v>297</v>
      </c>
      <c r="C10" s="700">
        <v>10.48</v>
      </c>
      <c r="D10" s="287">
        <v>-0.19047619047618641</v>
      </c>
      <c r="E10" s="288"/>
      <c r="F10" s="58"/>
    </row>
    <row r="11" spans="1:12" ht="14.25" customHeight="1" x14ac:dyDescent="0.2">
      <c r="A11" s="880"/>
      <c r="B11" s="286" t="s">
        <v>298</v>
      </c>
      <c r="C11" s="700">
        <v>10.69</v>
      </c>
      <c r="D11" s="287">
        <v>2.0038167938931211</v>
      </c>
      <c r="E11" s="288"/>
      <c r="F11" s="58"/>
    </row>
    <row r="12" spans="1:12" s="285" customFormat="1" ht="14.25" customHeight="1" x14ac:dyDescent="0.2">
      <c r="A12" s="847">
        <v>2010</v>
      </c>
      <c r="B12" s="289" t="s">
        <v>295</v>
      </c>
      <c r="C12" s="701">
        <v>11.06</v>
      </c>
      <c r="D12" s="290">
        <v>3.4611786716557624</v>
      </c>
      <c r="E12" s="65"/>
      <c r="F12" s="65"/>
    </row>
    <row r="13" spans="1:12" ht="14.25" customHeight="1" x14ac:dyDescent="0.2">
      <c r="A13" s="880"/>
      <c r="B13" s="286" t="s">
        <v>296</v>
      </c>
      <c r="C13" s="700">
        <v>11.68</v>
      </c>
      <c r="D13" s="287">
        <v>5.6057866184448395</v>
      </c>
      <c r="F13" s="58"/>
    </row>
    <row r="14" spans="1:12" ht="14.25" customHeight="1" x14ac:dyDescent="0.2">
      <c r="A14" s="880"/>
      <c r="B14" s="286" t="s">
        <v>297</v>
      </c>
      <c r="C14" s="700">
        <v>12.45</v>
      </c>
      <c r="D14" s="287">
        <v>6.5924657534246531</v>
      </c>
      <c r="E14" s="288"/>
      <c r="F14" s="58"/>
    </row>
    <row r="15" spans="1:12" ht="14.25" customHeight="1" x14ac:dyDescent="0.2">
      <c r="A15" s="848"/>
      <c r="B15" s="291" t="s">
        <v>298</v>
      </c>
      <c r="C15" s="702">
        <v>12.79</v>
      </c>
      <c r="D15" s="292">
        <v>2.7309236947791153</v>
      </c>
      <c r="E15" s="288"/>
      <c r="F15" s="58"/>
    </row>
    <row r="16" spans="1:12" s="285" customFormat="1" ht="14.25" customHeight="1" x14ac:dyDescent="0.2">
      <c r="A16" s="880">
        <v>2011</v>
      </c>
      <c r="B16" s="286" t="s">
        <v>295</v>
      </c>
      <c r="C16" s="700">
        <v>13.19</v>
      </c>
      <c r="D16" s="287">
        <v>3.1274433150899172</v>
      </c>
      <c r="E16" s="65"/>
      <c r="F16" s="65"/>
    </row>
    <row r="17" spans="1:6" ht="14.25" customHeight="1" x14ac:dyDescent="0.2">
      <c r="A17" s="880"/>
      <c r="B17" s="286" t="s">
        <v>296</v>
      </c>
      <c r="C17" s="700">
        <v>14</v>
      </c>
      <c r="D17" s="287">
        <v>6.141015921152392</v>
      </c>
      <c r="F17" s="58"/>
    </row>
    <row r="18" spans="1:6" ht="14.25" customHeight="1" x14ac:dyDescent="0.2">
      <c r="A18" s="880"/>
      <c r="B18" s="286" t="s">
        <v>297</v>
      </c>
      <c r="C18" s="700">
        <v>14.8</v>
      </c>
      <c r="D18" s="287">
        <v>5.7142857142857197</v>
      </c>
      <c r="E18" s="288"/>
      <c r="F18" s="58"/>
    </row>
    <row r="19" spans="1:6" ht="14.25" customHeight="1" x14ac:dyDescent="0.2">
      <c r="A19" s="848"/>
      <c r="B19" s="291" t="s">
        <v>298</v>
      </c>
      <c r="C19" s="702">
        <v>15.09</v>
      </c>
      <c r="D19" s="292">
        <v>1.9594594594594537</v>
      </c>
      <c r="E19" s="288"/>
      <c r="F19" s="58"/>
    </row>
    <row r="20" spans="1:6" s="285" customFormat="1" ht="14.25" customHeight="1" x14ac:dyDescent="0.2">
      <c r="A20" s="880">
        <v>2012</v>
      </c>
      <c r="B20" s="286" t="s">
        <v>299</v>
      </c>
      <c r="C20" s="700">
        <v>15.53</v>
      </c>
      <c r="D20" s="287">
        <v>2.9158383035122566</v>
      </c>
      <c r="E20" s="65"/>
      <c r="F20" s="65"/>
    </row>
    <row r="21" spans="1:6" ht="14.25" customHeight="1" x14ac:dyDescent="0.2">
      <c r="A21" s="880"/>
      <c r="B21" s="286" t="s">
        <v>297</v>
      </c>
      <c r="C21" s="700">
        <v>16.45</v>
      </c>
      <c r="D21" s="287">
        <v>5.9240180296200897</v>
      </c>
      <c r="F21" s="58"/>
    </row>
    <row r="22" spans="1:6" ht="14.25" customHeight="1" x14ac:dyDescent="0.2">
      <c r="A22" s="880"/>
      <c r="B22" s="286" t="s">
        <v>300</v>
      </c>
      <c r="C22" s="700">
        <v>16.87</v>
      </c>
      <c r="D22" s="287">
        <v>2.5531914893617129</v>
      </c>
      <c r="E22" s="288"/>
      <c r="F22" s="58"/>
    </row>
    <row r="23" spans="1:6" ht="14.25" customHeight="1" x14ac:dyDescent="0.2">
      <c r="A23" s="848"/>
      <c r="B23" s="291" t="s">
        <v>298</v>
      </c>
      <c r="C23" s="702">
        <v>16.100000000000001</v>
      </c>
      <c r="D23" s="292">
        <v>-4.5643153526970925</v>
      </c>
      <c r="E23" s="288"/>
      <c r="F23" s="58"/>
    </row>
    <row r="24" spans="1:6" ht="14.25" customHeight="1" x14ac:dyDescent="0.2">
      <c r="A24" s="847">
        <v>2013</v>
      </c>
      <c r="B24" s="289" t="s">
        <v>295</v>
      </c>
      <c r="C24" s="701">
        <v>16.32</v>
      </c>
      <c r="D24" s="290">
        <v>1.3664596273291854</v>
      </c>
      <c r="E24" s="288"/>
      <c r="F24" s="58"/>
    </row>
    <row r="25" spans="1:6" ht="14.25" customHeight="1" x14ac:dyDescent="0.2">
      <c r="A25" s="880"/>
      <c r="B25" s="286" t="s">
        <v>301</v>
      </c>
      <c r="C25" s="700">
        <v>17.13</v>
      </c>
      <c r="D25" s="287">
        <v>4.9632352941176388</v>
      </c>
      <c r="E25" s="288"/>
      <c r="F25" s="58"/>
    </row>
    <row r="26" spans="1:6" ht="14.25" customHeight="1" x14ac:dyDescent="0.2">
      <c r="A26" s="848"/>
      <c r="B26" s="291" t="s">
        <v>302</v>
      </c>
      <c r="C26" s="702">
        <v>17.5</v>
      </c>
      <c r="D26" s="292">
        <v>2.1599532983070695</v>
      </c>
      <c r="F26" s="58"/>
    </row>
    <row r="27" spans="1:6" ht="14.25" customHeight="1" x14ac:dyDescent="0.2">
      <c r="A27" s="279"/>
      <c r="D27" s="71" t="s">
        <v>304</v>
      </c>
    </row>
    <row r="28" spans="1:6" ht="14.25" customHeight="1" x14ac:dyDescent="0.2">
      <c r="A28" s="279" t="s">
        <v>303</v>
      </c>
    </row>
    <row r="29" spans="1:6" ht="14.25" customHeight="1" x14ac:dyDescent="0.2">
      <c r="A29" s="279" t="s">
        <v>583</v>
      </c>
    </row>
  </sheetData>
  <mergeCells count="7">
    <mergeCell ref="A24:A26"/>
    <mergeCell ref="A1:D2"/>
    <mergeCell ref="A5:A7"/>
    <mergeCell ref="A8:A11"/>
    <mergeCell ref="A12:A15"/>
    <mergeCell ref="A16:A19"/>
    <mergeCell ref="A20:A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/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109</v>
      </c>
    </row>
    <row r="3" spans="1:7" ht="14.45" customHeight="1" x14ac:dyDescent="0.2">
      <c r="A3" s="63"/>
      <c r="B3" s="847" t="s">
        <v>633</v>
      </c>
      <c r="C3" s="849" t="s">
        <v>508</v>
      </c>
      <c r="D3" s="847" t="s">
        <v>110</v>
      </c>
      <c r="E3" s="849" t="s">
        <v>508</v>
      </c>
      <c r="F3" s="851" t="s">
        <v>112</v>
      </c>
      <c r="G3" s="851"/>
    </row>
    <row r="4" spans="1:7" ht="14.45" customHeight="1" x14ac:dyDescent="0.25">
      <c r="A4" s="64"/>
      <c r="B4" s="848"/>
      <c r="C4" s="850"/>
      <c r="D4" s="848"/>
      <c r="E4" s="850"/>
      <c r="F4" s="471">
        <v>2013</v>
      </c>
      <c r="G4" s="471">
        <v>2012</v>
      </c>
    </row>
    <row r="5" spans="1:7" x14ac:dyDescent="0.2">
      <c r="A5" s="65" t="s">
        <v>113</v>
      </c>
      <c r="B5" s="270">
        <v>10531.063755754865</v>
      </c>
      <c r="C5" s="271">
        <v>8.6949359981241354</v>
      </c>
      <c r="D5" s="270">
        <v>15510.236353799999</v>
      </c>
      <c r="E5" s="271">
        <v>12.031968834669676</v>
      </c>
      <c r="F5" s="801">
        <v>16.026175703224997</v>
      </c>
      <c r="G5" s="801">
        <v>15.870626320900108</v>
      </c>
    </row>
    <row r="6" spans="1:7" x14ac:dyDescent="0.2">
      <c r="A6" s="65" t="s">
        <v>114</v>
      </c>
      <c r="B6" s="270">
        <v>52934.098759999993</v>
      </c>
      <c r="C6" s="271">
        <v>43.704853708160925</v>
      </c>
      <c r="D6" s="270">
        <v>53977.992749800011</v>
      </c>
      <c r="E6" s="271">
        <v>41.873090242399932</v>
      </c>
      <c r="F6" s="801">
        <v>0.72742449388969277</v>
      </c>
      <c r="G6" s="801">
        <v>0.26802646973295613</v>
      </c>
    </row>
    <row r="7" spans="1:7" x14ac:dyDescent="0.2">
      <c r="A7" s="65" t="s">
        <v>115</v>
      </c>
      <c r="B7" s="270">
        <v>26077.232231999998</v>
      </c>
      <c r="C7" s="271">
        <v>21.530575687717608</v>
      </c>
      <c r="D7" s="270">
        <v>28184.114483999998</v>
      </c>
      <c r="E7" s="271">
        <v>21.863650518850307</v>
      </c>
      <c r="F7" s="801">
        <v>0.19104196164985091</v>
      </c>
      <c r="G7" s="801">
        <v>0.18370003439133065</v>
      </c>
    </row>
    <row r="8" spans="1:7" x14ac:dyDescent="0.2">
      <c r="A8" s="65" t="s">
        <v>116</v>
      </c>
      <c r="B8" s="270">
        <v>14784.529206060604</v>
      </c>
      <c r="C8" s="271">
        <v>12.206794887064047</v>
      </c>
      <c r="D8" s="270">
        <v>16019.454545454542</v>
      </c>
      <c r="E8" s="271">
        <v>12.426991661677288</v>
      </c>
      <c r="F8" s="801">
        <v>100</v>
      </c>
      <c r="G8" s="801">
        <v>100</v>
      </c>
    </row>
    <row r="9" spans="1:7" x14ac:dyDescent="0.2">
      <c r="A9" s="65" t="s">
        <v>117</v>
      </c>
      <c r="B9" s="270">
        <v>17209.489989716269</v>
      </c>
      <c r="C9" s="271">
        <v>14.208955286133399</v>
      </c>
      <c r="D9" s="270">
        <v>16004.226742999999</v>
      </c>
      <c r="E9" s="271">
        <v>12.415178789173339</v>
      </c>
      <c r="F9" s="801">
        <v>100</v>
      </c>
      <c r="G9" s="801">
        <v>100</v>
      </c>
    </row>
    <row r="10" spans="1:7" x14ac:dyDescent="0.2">
      <c r="A10" s="65" t="s">
        <v>118</v>
      </c>
      <c r="B10" s="270">
        <v>159.66048706349406</v>
      </c>
      <c r="C10" s="271">
        <v>0.13182312334665935</v>
      </c>
      <c r="D10" s="270">
        <v>175.63739999999999</v>
      </c>
      <c r="E10" s="271">
        <v>0.13624961443509293</v>
      </c>
      <c r="F10" s="801" t="s">
        <v>631</v>
      </c>
      <c r="G10" s="801" t="s">
        <v>632</v>
      </c>
    </row>
    <row r="11" spans="1:7" x14ac:dyDescent="0.2">
      <c r="A11" s="65" t="s">
        <v>119</v>
      </c>
      <c r="B11" s="270">
        <v>-578.86599999999999</v>
      </c>
      <c r="C11" s="271">
        <v>-0.47793869054677912</v>
      </c>
      <c r="D11" s="270">
        <v>-963.11399999999992</v>
      </c>
      <c r="E11" s="271">
        <v>-0.7471296612056435</v>
      </c>
      <c r="F11" s="802"/>
      <c r="G11" s="802"/>
    </row>
    <row r="12" spans="1:7" x14ac:dyDescent="0.2">
      <c r="A12" s="68" t="s">
        <v>120</v>
      </c>
      <c r="B12" s="803">
        <v>121117.20843059523</v>
      </c>
      <c r="C12" s="804">
        <v>100</v>
      </c>
      <c r="D12" s="803">
        <v>128908.54827605456</v>
      </c>
      <c r="E12" s="804">
        <v>100</v>
      </c>
      <c r="F12" s="804">
        <v>27.863705084480099</v>
      </c>
      <c r="G12" s="804">
        <v>25.884822367713198</v>
      </c>
    </row>
    <row r="13" spans="1:7" x14ac:dyDescent="0.2">
      <c r="A13" s="65"/>
      <c r="B13" s="65"/>
      <c r="C13" s="65"/>
      <c r="D13" s="65"/>
      <c r="E13" s="65"/>
      <c r="F13" s="65"/>
      <c r="G13" s="71" t="s">
        <v>634</v>
      </c>
    </row>
    <row r="14" spans="1:7" x14ac:dyDescent="0.2">
      <c r="A14" s="805" t="s">
        <v>635</v>
      </c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8"/>
  <sheetViews>
    <sheetView workbookViewId="0">
      <selection activeCell="C13" sqref="C13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586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94" t="s">
        <v>305</v>
      </c>
    </row>
    <row r="3" spans="1:6" x14ac:dyDescent="0.2">
      <c r="A3" s="63"/>
      <c r="B3" s="859" t="s">
        <v>306</v>
      </c>
      <c r="C3" s="859"/>
      <c r="D3" s="859"/>
      <c r="E3" s="264" t="s">
        <v>307</v>
      </c>
      <c r="F3" s="264"/>
    </row>
    <row r="4" spans="1:6" x14ac:dyDescent="0.2">
      <c r="A4" s="75"/>
      <c r="B4" s="295" t="s">
        <v>656</v>
      </c>
      <c r="C4" s="296" t="s">
        <v>655</v>
      </c>
      <c r="D4" s="295" t="s">
        <v>657</v>
      </c>
      <c r="E4" s="266" t="s">
        <v>308</v>
      </c>
      <c r="F4" s="265" t="s">
        <v>309</v>
      </c>
    </row>
    <row r="5" spans="1:6" x14ac:dyDescent="0.2">
      <c r="A5" s="703" t="s">
        <v>588</v>
      </c>
      <c r="B5" s="297">
        <v>112.91771266451612</v>
      </c>
      <c r="C5" s="297">
        <v>120.149819354839</v>
      </c>
      <c r="D5" s="297">
        <v>139.33979677419401</v>
      </c>
      <c r="E5" s="297">
        <v>-6.0192405857592401</v>
      </c>
      <c r="F5" s="297">
        <v>-18.962338629283344</v>
      </c>
    </row>
    <row r="6" spans="1:6" x14ac:dyDescent="0.2">
      <c r="A6" s="75" t="s">
        <v>587</v>
      </c>
      <c r="B6" s="276">
        <v>107.15396965161293</v>
      </c>
      <c r="C6" s="292">
        <v>114.91684516129</v>
      </c>
      <c r="D6" s="276">
        <v>134.214838709677</v>
      </c>
      <c r="E6" s="276">
        <v>-6.7552111257332141</v>
      </c>
      <c r="F6" s="276">
        <v>-20.162352626746451</v>
      </c>
    </row>
    <row r="7" spans="1:6" x14ac:dyDescent="0.2">
      <c r="A7" s="1"/>
      <c r="B7" s="1"/>
      <c r="C7" s="1"/>
      <c r="D7" s="1"/>
      <c r="E7" s="1"/>
      <c r="F7" s="71" t="s">
        <v>304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sqref="A1:C2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45" t="s">
        <v>310</v>
      </c>
      <c r="B1" s="845"/>
      <c r="C1" s="845"/>
      <c r="D1" s="58"/>
      <c r="E1" s="58"/>
    </row>
    <row r="2" spans="1:38" x14ac:dyDescent="0.2">
      <c r="A2" s="846"/>
      <c r="B2" s="845"/>
      <c r="C2" s="845"/>
      <c r="D2" s="8"/>
      <c r="E2" s="62" t="s">
        <v>305</v>
      </c>
    </row>
    <row r="3" spans="1:38" x14ac:dyDescent="0.2">
      <c r="A3" s="64"/>
      <c r="B3" s="299" t="s">
        <v>311</v>
      </c>
      <c r="C3" s="299" t="s">
        <v>312</v>
      </c>
      <c r="D3" s="299" t="s">
        <v>313</v>
      </c>
      <c r="E3" s="299" t="s">
        <v>314</v>
      </c>
    </row>
    <row r="4" spans="1:38" x14ac:dyDescent="0.2">
      <c r="A4" s="300" t="s">
        <v>315</v>
      </c>
      <c r="B4" s="301">
        <v>112.91771266451612</v>
      </c>
      <c r="C4" s="302">
        <v>19.597288974833376</v>
      </c>
      <c r="D4" s="302">
        <v>46.339515667102091</v>
      </c>
      <c r="E4" s="302">
        <v>46.98090802258065</v>
      </c>
      <c r="F4" s="445"/>
      <c r="H4" s="445"/>
      <c r="M4" s="447"/>
      <c r="N4" s="447"/>
      <c r="O4" s="447"/>
      <c r="P4" s="447"/>
      <c r="Q4" s="447"/>
      <c r="R4" s="447"/>
      <c r="S4" s="447"/>
      <c r="T4" s="447"/>
      <c r="U4" s="447"/>
      <c r="V4" s="447"/>
      <c r="W4" s="447"/>
      <c r="X4" s="447"/>
      <c r="Y4" s="447"/>
      <c r="Z4" s="447"/>
      <c r="AA4" s="447"/>
      <c r="AB4" s="447"/>
      <c r="AC4" s="447"/>
      <c r="AD4" s="447"/>
      <c r="AE4" s="447"/>
      <c r="AF4" s="447"/>
      <c r="AG4" s="447"/>
      <c r="AH4" s="447"/>
      <c r="AI4" s="447"/>
      <c r="AJ4" s="447"/>
      <c r="AK4" s="447"/>
      <c r="AL4" s="447"/>
    </row>
    <row r="5" spans="1:38" x14ac:dyDescent="0.2">
      <c r="A5" s="303" t="s">
        <v>316</v>
      </c>
      <c r="B5" s="304">
        <v>130.63548387096773</v>
      </c>
      <c r="C5" s="298">
        <v>20.857766332339388</v>
      </c>
      <c r="D5" s="298">
        <v>65.449846570886393</v>
      </c>
      <c r="E5" s="298">
        <v>44.327870967741937</v>
      </c>
      <c r="F5" s="445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  <c r="AC5" s="446"/>
      <c r="AD5" s="446"/>
      <c r="AE5" s="446"/>
      <c r="AF5" s="446"/>
      <c r="AG5" s="446"/>
      <c r="AH5" s="446"/>
      <c r="AI5" s="446"/>
      <c r="AJ5" s="446"/>
      <c r="AK5" s="446"/>
      <c r="AL5" s="446"/>
    </row>
    <row r="6" spans="1:38" x14ac:dyDescent="0.2">
      <c r="A6" s="303" t="s">
        <v>317</v>
      </c>
      <c r="B6" s="304">
        <v>113.75483870967741</v>
      </c>
      <c r="C6" s="298">
        <v>18.959139784946238</v>
      </c>
      <c r="D6" s="298">
        <v>49.335860215053749</v>
      </c>
      <c r="E6" s="298">
        <v>45.45983870967742</v>
      </c>
      <c r="F6" s="445"/>
      <c r="M6" s="446"/>
      <c r="N6" s="446"/>
      <c r="O6" s="446"/>
      <c r="P6" s="446"/>
      <c r="Q6" s="446"/>
      <c r="R6" s="446"/>
      <c r="S6" s="446"/>
      <c r="T6" s="446"/>
      <c r="U6" s="446"/>
      <c r="V6" s="446"/>
      <c r="W6" s="446"/>
      <c r="X6" s="446"/>
      <c r="Y6" s="446"/>
      <c r="Z6" s="446"/>
      <c r="AA6" s="446"/>
      <c r="AB6" s="446"/>
      <c r="AC6" s="446"/>
      <c r="AD6" s="446"/>
      <c r="AE6" s="446"/>
      <c r="AF6" s="446"/>
      <c r="AG6" s="446"/>
      <c r="AH6" s="446"/>
      <c r="AI6" s="446"/>
      <c r="AJ6" s="446"/>
      <c r="AK6" s="446"/>
      <c r="AL6" s="446"/>
    </row>
    <row r="7" spans="1:38" x14ac:dyDescent="0.2">
      <c r="A7" s="303" t="s">
        <v>260</v>
      </c>
      <c r="B7" s="304">
        <v>130.29032258064518</v>
      </c>
      <c r="C7" s="298">
        <v>22.612370034657427</v>
      </c>
      <c r="D7" s="298">
        <v>61.463597707278069</v>
      </c>
      <c r="E7" s="298">
        <v>46.214354838709681</v>
      </c>
      <c r="F7" s="445"/>
      <c r="N7" s="446"/>
      <c r="O7" s="446"/>
      <c r="P7" s="446"/>
      <c r="Q7" s="446"/>
      <c r="R7" s="446"/>
      <c r="S7" s="446"/>
      <c r="T7" s="446"/>
      <c r="U7" s="446"/>
      <c r="V7" s="446"/>
      <c r="W7" s="446"/>
      <c r="X7" s="446"/>
      <c r="Y7" s="446"/>
      <c r="Z7" s="446"/>
      <c r="AA7" s="446"/>
      <c r="AB7" s="446"/>
      <c r="AC7" s="446"/>
      <c r="AD7" s="446"/>
      <c r="AE7" s="446"/>
      <c r="AF7" s="446"/>
      <c r="AG7" s="446"/>
      <c r="AH7" s="446"/>
      <c r="AI7" s="446"/>
      <c r="AJ7" s="446"/>
      <c r="AK7" s="446"/>
      <c r="AL7" s="446"/>
    </row>
    <row r="8" spans="1:38" x14ac:dyDescent="0.2">
      <c r="A8" s="303" t="s">
        <v>318</v>
      </c>
      <c r="B8" s="304">
        <v>105.08439744152216</v>
      </c>
      <c r="C8" s="298">
        <v>17.514066240253694</v>
      </c>
      <c r="D8" s="298">
        <v>36.302274898922093</v>
      </c>
      <c r="E8" s="298">
        <v>51.268056302346373</v>
      </c>
      <c r="F8" s="445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446"/>
      <c r="Y8" s="446"/>
      <c r="Z8" s="446"/>
      <c r="AA8" s="446"/>
      <c r="AB8" s="446"/>
      <c r="AC8" s="446"/>
      <c r="AD8" s="446"/>
      <c r="AE8" s="446"/>
      <c r="AF8" s="446"/>
      <c r="AG8" s="446"/>
      <c r="AH8" s="446"/>
      <c r="AI8" s="446"/>
      <c r="AJ8" s="446"/>
      <c r="AK8" s="446"/>
      <c r="AL8" s="446"/>
    </row>
    <row r="9" spans="1:38" x14ac:dyDescent="0.2">
      <c r="A9" s="303" t="s">
        <v>319</v>
      </c>
      <c r="B9" s="304">
        <v>113.00953077279283</v>
      </c>
      <c r="C9" s="298">
        <v>19.613224348997104</v>
      </c>
      <c r="D9" s="298">
        <v>46.089556338761568</v>
      </c>
      <c r="E9" s="298">
        <v>47.306750085034153</v>
      </c>
      <c r="F9" s="445"/>
    </row>
    <row r="10" spans="1:38" x14ac:dyDescent="0.2">
      <c r="A10" s="303" t="s">
        <v>320</v>
      </c>
      <c r="B10" s="304">
        <v>115.78132258064515</v>
      </c>
      <c r="C10" s="298">
        <v>18.486093521279479</v>
      </c>
      <c r="D10" s="298">
        <v>48.970196801301149</v>
      </c>
      <c r="E10" s="298">
        <v>48.325032258064518</v>
      </c>
      <c r="F10" s="445"/>
    </row>
    <row r="11" spans="1:38" x14ac:dyDescent="0.2">
      <c r="A11" s="303" t="s">
        <v>321</v>
      </c>
      <c r="B11" s="304">
        <v>114.99307481339126</v>
      </c>
      <c r="C11" s="298">
        <v>22.998614962678253</v>
      </c>
      <c r="D11" s="298">
        <v>47.633046853336829</v>
      </c>
      <c r="E11" s="298">
        <v>44.361412997376178</v>
      </c>
      <c r="F11" s="445"/>
    </row>
    <row r="12" spans="1:38" x14ac:dyDescent="0.2">
      <c r="A12" s="303" t="s">
        <v>322</v>
      </c>
      <c r="B12" s="304">
        <v>139.17042401610667</v>
      </c>
      <c r="C12" s="298">
        <v>27.834084803221334</v>
      </c>
      <c r="D12" s="298">
        <v>61.263392500386288</v>
      </c>
      <c r="E12" s="298">
        <v>50.072946712499046</v>
      </c>
      <c r="F12" s="445"/>
    </row>
    <row r="13" spans="1:38" x14ac:dyDescent="0.2">
      <c r="A13" s="303" t="s">
        <v>323</v>
      </c>
      <c r="B13" s="304">
        <v>129.98387096774192</v>
      </c>
      <c r="C13" s="298">
        <v>21.663978494623656</v>
      </c>
      <c r="D13" s="298">
        <v>57.017021505376327</v>
      </c>
      <c r="E13" s="298">
        <v>51.302870967741931</v>
      </c>
      <c r="F13" s="445"/>
    </row>
    <row r="14" spans="1:38" x14ac:dyDescent="0.2">
      <c r="A14" s="303" t="s">
        <v>324</v>
      </c>
      <c r="B14" s="304">
        <v>128.01290322580647</v>
      </c>
      <c r="C14" s="298">
        <v>23.084294024325757</v>
      </c>
      <c r="D14" s="298">
        <v>60.945093072448458</v>
      </c>
      <c r="E14" s="298">
        <v>43.983516129032253</v>
      </c>
      <c r="F14" s="445"/>
    </row>
    <row r="15" spans="1:38" x14ac:dyDescent="0.2">
      <c r="A15" s="303" t="s">
        <v>220</v>
      </c>
      <c r="B15" s="304">
        <v>101.74516129032259</v>
      </c>
      <c r="C15" s="298">
        <v>16.957526881720433</v>
      </c>
      <c r="D15" s="298">
        <v>42.276892473118288</v>
      </c>
      <c r="E15" s="298">
        <v>42.510741935483864</v>
      </c>
      <c r="F15" s="445"/>
    </row>
    <row r="16" spans="1:38" x14ac:dyDescent="0.2">
      <c r="A16" s="303" t="s">
        <v>325</v>
      </c>
      <c r="B16" s="305">
        <v>137.60645161290321</v>
      </c>
      <c r="C16" s="287">
        <v>26.633506763787718</v>
      </c>
      <c r="D16" s="287">
        <v>62.369751300728396</v>
      </c>
      <c r="E16" s="287">
        <v>48.603193548387097</v>
      </c>
      <c r="F16" s="445"/>
    </row>
    <row r="17" spans="1:13" x14ac:dyDescent="0.2">
      <c r="A17" s="303" t="s">
        <v>261</v>
      </c>
      <c r="B17" s="304">
        <v>128.47922580645161</v>
      </c>
      <c r="C17" s="298">
        <v>21.413204301075268</v>
      </c>
      <c r="D17" s="298">
        <v>62.828086021505385</v>
      </c>
      <c r="E17" s="298">
        <v>44.237935483870963</v>
      </c>
      <c r="F17" s="445"/>
    </row>
    <row r="18" spans="1:13" x14ac:dyDescent="0.2">
      <c r="A18" s="303" t="s">
        <v>262</v>
      </c>
      <c r="B18" s="304">
        <v>140.60967741935482</v>
      </c>
      <c r="C18" s="298">
        <v>26.292866509310254</v>
      </c>
      <c r="D18" s="298">
        <v>67.947681877786508</v>
      </c>
      <c r="E18" s="298">
        <v>46.369129032258058</v>
      </c>
      <c r="F18" s="445"/>
    </row>
    <row r="19" spans="1:13" x14ac:dyDescent="0.2">
      <c r="A19" s="58" t="s">
        <v>263</v>
      </c>
      <c r="B19" s="304">
        <v>148.71625806451613</v>
      </c>
      <c r="C19" s="298">
        <v>25.810259664089575</v>
      </c>
      <c r="D19" s="298">
        <v>77.318998400426551</v>
      </c>
      <c r="E19" s="298">
        <v>45.587000000000003</v>
      </c>
      <c r="F19" s="445"/>
    </row>
    <row r="20" spans="1:13" x14ac:dyDescent="0.2">
      <c r="A20" s="58" t="s">
        <v>326</v>
      </c>
      <c r="B20" s="304">
        <v>106.79808307325914</v>
      </c>
      <c r="C20" s="298">
        <v>22.705104275417298</v>
      </c>
      <c r="D20" s="298">
        <v>38.710847841939042</v>
      </c>
      <c r="E20" s="298">
        <v>45.382130955902795</v>
      </c>
      <c r="F20" s="445"/>
    </row>
    <row r="21" spans="1:13" x14ac:dyDescent="0.2">
      <c r="A21" s="58" t="s">
        <v>327</v>
      </c>
      <c r="B21" s="304">
        <v>130.41612903225808</v>
      </c>
      <c r="C21" s="298">
        <v>24.386755835300292</v>
      </c>
      <c r="D21" s="298">
        <v>60.771760293731987</v>
      </c>
      <c r="E21" s="298">
        <v>45.257612903225805</v>
      </c>
      <c r="F21" s="445"/>
    </row>
    <row r="22" spans="1:13" x14ac:dyDescent="0.2">
      <c r="A22" s="58" t="s">
        <v>221</v>
      </c>
      <c r="B22" s="304">
        <v>147.97967741935483</v>
      </c>
      <c r="C22" s="298">
        <v>26.68485986250661</v>
      </c>
      <c r="D22" s="298">
        <v>72.871107879428862</v>
      </c>
      <c r="E22" s="298">
        <v>48.423709677419353</v>
      </c>
      <c r="F22" s="445"/>
    </row>
    <row r="23" spans="1:13" x14ac:dyDescent="0.2">
      <c r="A23" s="306" t="s">
        <v>328</v>
      </c>
      <c r="B23" s="307">
        <v>105.6032258064516</v>
      </c>
      <c r="C23" s="308">
        <v>18.327832577979201</v>
      </c>
      <c r="D23" s="308">
        <v>42.319973873633693</v>
      </c>
      <c r="E23" s="308">
        <v>44.95541935483871</v>
      </c>
      <c r="F23" s="445"/>
    </row>
    <row r="24" spans="1:13" x14ac:dyDescent="0.2">
      <c r="A24" s="306" t="s">
        <v>329</v>
      </c>
      <c r="B24" s="307">
        <v>108.58029328231039</v>
      </c>
      <c r="C24" s="308">
        <v>18.844513710153041</v>
      </c>
      <c r="D24" s="308">
        <v>43.443018802029698</v>
      </c>
      <c r="E24" s="308">
        <v>46.292760770127657</v>
      </c>
      <c r="F24" s="445"/>
    </row>
    <row r="25" spans="1:13" x14ac:dyDescent="0.2">
      <c r="A25" s="286" t="s">
        <v>330</v>
      </c>
      <c r="B25" s="307">
        <v>107.83322580645162</v>
      </c>
      <c r="C25" s="308">
        <v>15.668075544527161</v>
      </c>
      <c r="D25" s="308">
        <v>45.994859939343819</v>
      </c>
      <c r="E25" s="308">
        <v>46.170290322580641</v>
      </c>
      <c r="F25" s="445"/>
    </row>
    <row r="26" spans="1:13" x14ac:dyDescent="0.2">
      <c r="A26" s="286" t="s">
        <v>331</v>
      </c>
      <c r="B26" s="307">
        <v>142.25806451612902</v>
      </c>
      <c r="C26" s="308">
        <v>21.700382722799343</v>
      </c>
      <c r="D26" s="308">
        <v>50.938843083652259</v>
      </c>
      <c r="E26" s="308">
        <v>69.618838709677419</v>
      </c>
      <c r="F26" s="445"/>
    </row>
    <row r="27" spans="1:13" x14ac:dyDescent="0.2">
      <c r="A27" s="286" t="s">
        <v>332</v>
      </c>
      <c r="B27" s="307">
        <v>104.95237498807255</v>
      </c>
      <c r="C27" s="308">
        <v>19.625240851428202</v>
      </c>
      <c r="D27" s="308">
        <v>39.138298224536641</v>
      </c>
      <c r="E27" s="308">
        <v>46.188835912107706</v>
      </c>
      <c r="F27" s="445"/>
    </row>
    <row r="28" spans="1:13" x14ac:dyDescent="0.2">
      <c r="A28" s="58" t="s">
        <v>264</v>
      </c>
      <c r="B28" s="304">
        <v>131.55483870967743</v>
      </c>
      <c r="C28" s="298">
        <v>24.599685287175454</v>
      </c>
      <c r="D28" s="298">
        <v>61.343540519276154</v>
      </c>
      <c r="E28" s="298">
        <v>45.611612903225812</v>
      </c>
      <c r="F28" s="445"/>
    </row>
    <row r="29" spans="1:13" x14ac:dyDescent="0.2">
      <c r="A29" s="286" t="s">
        <v>224</v>
      </c>
      <c r="B29" s="307">
        <v>141.45375290150034</v>
      </c>
      <c r="C29" s="308">
        <v>23.575625483583394</v>
      </c>
      <c r="D29" s="308">
        <v>74.985979155551945</v>
      </c>
      <c r="E29" s="308">
        <v>42.892148262364991</v>
      </c>
      <c r="F29" s="445"/>
    </row>
    <row r="30" spans="1:13" x14ac:dyDescent="0.2">
      <c r="A30" s="58" t="s">
        <v>333</v>
      </c>
      <c r="B30" s="304">
        <v>111.70857774502352</v>
      </c>
      <c r="C30" s="298">
        <v>21.621015047423906</v>
      </c>
      <c r="D30" s="298">
        <v>45.343145367306647</v>
      </c>
      <c r="E30" s="298">
        <v>44.744417330292961</v>
      </c>
      <c r="F30" s="445"/>
    </row>
    <row r="31" spans="1:13" x14ac:dyDescent="0.2">
      <c r="A31" s="309" t="s">
        <v>265</v>
      </c>
      <c r="B31" s="310">
        <v>129.87426171703549</v>
      </c>
      <c r="C31" s="276">
        <v>25.9748523434071</v>
      </c>
      <c r="D31" s="276">
        <v>59.595278235834222</v>
      </c>
      <c r="E31" s="276">
        <v>44.304131137794165</v>
      </c>
      <c r="F31" s="445"/>
    </row>
    <row r="32" spans="1:13" x14ac:dyDescent="0.2">
      <c r="A32" s="311" t="s">
        <v>334</v>
      </c>
      <c r="B32" s="312">
        <v>131.38093324862371</v>
      </c>
      <c r="C32" s="312">
        <v>22.889792881859616</v>
      </c>
      <c r="D32" s="312">
        <v>62.988835026573398</v>
      </c>
      <c r="E32" s="312">
        <v>45.502305340190688</v>
      </c>
      <c r="F32" s="445"/>
      <c r="M32" s="446"/>
    </row>
    <row r="33" spans="1:13" x14ac:dyDescent="0.2">
      <c r="A33" s="313" t="s">
        <v>335</v>
      </c>
      <c r="B33" s="314">
        <v>133.01874895854698</v>
      </c>
      <c r="C33" s="314">
        <v>22.745160544258681</v>
      </c>
      <c r="D33" s="314">
        <v>64.243742108216424</v>
      </c>
      <c r="E33" s="314">
        <v>46.029846306071875</v>
      </c>
      <c r="F33" s="445"/>
      <c r="M33" s="446"/>
    </row>
    <row r="34" spans="1:13" x14ac:dyDescent="0.2">
      <c r="A34" s="313" t="s">
        <v>336</v>
      </c>
      <c r="B34" s="315">
        <v>20.101036294030862</v>
      </c>
      <c r="C34" s="315">
        <v>3.1478715694253054</v>
      </c>
      <c r="D34" s="315">
        <v>17.904226441114332</v>
      </c>
      <c r="E34" s="315">
        <v>-0.95106171650877513</v>
      </c>
      <c r="F34" s="445"/>
    </row>
    <row r="35" spans="1:13" x14ac:dyDescent="0.2">
      <c r="A35" s="94"/>
      <c r="B35" s="65"/>
      <c r="C35" s="58"/>
      <c r="D35" s="8"/>
      <c r="E35" s="71" t="s">
        <v>304</v>
      </c>
    </row>
    <row r="36" spans="1:13" x14ac:dyDescent="0.2">
      <c r="B36" s="445"/>
      <c r="C36" s="445"/>
      <c r="D36" s="445"/>
      <c r="E36" s="445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A3" sqref="A3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45" t="s">
        <v>337</v>
      </c>
      <c r="B1" s="845"/>
      <c r="C1" s="845"/>
      <c r="D1" s="58"/>
      <c r="E1" s="58"/>
    </row>
    <row r="2" spans="1:36" x14ac:dyDescent="0.2">
      <c r="A2" s="846"/>
      <c r="B2" s="845"/>
      <c r="C2" s="845"/>
      <c r="D2" s="8"/>
      <c r="E2" s="62" t="s">
        <v>305</v>
      </c>
    </row>
    <row r="3" spans="1:36" x14ac:dyDescent="0.2">
      <c r="A3" s="64"/>
      <c r="B3" s="299" t="s">
        <v>311</v>
      </c>
      <c r="C3" s="299" t="s">
        <v>312</v>
      </c>
      <c r="D3" s="299" t="s">
        <v>313</v>
      </c>
      <c r="E3" s="299" t="s">
        <v>314</v>
      </c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449"/>
      <c r="AH3" s="449"/>
      <c r="AI3" s="449"/>
      <c r="AJ3" s="449"/>
    </row>
    <row r="4" spans="1:36" x14ac:dyDescent="0.2">
      <c r="A4" s="300" t="s">
        <v>315</v>
      </c>
      <c r="B4" s="301">
        <v>107.15396965161293</v>
      </c>
      <c r="C4" s="302">
        <v>18.596969939536127</v>
      </c>
      <c r="D4" s="302">
        <v>36.937213741109048</v>
      </c>
      <c r="E4" s="302">
        <v>51.619785970967747</v>
      </c>
      <c r="F4" s="445"/>
      <c r="G4" s="448"/>
      <c r="H4" s="448"/>
      <c r="I4" s="448"/>
      <c r="J4" s="448"/>
      <c r="K4" s="448"/>
      <c r="L4" s="448"/>
      <c r="M4" s="448"/>
      <c r="N4" s="448"/>
      <c r="O4" s="448"/>
      <c r="P4" s="448"/>
      <c r="Q4" s="448"/>
      <c r="R4" s="448"/>
      <c r="S4" s="448"/>
      <c r="T4" s="448"/>
      <c r="U4" s="448"/>
      <c r="V4" s="448"/>
      <c r="W4" s="448"/>
      <c r="X4" s="448"/>
      <c r="Y4" s="448"/>
      <c r="Z4" s="448"/>
      <c r="AA4" s="448"/>
      <c r="AB4" s="448"/>
      <c r="AC4" s="448"/>
      <c r="AD4" s="448"/>
      <c r="AE4" s="448"/>
      <c r="AF4" s="448"/>
      <c r="AG4" s="448"/>
      <c r="AH4" s="448"/>
      <c r="AI4" s="448"/>
      <c r="AJ4" s="448"/>
    </row>
    <row r="5" spans="1:36" x14ac:dyDescent="0.2">
      <c r="A5" s="303" t="s">
        <v>316</v>
      </c>
      <c r="B5" s="304">
        <v>115.11612903225807</v>
      </c>
      <c r="C5" s="298">
        <v>18.379886148007593</v>
      </c>
      <c r="D5" s="298">
        <v>47.039855787476277</v>
      </c>
      <c r="E5" s="298">
        <v>49.696387096774195</v>
      </c>
      <c r="G5" s="450"/>
      <c r="H5" s="450"/>
      <c r="I5" s="450"/>
      <c r="J5" s="450"/>
      <c r="K5" s="450"/>
      <c r="L5" s="448"/>
      <c r="M5" s="448"/>
      <c r="N5" s="448"/>
      <c r="O5" s="448"/>
      <c r="P5" s="448"/>
      <c r="Q5" s="448"/>
      <c r="R5" s="448"/>
      <c r="S5" s="448"/>
      <c r="T5" s="448"/>
      <c r="U5" s="448"/>
      <c r="V5" s="448"/>
      <c r="W5" s="448"/>
      <c r="X5" s="448"/>
      <c r="Y5" s="448"/>
      <c r="Z5" s="448"/>
      <c r="AA5" s="448"/>
      <c r="AB5" s="448"/>
      <c r="AC5" s="448"/>
      <c r="AD5" s="448"/>
      <c r="AE5" s="448"/>
      <c r="AF5" s="448"/>
      <c r="AG5" s="448"/>
      <c r="AH5" s="448"/>
      <c r="AI5" s="448"/>
      <c r="AJ5" s="448"/>
    </row>
    <row r="6" spans="1:36" x14ac:dyDescent="0.2">
      <c r="A6" s="303" t="s">
        <v>317</v>
      </c>
      <c r="B6" s="304">
        <v>111.16129032258064</v>
      </c>
      <c r="C6" s="298">
        <v>18.526881720430111</v>
      </c>
      <c r="D6" s="298">
        <v>40.964053763440859</v>
      </c>
      <c r="E6" s="298">
        <v>51.67035483870967</v>
      </c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  <c r="X6" s="451"/>
      <c r="Y6" s="451"/>
      <c r="Z6" s="451"/>
      <c r="AA6" s="451"/>
      <c r="AB6" s="451"/>
      <c r="AC6" s="451"/>
      <c r="AD6" s="451"/>
      <c r="AE6" s="451"/>
      <c r="AF6" s="451"/>
      <c r="AG6" s="451"/>
      <c r="AH6" s="451"/>
      <c r="AI6" s="451"/>
      <c r="AJ6" s="451"/>
    </row>
    <row r="7" spans="1:36" x14ac:dyDescent="0.2">
      <c r="A7" s="303" t="s">
        <v>260</v>
      </c>
      <c r="B7" s="304">
        <v>116.41193548387096</v>
      </c>
      <c r="C7" s="298">
        <v>20.203724340175953</v>
      </c>
      <c r="D7" s="298">
        <v>42.842920821114369</v>
      </c>
      <c r="E7" s="298">
        <v>53.365290322580641</v>
      </c>
      <c r="L7" s="450"/>
      <c r="M7" s="450"/>
      <c r="N7" s="450"/>
      <c r="O7" s="450"/>
      <c r="P7" s="450"/>
      <c r="Q7" s="450"/>
      <c r="R7" s="450"/>
      <c r="S7" s="450"/>
      <c r="T7" s="450"/>
      <c r="U7" s="450"/>
      <c r="V7" s="450"/>
      <c r="W7" s="450"/>
      <c r="X7" s="450"/>
      <c r="Y7" s="450"/>
      <c r="Z7" s="450"/>
      <c r="AA7" s="450"/>
      <c r="AB7" s="450"/>
      <c r="AC7" s="450"/>
      <c r="AD7" s="450"/>
      <c r="AE7" s="450"/>
      <c r="AF7" s="450"/>
      <c r="AG7" s="450"/>
      <c r="AH7" s="450"/>
      <c r="AI7" s="450"/>
      <c r="AJ7" s="450"/>
    </row>
    <row r="8" spans="1:36" x14ac:dyDescent="0.2">
      <c r="A8" s="303" t="s">
        <v>318</v>
      </c>
      <c r="B8" s="304">
        <v>104.79566153937503</v>
      </c>
      <c r="C8" s="298">
        <v>17.465943589895844</v>
      </c>
      <c r="D8" s="298">
        <v>32.978903663435034</v>
      </c>
      <c r="E8" s="298">
        <v>54.350814286044155</v>
      </c>
    </row>
    <row r="9" spans="1:36" x14ac:dyDescent="0.2">
      <c r="A9" s="303" t="s">
        <v>319</v>
      </c>
      <c r="B9" s="304">
        <v>115.81649546443103</v>
      </c>
      <c r="C9" s="298">
        <v>20.100383510355798</v>
      </c>
      <c r="D9" s="298">
        <v>39.305340528111124</v>
      </c>
      <c r="E9" s="298">
        <v>56.410771425964107</v>
      </c>
    </row>
    <row r="10" spans="1:36" x14ac:dyDescent="0.2">
      <c r="A10" s="303" t="s">
        <v>320</v>
      </c>
      <c r="B10" s="304">
        <v>120.64445161290323</v>
      </c>
      <c r="C10" s="298">
        <v>19.262559501219844</v>
      </c>
      <c r="D10" s="298">
        <v>46.069859853618851</v>
      </c>
      <c r="E10" s="298">
        <v>55.312032258064527</v>
      </c>
    </row>
    <row r="11" spans="1:36" x14ac:dyDescent="0.2">
      <c r="A11" s="303" t="s">
        <v>321</v>
      </c>
      <c r="B11" s="304">
        <v>109.70521195345327</v>
      </c>
      <c r="C11" s="298">
        <v>21.941042390690654</v>
      </c>
      <c r="D11" s="298">
        <v>37.221451912716766</v>
      </c>
      <c r="E11" s="298">
        <v>50.542717650045851</v>
      </c>
    </row>
    <row r="12" spans="1:36" x14ac:dyDescent="0.2">
      <c r="A12" s="303" t="s">
        <v>322</v>
      </c>
      <c r="B12" s="304">
        <v>124.07214597887869</v>
      </c>
      <c r="C12" s="298">
        <v>24.814429195775737</v>
      </c>
      <c r="D12" s="298">
        <v>41.935383150404185</v>
      </c>
      <c r="E12" s="298">
        <v>57.322333632698772</v>
      </c>
    </row>
    <row r="13" spans="1:36" x14ac:dyDescent="0.2">
      <c r="A13" s="303" t="s">
        <v>323</v>
      </c>
      <c r="B13" s="304">
        <v>118.82580645161291</v>
      </c>
      <c r="C13" s="298">
        <v>19.804301075268818</v>
      </c>
      <c r="D13" s="298">
        <v>40.604989247311821</v>
      </c>
      <c r="E13" s="298">
        <v>58.416516129032267</v>
      </c>
    </row>
    <row r="14" spans="1:36" x14ac:dyDescent="0.2">
      <c r="A14" s="303" t="s">
        <v>324</v>
      </c>
      <c r="B14" s="304">
        <v>120.70645161290322</v>
      </c>
      <c r="C14" s="298">
        <v>21.766737176097301</v>
      </c>
      <c r="D14" s="298">
        <v>50.730746694870426</v>
      </c>
      <c r="E14" s="298">
        <v>48.208967741935489</v>
      </c>
    </row>
    <row r="15" spans="1:36" x14ac:dyDescent="0.2">
      <c r="A15" s="303" t="s">
        <v>220</v>
      </c>
      <c r="B15" s="304">
        <v>107.20322580645161</v>
      </c>
      <c r="C15" s="298">
        <v>17.867204301075269</v>
      </c>
      <c r="D15" s="298">
        <v>39.292118279569891</v>
      </c>
      <c r="E15" s="298">
        <v>50.043903225806453</v>
      </c>
    </row>
    <row r="16" spans="1:36" x14ac:dyDescent="0.2">
      <c r="A16" s="303" t="s">
        <v>325</v>
      </c>
      <c r="B16" s="305">
        <v>129.38387096774193</v>
      </c>
      <c r="C16" s="287">
        <v>25.042039542143598</v>
      </c>
      <c r="D16" s="287">
        <v>46.280057232049955</v>
      </c>
      <c r="E16" s="287">
        <v>58.061774193548374</v>
      </c>
    </row>
    <row r="17" spans="1:11" x14ac:dyDescent="0.2">
      <c r="A17" s="303" t="s">
        <v>261</v>
      </c>
      <c r="B17" s="304">
        <v>111.93625806451612</v>
      </c>
      <c r="C17" s="298">
        <v>18.65604301075269</v>
      </c>
      <c r="D17" s="298">
        <v>47.55634408602149</v>
      </c>
      <c r="E17" s="298">
        <v>45.723870967741945</v>
      </c>
    </row>
    <row r="18" spans="1:11" x14ac:dyDescent="0.2">
      <c r="A18" s="303" t="s">
        <v>262</v>
      </c>
      <c r="B18" s="304">
        <v>114.98709677419353</v>
      </c>
      <c r="C18" s="298">
        <v>21.501652242328873</v>
      </c>
      <c r="D18" s="298">
        <v>33.948186467348542</v>
      </c>
      <c r="E18" s="298">
        <v>59.537258064516116</v>
      </c>
    </row>
    <row r="19" spans="1:11" x14ac:dyDescent="0.2">
      <c r="A19" s="58" t="s">
        <v>263</v>
      </c>
      <c r="B19" s="304">
        <v>120.57754838709677</v>
      </c>
      <c r="C19" s="298">
        <v>20.926681951479605</v>
      </c>
      <c r="D19" s="298">
        <v>48.950543854971997</v>
      </c>
      <c r="E19" s="298">
        <v>50.700322580645164</v>
      </c>
    </row>
    <row r="20" spans="1:11" x14ac:dyDescent="0.2">
      <c r="A20" s="58" t="s">
        <v>326</v>
      </c>
      <c r="B20" s="304">
        <v>112.66651303125494</v>
      </c>
      <c r="C20" s="298">
        <v>23.952723242865225</v>
      </c>
      <c r="D20" s="298">
        <v>35.622298477964641</v>
      </c>
      <c r="E20" s="298">
        <v>53.09149131042507</v>
      </c>
    </row>
    <row r="21" spans="1:11" x14ac:dyDescent="0.2">
      <c r="A21" s="58" t="s">
        <v>327</v>
      </c>
      <c r="B21" s="304">
        <v>123.02903225806452</v>
      </c>
      <c r="C21" s="298">
        <v>23.005428796223448</v>
      </c>
      <c r="D21" s="298">
        <v>49.899700236034612</v>
      </c>
      <c r="E21" s="298">
        <v>50.123903225806451</v>
      </c>
    </row>
    <row r="22" spans="1:11" x14ac:dyDescent="0.2">
      <c r="A22" s="58" t="s">
        <v>221</v>
      </c>
      <c r="B22" s="304">
        <v>139.33251612903229</v>
      </c>
      <c r="C22" s="298">
        <v>25.125535695399265</v>
      </c>
      <c r="D22" s="298">
        <v>61.770980433633014</v>
      </c>
      <c r="E22" s="298">
        <v>52.436</v>
      </c>
    </row>
    <row r="23" spans="1:11" x14ac:dyDescent="0.2">
      <c r="A23" s="306" t="s">
        <v>328</v>
      </c>
      <c r="B23" s="307">
        <v>105.82096774193549</v>
      </c>
      <c r="C23" s="308">
        <v>18.36562250066649</v>
      </c>
      <c r="D23" s="308">
        <v>34.602829112236748</v>
      </c>
      <c r="E23" s="308">
        <v>52.852516129032253</v>
      </c>
    </row>
    <row r="24" spans="1:11" x14ac:dyDescent="0.2">
      <c r="A24" s="306" t="s">
        <v>329</v>
      </c>
      <c r="B24" s="307">
        <v>104.48069227779607</v>
      </c>
      <c r="C24" s="308">
        <v>18.133012709369563</v>
      </c>
      <c r="D24" s="308">
        <v>33.017177759702761</v>
      </c>
      <c r="E24" s="308">
        <v>53.330501808723739</v>
      </c>
    </row>
    <row r="25" spans="1:11" x14ac:dyDescent="0.2">
      <c r="A25" s="286" t="s">
        <v>330</v>
      </c>
      <c r="B25" s="307">
        <v>99.342967741935482</v>
      </c>
      <c r="C25" s="308">
        <v>14.434448304383789</v>
      </c>
      <c r="D25" s="308">
        <v>33.299422663358143</v>
      </c>
      <c r="E25" s="308">
        <v>51.609096774193553</v>
      </c>
    </row>
    <row r="26" spans="1:11" x14ac:dyDescent="0.2">
      <c r="A26" s="286" t="s">
        <v>331</v>
      </c>
      <c r="B26" s="307">
        <v>135.12903225806451</v>
      </c>
      <c r="C26" s="308">
        <v>20.612903225806452</v>
      </c>
      <c r="D26" s="308">
        <v>42.241580645161292</v>
      </c>
      <c r="E26" s="308">
        <v>72.274548387096772</v>
      </c>
    </row>
    <row r="27" spans="1:11" x14ac:dyDescent="0.2">
      <c r="A27" s="286" t="s">
        <v>332</v>
      </c>
      <c r="B27" s="307">
        <v>104.7134530415741</v>
      </c>
      <c r="C27" s="308">
        <v>19.58056438988784</v>
      </c>
      <c r="D27" s="308">
        <v>34.205440703855722</v>
      </c>
      <c r="E27" s="308">
        <v>50.927447947830537</v>
      </c>
    </row>
    <row r="28" spans="1:11" x14ac:dyDescent="0.2">
      <c r="A28" s="58" t="s">
        <v>264</v>
      </c>
      <c r="B28" s="304">
        <v>113.99354838709678</v>
      </c>
      <c r="C28" s="298">
        <v>21.315866771570942</v>
      </c>
      <c r="D28" s="298">
        <v>39.780068712300036</v>
      </c>
      <c r="E28" s="298">
        <v>52.897612903225806</v>
      </c>
    </row>
    <row r="29" spans="1:11" x14ac:dyDescent="0.2">
      <c r="A29" s="286" t="s">
        <v>224</v>
      </c>
      <c r="B29" s="307">
        <v>150.69697101446354</v>
      </c>
      <c r="C29" s="308">
        <v>25.116161835743927</v>
      </c>
      <c r="D29" s="308">
        <v>74.986142586761559</v>
      </c>
      <c r="E29" s="308">
        <v>50.59466659195806</v>
      </c>
    </row>
    <row r="30" spans="1:11" x14ac:dyDescent="0.2">
      <c r="A30" s="58" t="s">
        <v>333</v>
      </c>
      <c r="B30" s="304">
        <v>116.57508530546859</v>
      </c>
      <c r="C30" s="298">
        <v>22.562919736542309</v>
      </c>
      <c r="D30" s="298">
        <v>42.261749305070424</v>
      </c>
      <c r="E30" s="298">
        <v>51.750416263855847</v>
      </c>
    </row>
    <row r="31" spans="1:11" x14ac:dyDescent="0.2">
      <c r="A31" s="309" t="s">
        <v>265</v>
      </c>
      <c r="B31" s="310">
        <v>131.43475643841083</v>
      </c>
      <c r="C31" s="276">
        <v>26.286951287682164</v>
      </c>
      <c r="D31" s="276">
        <v>51.306982879056584</v>
      </c>
      <c r="E31" s="276">
        <v>53.840822271672081</v>
      </c>
    </row>
    <row r="32" spans="1:11" x14ac:dyDescent="0.2">
      <c r="A32" s="311" t="s">
        <v>334</v>
      </c>
      <c r="B32" s="312">
        <v>120.18600885709756</v>
      </c>
      <c r="C32" s="312">
        <v>20.805283415312807</v>
      </c>
      <c r="D32" s="312">
        <v>48.468265346873459</v>
      </c>
      <c r="E32" s="312">
        <v>50.912460094911289</v>
      </c>
      <c r="G32" s="451"/>
      <c r="H32" s="451"/>
      <c r="I32" s="451"/>
      <c r="J32" s="451"/>
      <c r="K32" s="451"/>
    </row>
    <row r="33" spans="1:11" x14ac:dyDescent="0.2">
      <c r="A33" s="313" t="s">
        <v>335</v>
      </c>
      <c r="B33" s="314">
        <v>117.17135107903948</v>
      </c>
      <c r="C33" s="314">
        <v>19.944254795775283</v>
      </c>
      <c r="D33" s="314">
        <v>46.710240876279201</v>
      </c>
      <c r="E33" s="314">
        <v>50.516855406985009</v>
      </c>
      <c r="G33" s="448"/>
      <c r="H33" s="448"/>
      <c r="I33" s="448"/>
      <c r="J33" s="448"/>
      <c r="K33" s="448"/>
    </row>
    <row r="34" spans="1:11" x14ac:dyDescent="0.2">
      <c r="A34" s="313" t="s">
        <v>336</v>
      </c>
      <c r="B34" s="315">
        <v>10.017381427426557</v>
      </c>
      <c r="C34" s="315">
        <v>1.3472848562391562</v>
      </c>
      <c r="D34" s="315">
        <v>9.7730271351701532</v>
      </c>
      <c r="E34" s="315">
        <v>-1.1029305639827385</v>
      </c>
    </row>
    <row r="35" spans="1:11" x14ac:dyDescent="0.2">
      <c r="A35" s="94"/>
      <c r="B35" s="65"/>
      <c r="C35" s="58"/>
      <c r="D35" s="8"/>
      <c r="E35" s="71" t="s">
        <v>304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workbookViewId="0">
      <selection activeCell="A4" sqref="A4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45" t="s">
        <v>35</v>
      </c>
      <c r="B1" s="845"/>
      <c r="C1" s="845"/>
    </row>
    <row r="2" spans="1:4" x14ac:dyDescent="0.2">
      <c r="A2" s="845"/>
      <c r="B2" s="845"/>
      <c r="C2" s="845"/>
    </row>
    <row r="3" spans="1:4" x14ac:dyDescent="0.2">
      <c r="A3" s="61"/>
      <c r="B3" s="8"/>
      <c r="C3" s="62" t="s">
        <v>305</v>
      </c>
    </row>
    <row r="4" spans="1:4" x14ac:dyDescent="0.2">
      <c r="A4" s="64"/>
      <c r="B4" s="299" t="s">
        <v>311</v>
      </c>
      <c r="C4" s="299" t="s">
        <v>314</v>
      </c>
    </row>
    <row r="5" spans="1:4" x14ac:dyDescent="0.2">
      <c r="A5" s="300" t="s">
        <v>315</v>
      </c>
      <c r="B5" s="791">
        <v>67.170400000000001</v>
      </c>
      <c r="C5" s="792">
        <v>27.914799999999996</v>
      </c>
    </row>
    <row r="6" spans="1:4" x14ac:dyDescent="0.2">
      <c r="A6" s="303" t="s">
        <v>316</v>
      </c>
      <c r="B6" s="793">
        <v>61.634866666666667</v>
      </c>
      <c r="C6" s="794">
        <v>27.426799999999997</v>
      </c>
    </row>
    <row r="7" spans="1:4" x14ac:dyDescent="0.2">
      <c r="A7" s="303" t="s">
        <v>317</v>
      </c>
      <c r="B7" s="793">
        <v>71.303900000000013</v>
      </c>
      <c r="C7" s="794">
        <v>28.594733333333334</v>
      </c>
    </row>
    <row r="8" spans="1:4" x14ac:dyDescent="0.2">
      <c r="A8" s="303" t="s">
        <v>260</v>
      </c>
      <c r="B8" s="793">
        <v>58.966333333333338</v>
      </c>
      <c r="C8" s="794">
        <v>28.782499999999999</v>
      </c>
    </row>
    <row r="9" spans="1:4" x14ac:dyDescent="0.2">
      <c r="A9" s="303" t="s">
        <v>318</v>
      </c>
      <c r="B9" s="793">
        <v>61.265978116371834</v>
      </c>
      <c r="C9" s="794">
        <v>29.108293281521632</v>
      </c>
    </row>
    <row r="10" spans="1:4" x14ac:dyDescent="0.2">
      <c r="A10" s="303" t="s">
        <v>319</v>
      </c>
      <c r="B10" s="793">
        <v>67.982358332135163</v>
      </c>
      <c r="C10" s="794">
        <v>28.349370727546034</v>
      </c>
    </row>
    <row r="11" spans="1:4" x14ac:dyDescent="0.2">
      <c r="A11" s="303" t="s">
        <v>321</v>
      </c>
      <c r="B11" s="793">
        <v>82.649699999999996</v>
      </c>
      <c r="C11" s="794">
        <v>33.268866666666668</v>
      </c>
      <c r="D11" s="298"/>
    </row>
    <row r="12" spans="1:4" x14ac:dyDescent="0.2">
      <c r="A12" s="303" t="s">
        <v>320</v>
      </c>
      <c r="B12" s="793">
        <v>63.777017518963461</v>
      </c>
      <c r="C12" s="794">
        <v>28.181208133252845</v>
      </c>
    </row>
    <row r="13" spans="1:4" x14ac:dyDescent="0.2">
      <c r="A13" s="303" t="s">
        <v>322</v>
      </c>
      <c r="B13" s="793">
        <v>127.05355035081448</v>
      </c>
      <c r="C13" s="794">
        <v>39.213299012299743</v>
      </c>
    </row>
    <row r="14" spans="1:4" x14ac:dyDescent="0.2">
      <c r="A14" s="303" t="s">
        <v>323</v>
      </c>
      <c r="B14" s="795">
        <v>0</v>
      </c>
      <c r="C14" s="796">
        <v>0</v>
      </c>
    </row>
    <row r="15" spans="1:4" x14ac:dyDescent="0.2">
      <c r="A15" s="303" t="s">
        <v>324</v>
      </c>
      <c r="B15" s="793">
        <v>89.146666666666675</v>
      </c>
      <c r="C15" s="794">
        <v>27.6738</v>
      </c>
    </row>
    <row r="16" spans="1:4" x14ac:dyDescent="0.2">
      <c r="A16" s="303" t="s">
        <v>220</v>
      </c>
      <c r="B16" s="793">
        <v>80.266666666666666</v>
      </c>
      <c r="C16" s="794">
        <v>33.490300000000005</v>
      </c>
    </row>
    <row r="17" spans="1:3" x14ac:dyDescent="0.2">
      <c r="A17" s="303" t="s">
        <v>325</v>
      </c>
      <c r="B17" s="793">
        <v>85.273333333333341</v>
      </c>
      <c r="C17" s="794">
        <v>30.794699999999999</v>
      </c>
    </row>
    <row r="18" spans="1:3" x14ac:dyDescent="0.2">
      <c r="A18" s="303" t="s">
        <v>261</v>
      </c>
      <c r="B18" s="793">
        <v>71.70053333333334</v>
      </c>
      <c r="C18" s="794">
        <v>31.166633333333341</v>
      </c>
    </row>
    <row r="19" spans="1:3" x14ac:dyDescent="0.2">
      <c r="A19" s="303" t="s">
        <v>262</v>
      </c>
      <c r="B19" s="793">
        <v>92.74</v>
      </c>
      <c r="C19" s="794">
        <v>30.698066666666666</v>
      </c>
    </row>
    <row r="20" spans="1:3" x14ac:dyDescent="0.2">
      <c r="A20" s="303" t="s">
        <v>263</v>
      </c>
      <c r="B20" s="793">
        <v>106.33</v>
      </c>
      <c r="C20" s="794">
        <v>21.678333333333335</v>
      </c>
    </row>
    <row r="21" spans="1:3" x14ac:dyDescent="0.2">
      <c r="A21" s="303" t="s">
        <v>326</v>
      </c>
      <c r="B21" s="793">
        <v>116.42206346563009</v>
      </c>
      <c r="C21" s="794">
        <v>32.670487360550361</v>
      </c>
    </row>
    <row r="22" spans="1:3" x14ac:dyDescent="0.2">
      <c r="A22" s="303" t="s">
        <v>327</v>
      </c>
      <c r="B22" s="793">
        <v>70.650400000000005</v>
      </c>
      <c r="C22" s="794">
        <v>29.483966666666664</v>
      </c>
    </row>
    <row r="23" spans="1:3" x14ac:dyDescent="0.2">
      <c r="A23" s="303" t="s">
        <v>221</v>
      </c>
      <c r="B23" s="793">
        <v>122.12663333333333</v>
      </c>
      <c r="C23" s="794">
        <v>34.929100000000005</v>
      </c>
    </row>
    <row r="24" spans="1:3" x14ac:dyDescent="0.2">
      <c r="A24" s="303" t="s">
        <v>328</v>
      </c>
      <c r="B24" s="793">
        <v>73.1982</v>
      </c>
      <c r="C24" s="794">
        <v>32.057833333333328</v>
      </c>
    </row>
    <row r="25" spans="1:3" x14ac:dyDescent="0.2">
      <c r="A25" s="303" t="s">
        <v>329</v>
      </c>
      <c r="B25" s="793">
        <v>57.367939450108125</v>
      </c>
      <c r="C25" s="794">
        <v>26.616901235712078</v>
      </c>
    </row>
    <row r="26" spans="1:3" x14ac:dyDescent="0.2">
      <c r="A26" s="303" t="s">
        <v>330</v>
      </c>
      <c r="B26" s="793">
        <v>53.962299999999992</v>
      </c>
      <c r="C26" s="794">
        <v>27.977866666666671</v>
      </c>
    </row>
    <row r="27" spans="1:3" x14ac:dyDescent="0.2">
      <c r="A27" s="303" t="s">
        <v>331</v>
      </c>
      <c r="B27" s="793">
        <v>108.5</v>
      </c>
      <c r="C27" s="794">
        <v>42.463466666666669</v>
      </c>
    </row>
    <row r="28" spans="1:3" x14ac:dyDescent="0.2">
      <c r="A28" s="303" t="s">
        <v>332</v>
      </c>
      <c r="B28" s="793">
        <v>71.178721484350234</v>
      </c>
      <c r="C28" s="794">
        <v>30.856635537716961</v>
      </c>
    </row>
    <row r="29" spans="1:3" x14ac:dyDescent="0.2">
      <c r="A29" s="303" t="s">
        <v>264</v>
      </c>
      <c r="B29" s="793">
        <v>112.45</v>
      </c>
      <c r="C29" s="794">
        <v>35.086100000000002</v>
      </c>
    </row>
    <row r="30" spans="1:3" x14ac:dyDescent="0.2">
      <c r="A30" s="303" t="s">
        <v>224</v>
      </c>
      <c r="B30" s="793">
        <v>61.985327421739917</v>
      </c>
      <c r="C30" s="794">
        <v>26.536335705005939</v>
      </c>
    </row>
    <row r="31" spans="1:3" x14ac:dyDescent="0.2">
      <c r="A31" s="303" t="s">
        <v>333</v>
      </c>
      <c r="B31" s="793">
        <v>104.91994192276982</v>
      </c>
      <c r="C31" s="794">
        <v>24.711354808529276</v>
      </c>
    </row>
    <row r="32" spans="1:3" x14ac:dyDescent="0.2">
      <c r="A32" s="303" t="s">
        <v>265</v>
      </c>
      <c r="B32" s="793">
        <v>108.97362815695878</v>
      </c>
      <c r="C32" s="794">
        <v>26.323912765263469</v>
      </c>
    </row>
    <row r="33" spans="1:3" x14ac:dyDescent="0.2">
      <c r="A33" s="311" t="s">
        <v>334</v>
      </c>
      <c r="B33" s="797">
        <v>69.818246094563435</v>
      </c>
      <c r="C33" s="797">
        <v>28.951758202411462</v>
      </c>
    </row>
    <row r="34" spans="1:3" x14ac:dyDescent="0.2">
      <c r="A34" s="313" t="s">
        <v>335</v>
      </c>
      <c r="B34" s="798">
        <v>68.724387043918142</v>
      </c>
      <c r="C34" s="798">
        <v>28.859717529622806</v>
      </c>
    </row>
    <row r="35" spans="1:3" x14ac:dyDescent="0.2">
      <c r="A35" s="313" t="s">
        <v>336</v>
      </c>
      <c r="B35" s="799">
        <v>1.5539870439181414</v>
      </c>
      <c r="C35" s="799">
        <v>0.94491752962280984</v>
      </c>
    </row>
    <row r="36" spans="1:3" x14ac:dyDescent="0.2">
      <c r="A36" s="94"/>
      <c r="B36" s="8"/>
      <c r="C36" s="71" t="s">
        <v>640</v>
      </c>
    </row>
    <row r="37" spans="1:3" x14ac:dyDescent="0.2">
      <c r="A37" s="94" t="s">
        <v>589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A4" sqref="A4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8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8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3" t="s">
        <v>338</v>
      </c>
    </row>
    <row r="3" spans="1:13" x14ac:dyDescent="0.2">
      <c r="A3" s="230"/>
      <c r="B3" s="772">
        <v>2014</v>
      </c>
      <c r="C3" s="772" t="s">
        <v>628</v>
      </c>
      <c r="D3" s="772" t="s">
        <v>628</v>
      </c>
      <c r="E3" s="772" t="s">
        <v>628</v>
      </c>
      <c r="F3" s="772" t="s">
        <v>628</v>
      </c>
      <c r="G3" s="772" t="s">
        <v>628</v>
      </c>
      <c r="H3" s="772" t="s">
        <v>628</v>
      </c>
      <c r="I3" s="772" t="s">
        <v>628</v>
      </c>
      <c r="J3" s="772" t="s">
        <v>628</v>
      </c>
      <c r="K3" s="772" t="s">
        <v>628</v>
      </c>
      <c r="L3" s="772" t="s">
        <v>628</v>
      </c>
      <c r="M3" s="772">
        <v>2015</v>
      </c>
    </row>
    <row r="4" spans="1:13" x14ac:dyDescent="0.2">
      <c r="A4" s="316"/>
      <c r="B4" s="704">
        <v>41671</v>
      </c>
      <c r="C4" s="704">
        <v>41699</v>
      </c>
      <c r="D4" s="704">
        <v>41730</v>
      </c>
      <c r="E4" s="704">
        <v>41760</v>
      </c>
      <c r="F4" s="704">
        <v>41791</v>
      </c>
      <c r="G4" s="704">
        <v>41821</v>
      </c>
      <c r="H4" s="704">
        <v>41852</v>
      </c>
      <c r="I4" s="704">
        <v>41883</v>
      </c>
      <c r="J4" s="704">
        <v>41913</v>
      </c>
      <c r="K4" s="704">
        <v>41944</v>
      </c>
      <c r="L4" s="704">
        <v>41974</v>
      </c>
      <c r="M4" s="704">
        <v>42005</v>
      </c>
    </row>
    <row r="5" spans="1:13" x14ac:dyDescent="0.2">
      <c r="A5" s="317" t="s">
        <v>339</v>
      </c>
      <c r="B5" s="318">
        <v>109.12199999999999</v>
      </c>
      <c r="C5" s="319">
        <v>107.42809523809522</v>
      </c>
      <c r="D5" s="319">
        <v>107.74749999999999</v>
      </c>
      <c r="E5" s="319">
        <v>109.52550000000001</v>
      </c>
      <c r="F5" s="319">
        <v>111.92238095238095</v>
      </c>
      <c r="G5" s="319">
        <v>106.80217391304349</v>
      </c>
      <c r="H5" s="319">
        <v>101.8235</v>
      </c>
      <c r="I5" s="319">
        <v>97.277272727272717</v>
      </c>
      <c r="J5" s="319">
        <v>87.419999999999987</v>
      </c>
      <c r="K5" s="319">
        <v>78.751999999999995</v>
      </c>
      <c r="L5" s="319">
        <v>62.477619047619058</v>
      </c>
      <c r="M5" s="319">
        <v>48.188571428571429</v>
      </c>
    </row>
    <row r="6" spans="1:13" x14ac:dyDescent="0.2">
      <c r="A6" s="320" t="s">
        <v>340</v>
      </c>
      <c r="B6" s="318">
        <v>100.77000000000001</v>
      </c>
      <c r="C6" s="319">
        <v>100.60380952380953</v>
      </c>
      <c r="D6" s="319">
        <v>102.02761904761904</v>
      </c>
      <c r="E6" s="319">
        <v>101.86</v>
      </c>
      <c r="F6" s="319">
        <v>105.22999999999998</v>
      </c>
      <c r="G6" s="319">
        <v>102.89772727272729</v>
      </c>
      <c r="H6" s="319">
        <v>96.53619047619047</v>
      </c>
      <c r="I6" s="319">
        <v>93.211904761904748</v>
      </c>
      <c r="J6" s="319">
        <v>84.396956521739114</v>
      </c>
      <c r="K6" s="319">
        <v>75.78947368421052</v>
      </c>
      <c r="L6" s="319">
        <v>59.290454545454551</v>
      </c>
      <c r="M6" s="319">
        <v>47.184999999999995</v>
      </c>
    </row>
    <row r="7" spans="1:13" x14ac:dyDescent="0.2">
      <c r="A7" s="321" t="s">
        <v>341</v>
      </c>
      <c r="B7" s="322">
        <v>1.3658499999999998</v>
      </c>
      <c r="C7" s="323">
        <v>1.3822523809523812</v>
      </c>
      <c r="D7" s="323">
        <v>1.3812499999999999</v>
      </c>
      <c r="E7" s="323">
        <v>1.3732142857142859</v>
      </c>
      <c r="F7" s="323">
        <v>1.3592380952380951</v>
      </c>
      <c r="G7" s="323">
        <v>1.3539173913043479</v>
      </c>
      <c r="H7" s="323">
        <v>1.3316095238095236</v>
      </c>
      <c r="I7" s="323">
        <v>1.2901363636363632</v>
      </c>
      <c r="J7" s="323">
        <v>1.2672739130434783</v>
      </c>
      <c r="K7" s="323">
        <v>1.24722</v>
      </c>
      <c r="L7" s="323">
        <v>1.2331333333333334</v>
      </c>
      <c r="M7" s="323">
        <v>1.1621333333333337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52" t="s">
        <v>342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topLeftCell="A3" workbookViewId="0">
      <selection activeCell="C31" sqref="C31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8" t="s">
        <v>21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x14ac:dyDescent="0.2">
      <c r="A2" s="231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3" t="s">
        <v>338</v>
      </c>
    </row>
    <row r="3" spans="1:13" x14ac:dyDescent="0.2">
      <c r="A3" s="324"/>
      <c r="B3" s="772">
        <v>2014</v>
      </c>
      <c r="C3" s="772" t="s">
        <v>628</v>
      </c>
      <c r="D3" s="772" t="s">
        <v>628</v>
      </c>
      <c r="E3" s="772" t="s">
        <v>628</v>
      </c>
      <c r="F3" s="772" t="s">
        <v>628</v>
      </c>
      <c r="G3" s="772" t="s">
        <v>628</v>
      </c>
      <c r="H3" s="772" t="s">
        <v>628</v>
      </c>
      <c r="I3" s="772" t="s">
        <v>628</v>
      </c>
      <c r="J3" s="772" t="s">
        <v>628</v>
      </c>
      <c r="K3" s="772" t="s">
        <v>628</v>
      </c>
      <c r="L3" s="772" t="s">
        <v>628</v>
      </c>
      <c r="M3" s="772">
        <v>2015</v>
      </c>
    </row>
    <row r="4" spans="1:13" x14ac:dyDescent="0.2">
      <c r="A4" s="325"/>
      <c r="B4" s="704">
        <v>41671</v>
      </c>
      <c r="C4" s="704">
        <v>41699</v>
      </c>
      <c r="D4" s="704">
        <v>41730</v>
      </c>
      <c r="E4" s="704">
        <v>41760</v>
      </c>
      <c r="F4" s="704">
        <v>41791</v>
      </c>
      <c r="G4" s="704">
        <v>41821</v>
      </c>
      <c r="H4" s="704">
        <v>41852</v>
      </c>
      <c r="I4" s="704">
        <v>41883</v>
      </c>
      <c r="J4" s="704">
        <v>41913</v>
      </c>
      <c r="K4" s="704">
        <v>41944</v>
      </c>
      <c r="L4" s="704">
        <v>41974</v>
      </c>
      <c r="M4" s="704">
        <v>42005</v>
      </c>
    </row>
    <row r="5" spans="1:13" x14ac:dyDescent="0.2">
      <c r="A5" s="326" t="s">
        <v>343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</row>
    <row r="6" spans="1:13" x14ac:dyDescent="0.2">
      <c r="A6" s="328" t="s">
        <v>344</v>
      </c>
      <c r="B6" s="241">
        <v>106.2865</v>
      </c>
      <c r="C6" s="241">
        <v>105.54571428571428</v>
      </c>
      <c r="D6" s="241">
        <v>106.3009090909091</v>
      </c>
      <c r="E6" s="241">
        <v>106.83818181818182</v>
      </c>
      <c r="F6" s="241">
        <v>109.35904761904762</v>
      </c>
      <c r="G6" s="241">
        <v>105.73565217391305</v>
      </c>
      <c r="H6" s="241">
        <v>99.234761904761896</v>
      </c>
      <c r="I6" s="241">
        <v>96.015000000000001</v>
      </c>
      <c r="J6" s="241">
        <v>84.82</v>
      </c>
      <c r="K6" s="241">
        <v>76.655499999999989</v>
      </c>
      <c r="L6" s="241">
        <v>60.158695652173925</v>
      </c>
      <c r="M6" s="241">
        <v>47.063636363636355</v>
      </c>
    </row>
    <row r="7" spans="1:13" x14ac:dyDescent="0.2">
      <c r="A7" s="328" t="s">
        <v>345</v>
      </c>
      <c r="B7" s="241">
        <v>105.20950000000001</v>
      </c>
      <c r="C7" s="241">
        <v>104.29333333333332</v>
      </c>
      <c r="D7" s="241">
        <v>104.65818181818182</v>
      </c>
      <c r="E7" s="241">
        <v>105.66</v>
      </c>
      <c r="F7" s="241">
        <v>108.25952380952378</v>
      </c>
      <c r="G7" s="241">
        <v>105.80652173913045</v>
      </c>
      <c r="H7" s="241">
        <v>101.59714285714286</v>
      </c>
      <c r="I7" s="241">
        <v>96.368181818181839</v>
      </c>
      <c r="J7" s="241">
        <v>86.199130434782631</v>
      </c>
      <c r="K7" s="241">
        <v>76.004000000000005</v>
      </c>
      <c r="L7" s="241">
        <v>59.881363636363631</v>
      </c>
      <c r="M7" s="241">
        <v>46.382272727272728</v>
      </c>
    </row>
    <row r="8" spans="1:13" x14ac:dyDescent="0.2">
      <c r="A8" s="328" t="s">
        <v>346</v>
      </c>
      <c r="B8" s="241">
        <v>106.2865</v>
      </c>
      <c r="C8" s="241">
        <v>105.4957142857143</v>
      </c>
      <c r="D8" s="241">
        <v>106.08727272727273</v>
      </c>
      <c r="E8" s="241">
        <v>107.40863636363639</v>
      </c>
      <c r="F8" s="241">
        <v>109.42095238095239</v>
      </c>
      <c r="G8" s="241">
        <v>105.68782608695651</v>
      </c>
      <c r="H8" s="241">
        <v>99.232380952380936</v>
      </c>
      <c r="I8" s="241">
        <v>96.015454545454546</v>
      </c>
      <c r="J8" s="241">
        <v>84.82</v>
      </c>
      <c r="K8" s="241">
        <v>76.88949999999997</v>
      </c>
      <c r="L8" s="241">
        <v>60.233043478260868</v>
      </c>
      <c r="M8" s="241">
        <v>46.772272727272728</v>
      </c>
    </row>
    <row r="9" spans="1:13" x14ac:dyDescent="0.2">
      <c r="A9" s="328" t="s">
        <v>347</v>
      </c>
      <c r="B9" s="329">
        <v>104.0865</v>
      </c>
      <c r="C9" s="329">
        <v>103.69571428571429</v>
      </c>
      <c r="D9" s="329">
        <v>104.34636363636365</v>
      </c>
      <c r="E9" s="329">
        <v>105.70863636363637</v>
      </c>
      <c r="F9" s="329">
        <v>107.63047619047617</v>
      </c>
      <c r="G9" s="329">
        <v>104.03130434782609</v>
      </c>
      <c r="H9" s="329">
        <v>97.344285714285718</v>
      </c>
      <c r="I9" s="329">
        <v>94.067727272727282</v>
      </c>
      <c r="J9" s="329">
        <v>83.013478260869576</v>
      </c>
      <c r="K9" s="329">
        <v>75.231999999999999</v>
      </c>
      <c r="L9" s="329">
        <v>58.630869565217381</v>
      </c>
      <c r="M9" s="329">
        <v>45.17227272727272</v>
      </c>
    </row>
    <row r="10" spans="1:13" x14ac:dyDescent="0.2">
      <c r="A10" s="330" t="s">
        <v>348</v>
      </c>
      <c r="B10" s="331"/>
      <c r="C10" s="331"/>
      <c r="D10" s="331"/>
      <c r="E10" s="331"/>
      <c r="F10" s="331"/>
      <c r="G10" s="331"/>
      <c r="H10" s="331"/>
      <c r="I10" s="331"/>
      <c r="J10" s="331"/>
      <c r="K10" s="331"/>
      <c r="L10" s="331"/>
      <c r="M10" s="331"/>
    </row>
    <row r="11" spans="1:13" x14ac:dyDescent="0.2">
      <c r="A11" s="328" t="s">
        <v>349</v>
      </c>
      <c r="B11" s="241">
        <v>106.458</v>
      </c>
      <c r="C11" s="241">
        <v>104.79190476190476</v>
      </c>
      <c r="D11" s="241">
        <v>104.95849999999999</v>
      </c>
      <c r="E11" s="241">
        <v>106.80750000000003</v>
      </c>
      <c r="F11" s="241">
        <v>108.34523809523812</v>
      </c>
      <c r="G11" s="241">
        <v>103.05130434782608</v>
      </c>
      <c r="H11" s="241">
        <v>97.914000000000016</v>
      </c>
      <c r="I11" s="241">
        <v>93.486818181818165</v>
      </c>
      <c r="J11" s="241">
        <v>83.480000000000032</v>
      </c>
      <c r="K11" s="241">
        <v>75.001500000000007</v>
      </c>
      <c r="L11" s="241">
        <v>58.507142857142853</v>
      </c>
      <c r="M11" s="241">
        <v>43.70809523809524</v>
      </c>
    </row>
    <row r="12" spans="1:13" x14ac:dyDescent="0.2">
      <c r="A12" s="328" t="s">
        <v>350</v>
      </c>
      <c r="B12" s="241">
        <v>110.18800000000002</v>
      </c>
      <c r="C12" s="241">
        <v>108.21095238095238</v>
      </c>
      <c r="D12" s="241">
        <v>108.06599999999999</v>
      </c>
      <c r="E12" s="241">
        <v>110.49000000000001</v>
      </c>
      <c r="F12" s="241">
        <v>112.28333333333333</v>
      </c>
      <c r="G12" s="241">
        <v>105.99260869565217</v>
      </c>
      <c r="H12" s="241">
        <v>100.71400000000001</v>
      </c>
      <c r="I12" s="241">
        <v>96.786818181818205</v>
      </c>
      <c r="J12" s="241">
        <v>87.843043478260867</v>
      </c>
      <c r="K12" s="241">
        <v>79.601500000000016</v>
      </c>
      <c r="L12" s="241">
        <v>62.892857142857146</v>
      </c>
      <c r="M12" s="241">
        <v>47.88428571428571</v>
      </c>
    </row>
    <row r="13" spans="1:13" x14ac:dyDescent="0.2">
      <c r="A13" s="328" t="s">
        <v>351</v>
      </c>
      <c r="B13" s="241">
        <v>108.56900000000003</v>
      </c>
      <c r="C13" s="241">
        <v>107.1590476190476</v>
      </c>
      <c r="D13" s="241">
        <v>107.62090909090907</v>
      </c>
      <c r="E13" s="241">
        <v>109.21</v>
      </c>
      <c r="F13" s="241">
        <v>111.45380952380954</v>
      </c>
      <c r="G13" s="241">
        <v>106.28</v>
      </c>
      <c r="H13" s="241">
        <v>100.70952380952382</v>
      </c>
      <c r="I13" s="241">
        <v>96.200909090909121</v>
      </c>
      <c r="J13" s="241">
        <v>86.312608695652173</v>
      </c>
      <c r="K13" s="241">
        <v>78.943999999999988</v>
      </c>
      <c r="L13" s="241">
        <v>61.437391304347827</v>
      </c>
      <c r="M13" s="241">
        <v>47.094545454545475</v>
      </c>
    </row>
    <row r="14" spans="1:13" x14ac:dyDescent="0.2">
      <c r="A14" s="328" t="s">
        <v>352</v>
      </c>
      <c r="B14" s="241">
        <v>111.15299999999999</v>
      </c>
      <c r="C14" s="241">
        <v>110.33714285714288</v>
      </c>
      <c r="D14" s="241">
        <v>110.15599999999999</v>
      </c>
      <c r="E14" s="241">
        <v>112.36750000000002</v>
      </c>
      <c r="F14" s="241">
        <v>114.17142857142856</v>
      </c>
      <c r="G14" s="241">
        <v>107.9795652173913</v>
      </c>
      <c r="H14" s="241">
        <v>102.62899999999999</v>
      </c>
      <c r="I14" s="241">
        <v>98.493636363636369</v>
      </c>
      <c r="J14" s="241">
        <v>88.782173913043465</v>
      </c>
      <c r="K14" s="241">
        <v>80.333999999999989</v>
      </c>
      <c r="L14" s="241">
        <v>63.188095238095229</v>
      </c>
      <c r="M14" s="241">
        <v>48.210476190476193</v>
      </c>
    </row>
    <row r="15" spans="1:13" x14ac:dyDescent="0.2">
      <c r="A15" s="330" t="s">
        <v>225</v>
      </c>
      <c r="B15" s="331"/>
      <c r="C15" s="331"/>
      <c r="D15" s="331"/>
      <c r="E15" s="331"/>
      <c r="F15" s="331"/>
      <c r="G15" s="331"/>
      <c r="H15" s="331"/>
      <c r="I15" s="331"/>
      <c r="J15" s="331"/>
      <c r="K15" s="331"/>
      <c r="L15" s="331"/>
      <c r="M15" s="331"/>
    </row>
    <row r="16" spans="1:13" x14ac:dyDescent="0.2">
      <c r="A16" s="328" t="s">
        <v>353</v>
      </c>
      <c r="B16" s="241">
        <v>107.98799999999999</v>
      </c>
      <c r="C16" s="241">
        <v>106.87761904761906</v>
      </c>
      <c r="D16" s="241">
        <v>107.07599999999999</v>
      </c>
      <c r="E16" s="241">
        <v>107.843</v>
      </c>
      <c r="F16" s="241">
        <v>109.64761904761906</v>
      </c>
      <c r="G16" s="241">
        <v>105.63826086956519</v>
      </c>
      <c r="H16" s="241">
        <v>101.4165</v>
      </c>
      <c r="I16" s="241">
        <v>95.673181818181817</v>
      </c>
      <c r="J16" s="241">
        <v>86.625652173913053</v>
      </c>
      <c r="K16" s="241">
        <v>78.966499999999982</v>
      </c>
      <c r="L16" s="241">
        <v>61.283333333333339</v>
      </c>
      <c r="M16" s="241">
        <v>46.341428571428587</v>
      </c>
    </row>
    <row r="17" spans="1:13" x14ac:dyDescent="0.2">
      <c r="A17" s="330" t="s">
        <v>354</v>
      </c>
      <c r="B17" s="332"/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</row>
    <row r="18" spans="1:13" x14ac:dyDescent="0.2">
      <c r="A18" s="328" t="s">
        <v>355</v>
      </c>
      <c r="B18" s="241">
        <v>100.77000000000001</v>
      </c>
      <c r="C18" s="241">
        <v>100.60380952380953</v>
      </c>
      <c r="D18" s="241">
        <v>102.02761904761904</v>
      </c>
      <c r="E18" s="241">
        <v>101.86</v>
      </c>
      <c r="F18" s="241">
        <v>105.22999999999998</v>
      </c>
      <c r="G18" s="241">
        <v>102.89772727272729</v>
      </c>
      <c r="H18" s="241">
        <v>96.53619047619047</v>
      </c>
      <c r="I18" s="241">
        <v>93.211904761904748</v>
      </c>
      <c r="J18" s="241">
        <v>84.396956521739114</v>
      </c>
      <c r="K18" s="241">
        <v>75.78947368421052</v>
      </c>
      <c r="L18" s="241">
        <v>59.290454545454551</v>
      </c>
      <c r="M18" s="241">
        <v>47.184999999999995</v>
      </c>
    </row>
    <row r="19" spans="1:13" x14ac:dyDescent="0.2">
      <c r="A19" s="333" t="s">
        <v>356</v>
      </c>
      <c r="B19" s="329">
        <v>95.365999999999985</v>
      </c>
      <c r="C19" s="329">
        <v>93.629523809523818</v>
      </c>
      <c r="D19" s="329">
        <v>95.278181818181835</v>
      </c>
      <c r="E19" s="329">
        <v>96.421363636363637</v>
      </c>
      <c r="F19" s="329">
        <v>99.742857142857133</v>
      </c>
      <c r="G19" s="329">
        <v>97.343043478260867</v>
      </c>
      <c r="H19" s="329">
        <v>94.469047619047643</v>
      </c>
      <c r="I19" s="329">
        <v>90.556818181818201</v>
      </c>
      <c r="J19" s="329">
        <v>78.189565217391291</v>
      </c>
      <c r="K19" s="329">
        <v>67.731499999999997</v>
      </c>
      <c r="L19" s="329">
        <v>49.640869565217379</v>
      </c>
      <c r="M19" s="329">
        <v>35.203181818181811</v>
      </c>
    </row>
    <row r="20" spans="1:13" x14ac:dyDescent="0.2">
      <c r="A20" s="330" t="s">
        <v>357</v>
      </c>
      <c r="B20" s="332"/>
      <c r="C20" s="332"/>
      <c r="D20" s="332"/>
      <c r="E20" s="332"/>
      <c r="F20" s="332"/>
      <c r="G20" s="332"/>
      <c r="H20" s="332"/>
      <c r="I20" s="332"/>
      <c r="J20" s="332"/>
      <c r="K20" s="332"/>
      <c r="L20" s="332"/>
      <c r="M20" s="332"/>
    </row>
    <row r="21" spans="1:13" x14ac:dyDescent="0.2">
      <c r="A21" s="328" t="s">
        <v>358</v>
      </c>
      <c r="B21" s="241">
        <v>110.63549999999998</v>
      </c>
      <c r="C21" s="241">
        <v>108.80857142857141</v>
      </c>
      <c r="D21" s="241">
        <v>108.81599999999999</v>
      </c>
      <c r="E21" s="241">
        <v>111.03999999999999</v>
      </c>
      <c r="F21" s="241">
        <v>112.79428571428571</v>
      </c>
      <c r="G21" s="241">
        <v>106.89608695652173</v>
      </c>
      <c r="H21" s="241">
        <v>101.3815</v>
      </c>
      <c r="I21" s="241">
        <v>97.314999999999998</v>
      </c>
      <c r="J21" s="241">
        <v>87.797391304347812</v>
      </c>
      <c r="K21" s="241">
        <v>79.233499999999992</v>
      </c>
      <c r="L21" s="241">
        <v>62.87047619047619</v>
      </c>
      <c r="M21" s="241">
        <v>47.90857142857142</v>
      </c>
    </row>
    <row r="22" spans="1:13" x14ac:dyDescent="0.2">
      <c r="A22" s="328" t="s">
        <v>359</v>
      </c>
      <c r="B22" s="250">
        <v>109.45550000000003</v>
      </c>
      <c r="C22" s="250">
        <v>107.7347619047619</v>
      </c>
      <c r="D22" s="250">
        <v>107.77849999999998</v>
      </c>
      <c r="E22" s="250">
        <v>109.68900000000001</v>
      </c>
      <c r="F22" s="250">
        <v>111.9157142857143</v>
      </c>
      <c r="G22" s="250">
        <v>106.41304347826085</v>
      </c>
      <c r="H22" s="250">
        <v>101.059</v>
      </c>
      <c r="I22" s="250">
        <v>96.911363636363618</v>
      </c>
      <c r="J22" s="250">
        <v>87.427826086956529</v>
      </c>
      <c r="K22" s="250">
        <v>78.937999999999988</v>
      </c>
      <c r="L22" s="250">
        <v>62.231904761904765</v>
      </c>
      <c r="M22" s="250">
        <v>47.241904761904756</v>
      </c>
    </row>
    <row r="23" spans="1:13" x14ac:dyDescent="0.2">
      <c r="A23" s="333" t="s">
        <v>360</v>
      </c>
      <c r="B23" s="329">
        <v>110.00550000000001</v>
      </c>
      <c r="C23" s="329">
        <v>108.28476190476192</v>
      </c>
      <c r="D23" s="329">
        <v>108.12349999999999</v>
      </c>
      <c r="E23" s="329">
        <v>110.26250000000002</v>
      </c>
      <c r="F23" s="329">
        <v>112.26666666666668</v>
      </c>
      <c r="G23" s="329">
        <v>106.73391304347824</v>
      </c>
      <c r="H23" s="329">
        <v>101.56399999999999</v>
      </c>
      <c r="I23" s="329">
        <v>97.020909090909072</v>
      </c>
      <c r="J23" s="329">
        <v>87.512608695652162</v>
      </c>
      <c r="K23" s="329">
        <v>79.278999999999996</v>
      </c>
      <c r="L23" s="329">
        <v>62.719047619047615</v>
      </c>
      <c r="M23" s="329">
        <v>47.458095238095247</v>
      </c>
    </row>
    <row r="24" spans="1:13" s="263" customFormat="1" ht="15" x14ac:dyDescent="0.25">
      <c r="A24" s="705" t="s">
        <v>361</v>
      </c>
      <c r="B24" s="706">
        <v>105.38149999999999</v>
      </c>
      <c r="C24" s="706">
        <v>104.14714285714284</v>
      </c>
      <c r="D24" s="706">
        <v>104.31571428571426</v>
      </c>
      <c r="E24" s="706">
        <v>105.43954545454545</v>
      </c>
      <c r="F24" s="706">
        <v>107.86714285714285</v>
      </c>
      <c r="G24" s="706">
        <v>105.60826086956523</v>
      </c>
      <c r="H24" s="706">
        <v>100.75142857142856</v>
      </c>
      <c r="I24" s="706">
        <v>95.977727272727265</v>
      </c>
      <c r="J24" s="706">
        <v>85.060434782608709</v>
      </c>
      <c r="K24" s="706">
        <v>75.566000000000003</v>
      </c>
      <c r="L24" s="706">
        <v>59.512272727272716</v>
      </c>
      <c r="M24" s="706">
        <v>44.990909090909092</v>
      </c>
    </row>
    <row r="25" spans="1:13" x14ac:dyDescent="0.2">
      <c r="A25" s="334"/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52" t="s">
        <v>342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A4" sqref="A4"/>
    </sheetView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30"/>
    <col min="16" max="16384" width="10.5" style="13"/>
  </cols>
  <sheetData>
    <row r="1" spans="1:15" ht="13.7" customHeight="1" x14ac:dyDescent="0.2">
      <c r="A1" s="228" t="s">
        <v>22</v>
      </c>
      <c r="B1" s="228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5" ht="13.7" customHeight="1" x14ac:dyDescent="0.2">
      <c r="A2" s="228"/>
      <c r="B2" s="228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3" t="s">
        <v>362</v>
      </c>
    </row>
    <row r="3" spans="1:15" ht="13.7" customHeight="1" x14ac:dyDescent="0.2">
      <c r="B3" s="239"/>
      <c r="C3" s="772">
        <v>2014</v>
      </c>
      <c r="D3" s="772" t="s">
        <v>628</v>
      </c>
      <c r="E3" s="772" t="s">
        <v>628</v>
      </c>
      <c r="F3" s="772" t="s">
        <v>628</v>
      </c>
      <c r="G3" s="772" t="s">
        <v>628</v>
      </c>
      <c r="H3" s="772" t="s">
        <v>628</v>
      </c>
      <c r="I3" s="772" t="s">
        <v>628</v>
      </c>
      <c r="J3" s="772" t="s">
        <v>628</v>
      </c>
      <c r="K3" s="772" t="s">
        <v>628</v>
      </c>
      <c r="L3" s="772" t="s">
        <v>628</v>
      </c>
      <c r="M3" s="772" t="s">
        <v>628</v>
      </c>
      <c r="N3" s="772">
        <v>2015</v>
      </c>
    </row>
    <row r="4" spans="1:15" ht="13.7" customHeight="1" x14ac:dyDescent="0.2">
      <c r="B4" s="239"/>
      <c r="C4" s="704">
        <v>41671</v>
      </c>
      <c r="D4" s="704">
        <v>41699</v>
      </c>
      <c r="E4" s="704">
        <v>41730</v>
      </c>
      <c r="F4" s="704">
        <v>41760</v>
      </c>
      <c r="G4" s="704">
        <v>41791</v>
      </c>
      <c r="H4" s="704">
        <v>41821</v>
      </c>
      <c r="I4" s="704">
        <v>41852</v>
      </c>
      <c r="J4" s="704">
        <v>41883</v>
      </c>
      <c r="K4" s="704">
        <v>41913</v>
      </c>
      <c r="L4" s="704">
        <v>41944</v>
      </c>
      <c r="M4" s="704">
        <v>41974</v>
      </c>
      <c r="N4" s="704">
        <v>42005</v>
      </c>
    </row>
    <row r="5" spans="1:15" ht="13.7" customHeight="1" x14ac:dyDescent="0.2">
      <c r="A5" s="881" t="s">
        <v>590</v>
      </c>
      <c r="B5" s="335" t="s">
        <v>363</v>
      </c>
      <c r="C5" s="779">
        <v>924.83749999999998</v>
      </c>
      <c r="D5" s="780">
        <v>975.72619047619048</v>
      </c>
      <c r="E5" s="780">
        <v>1012.9473684210526</v>
      </c>
      <c r="F5" s="780">
        <v>984.02499999999998</v>
      </c>
      <c r="G5" s="780">
        <v>993.82142857142856</v>
      </c>
      <c r="H5" s="780">
        <v>997.95652173913038</v>
      </c>
      <c r="I5" s="780">
        <v>938.41250000000002</v>
      </c>
      <c r="J5" s="780">
        <v>905.52272727272725</v>
      </c>
      <c r="K5" s="780">
        <v>804.35869565217388</v>
      </c>
      <c r="L5" s="780">
        <v>731.41250000000002</v>
      </c>
      <c r="M5" s="780">
        <v>586.26190476190482</v>
      </c>
      <c r="N5" s="780">
        <v>465.41666666666669</v>
      </c>
    </row>
    <row r="6" spans="1:15" ht="13.7" customHeight="1" x14ac:dyDescent="0.2">
      <c r="A6" s="882"/>
      <c r="B6" s="336" t="s">
        <v>364</v>
      </c>
      <c r="C6" s="781">
        <v>957.2025000000001</v>
      </c>
      <c r="D6" s="782">
        <v>953.91190476190479</v>
      </c>
      <c r="E6" s="782">
        <v>1007.8684210526316</v>
      </c>
      <c r="F6" s="782">
        <v>991.42499999999995</v>
      </c>
      <c r="G6" s="782">
        <v>1022.5833333333334</v>
      </c>
      <c r="H6" s="782">
        <v>1006.75</v>
      </c>
      <c r="I6" s="782">
        <v>947.65</v>
      </c>
      <c r="J6" s="782">
        <v>925.11363636363637</v>
      </c>
      <c r="K6" s="782">
        <v>813.67391304347825</v>
      </c>
      <c r="L6" s="782">
        <v>736.5625</v>
      </c>
      <c r="M6" s="782">
        <v>567.07142857142856</v>
      </c>
      <c r="N6" s="782">
        <v>457.42857142857144</v>
      </c>
    </row>
    <row r="7" spans="1:15" ht="13.7" customHeight="1" x14ac:dyDescent="0.2">
      <c r="A7" s="883" t="s">
        <v>648</v>
      </c>
      <c r="B7" s="335" t="s">
        <v>363</v>
      </c>
      <c r="C7" s="783">
        <v>963.3125</v>
      </c>
      <c r="D7" s="784">
        <v>932.19047619047615</v>
      </c>
      <c r="E7" s="784">
        <v>943.85</v>
      </c>
      <c r="F7" s="784">
        <v>950.16250000000002</v>
      </c>
      <c r="G7" s="784">
        <v>957.20238095238096</v>
      </c>
      <c r="H7" s="784">
        <v>944.93478260869563</v>
      </c>
      <c r="I7" s="784">
        <v>928.1</v>
      </c>
      <c r="J7" s="784">
        <v>882.23863636363637</v>
      </c>
      <c r="K7" s="784">
        <v>805.75</v>
      </c>
      <c r="L7" s="784">
        <v>750.16250000000002</v>
      </c>
      <c r="M7" s="784">
        <v>608.70238095238096</v>
      </c>
      <c r="N7" s="784">
        <v>496.84523809523807</v>
      </c>
    </row>
    <row r="8" spans="1:15" ht="13.7" customHeight="1" x14ac:dyDescent="0.2">
      <c r="A8" s="884"/>
      <c r="B8" s="336" t="s">
        <v>364</v>
      </c>
      <c r="C8" s="781">
        <v>974.7</v>
      </c>
      <c r="D8" s="782">
        <v>946.63095238095241</v>
      </c>
      <c r="E8" s="782">
        <v>951.98749999999995</v>
      </c>
      <c r="F8" s="782">
        <v>956.8</v>
      </c>
      <c r="G8" s="782">
        <v>967.78571428571433</v>
      </c>
      <c r="H8" s="782">
        <v>953.96739130434787</v>
      </c>
      <c r="I8" s="782">
        <v>934</v>
      </c>
      <c r="J8" s="782">
        <v>890.09090909090912</v>
      </c>
      <c r="K8" s="782">
        <v>817.45652173913038</v>
      </c>
      <c r="L8" s="782">
        <v>763.86249999999995</v>
      </c>
      <c r="M8" s="782">
        <v>622.95238095238096</v>
      </c>
      <c r="N8" s="782">
        <v>518.73809523809518</v>
      </c>
    </row>
    <row r="9" spans="1:15" ht="13.7" customHeight="1" x14ac:dyDescent="0.2">
      <c r="A9" s="883" t="s">
        <v>591</v>
      </c>
      <c r="B9" s="335" t="s">
        <v>363</v>
      </c>
      <c r="C9" s="779">
        <v>928.22500000000002</v>
      </c>
      <c r="D9" s="780">
        <v>916.25</v>
      </c>
      <c r="E9" s="780">
        <v>921.75</v>
      </c>
      <c r="F9" s="780">
        <v>915.53750000000002</v>
      </c>
      <c r="G9" s="780">
        <v>917.4585714285713</v>
      </c>
      <c r="H9" s="780">
        <v>902.61956521739125</v>
      </c>
      <c r="I9" s="780">
        <v>884</v>
      </c>
      <c r="J9" s="780">
        <v>847.89772727272725</v>
      </c>
      <c r="K9" s="780">
        <v>774.53260869565213</v>
      </c>
      <c r="L9" s="780">
        <v>721.23749999999995</v>
      </c>
      <c r="M9" s="780">
        <v>576.64285714285711</v>
      </c>
      <c r="N9" s="780">
        <v>469.71428571428572</v>
      </c>
    </row>
    <row r="10" spans="1:15" ht="13.7" customHeight="1" x14ac:dyDescent="0.2">
      <c r="A10" s="884"/>
      <c r="B10" s="336" t="s">
        <v>364</v>
      </c>
      <c r="C10" s="781">
        <v>949.95</v>
      </c>
      <c r="D10" s="782">
        <v>928.36904761904759</v>
      </c>
      <c r="E10" s="782">
        <v>941.41666666666663</v>
      </c>
      <c r="F10" s="782">
        <v>933.27499999999998</v>
      </c>
      <c r="G10" s="782">
        <v>931.25</v>
      </c>
      <c r="H10" s="782">
        <v>911.62521739130443</v>
      </c>
      <c r="I10" s="782">
        <v>891.26900000000001</v>
      </c>
      <c r="J10" s="782">
        <v>854.15909090909088</v>
      </c>
      <c r="K10" s="782">
        <v>785.53260869565213</v>
      </c>
      <c r="L10" s="782">
        <v>744.65</v>
      </c>
      <c r="M10" s="782">
        <v>603.35714285714289</v>
      </c>
      <c r="N10" s="782">
        <v>500.3633333333334</v>
      </c>
    </row>
    <row r="11" spans="1:15" ht="13.7" customHeight="1" x14ac:dyDescent="0.2">
      <c r="A11" s="881" t="s">
        <v>365</v>
      </c>
      <c r="B11" s="335" t="s">
        <v>363</v>
      </c>
      <c r="C11" s="779">
        <v>633.02499999999998</v>
      </c>
      <c r="D11" s="780">
        <v>645.07142857142856</v>
      </c>
      <c r="E11" s="780">
        <v>632.02499999999998</v>
      </c>
      <c r="F11" s="780">
        <v>637.875</v>
      </c>
      <c r="G11" s="780">
        <v>641.20238095238096</v>
      </c>
      <c r="H11" s="780">
        <v>605.195652173913</v>
      </c>
      <c r="I11" s="780">
        <v>574.67499999999995</v>
      </c>
      <c r="J11" s="780">
        <v>567.03409090909088</v>
      </c>
      <c r="K11" s="780">
        <v>487.98391304347825</v>
      </c>
      <c r="L11" s="780">
        <v>425.38749999999999</v>
      </c>
      <c r="M11" s="780">
        <v>326.21428571428572</v>
      </c>
      <c r="N11" s="780">
        <v>261.9404761904762</v>
      </c>
    </row>
    <row r="12" spans="1:15" ht="13.7" customHeight="1" x14ac:dyDescent="0.2">
      <c r="A12" s="882"/>
      <c r="B12" s="336" t="s">
        <v>364</v>
      </c>
      <c r="C12" s="781">
        <v>619.22500000000002</v>
      </c>
      <c r="D12" s="782">
        <v>629.61904761904759</v>
      </c>
      <c r="E12" s="782">
        <v>621.1875</v>
      </c>
      <c r="F12" s="782">
        <v>624.22500000000002</v>
      </c>
      <c r="G12" s="782">
        <v>634.09523809523807</v>
      </c>
      <c r="H12" s="782">
        <v>598.1521739130435</v>
      </c>
      <c r="I12" s="782">
        <v>566.72500000000002</v>
      </c>
      <c r="J12" s="782">
        <v>552.01136363636363</v>
      </c>
      <c r="K12" s="782">
        <v>478.88043478260869</v>
      </c>
      <c r="L12" s="782">
        <v>417.625</v>
      </c>
      <c r="M12" s="782">
        <v>319.45238095238096</v>
      </c>
      <c r="N12" s="782">
        <v>253.78571428571428</v>
      </c>
    </row>
    <row r="13" spans="1:15" ht="13.7" customHeight="1" x14ac:dyDescent="0.2">
      <c r="B13" s="334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52" t="s">
        <v>342</v>
      </c>
    </row>
    <row r="14" spans="1:15" ht="13.7" customHeight="1" x14ac:dyDescent="0.2">
      <c r="A14" s="334"/>
      <c r="N14" s="230"/>
      <c r="O14" s="13"/>
    </row>
    <row r="15" spans="1:15" ht="13.7" customHeight="1" x14ac:dyDescent="0.2">
      <c r="A15" s="334"/>
      <c r="N15" s="230"/>
      <c r="O15" s="13"/>
    </row>
    <row r="18" spans="13:15" ht="13.7" customHeight="1" x14ac:dyDescent="0.2">
      <c r="N18" s="230"/>
      <c r="O18" s="13"/>
    </row>
    <row r="19" spans="13:15" ht="13.7" customHeight="1" x14ac:dyDescent="0.2">
      <c r="M19" s="230"/>
      <c r="O19" s="13"/>
    </row>
    <row r="20" spans="13:15" ht="13.7" customHeight="1" x14ac:dyDescent="0.2">
      <c r="M20" s="230"/>
      <c r="O20" s="13"/>
    </row>
    <row r="21" spans="13:15" ht="13.7" customHeight="1" x14ac:dyDescent="0.2">
      <c r="M21" s="230"/>
      <c r="O21" s="13"/>
    </row>
    <row r="22" spans="13:15" ht="13.7" customHeight="1" x14ac:dyDescent="0.2">
      <c r="M22" s="230"/>
      <c r="O22" s="13"/>
    </row>
    <row r="23" spans="13:15" ht="13.7" customHeight="1" x14ac:dyDescent="0.2">
      <c r="M23" s="230"/>
      <c r="O23" s="13"/>
    </row>
    <row r="24" spans="13:15" ht="13.7" customHeight="1" x14ac:dyDescent="0.2">
      <c r="M24" s="230"/>
      <c r="O24" s="13"/>
    </row>
    <row r="25" spans="13:15" ht="13.7" customHeight="1" x14ac:dyDescent="0.2">
      <c r="M25" s="230"/>
      <c r="O25" s="13"/>
    </row>
    <row r="26" spans="13:15" ht="13.7" customHeight="1" x14ac:dyDescent="0.2">
      <c r="M26" s="230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A4" sqref="A4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366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567</v>
      </c>
    </row>
    <row r="3" spans="1:8" x14ac:dyDescent="0.2">
      <c r="A3" s="63"/>
      <c r="B3" s="859">
        <f>INDICE!A3</f>
        <v>42005</v>
      </c>
      <c r="C3" s="877">
        <v>41671</v>
      </c>
      <c r="D3" s="877" t="s">
        <v>121</v>
      </c>
      <c r="E3" s="877"/>
      <c r="F3" s="877" t="s">
        <v>122</v>
      </c>
      <c r="G3" s="877"/>
      <c r="H3" s="877"/>
    </row>
    <row r="4" spans="1:8" ht="25.5" x14ac:dyDescent="0.2">
      <c r="A4" s="75"/>
      <c r="B4" s="265" t="s">
        <v>55</v>
      </c>
      <c r="C4" s="266" t="s">
        <v>545</v>
      </c>
      <c r="D4" s="265" t="s">
        <v>55</v>
      </c>
      <c r="E4" s="266" t="s">
        <v>545</v>
      </c>
      <c r="F4" s="265" t="s">
        <v>55</v>
      </c>
      <c r="G4" s="267" t="s">
        <v>545</v>
      </c>
      <c r="H4" s="266" t="s">
        <v>111</v>
      </c>
    </row>
    <row r="5" spans="1:8" x14ac:dyDescent="0.2">
      <c r="A5" s="65" t="s">
        <v>367</v>
      </c>
      <c r="B5" s="269">
        <v>28637.202000000001</v>
      </c>
      <c r="C5" s="268">
        <v>2.8153477814021177</v>
      </c>
      <c r="D5" s="269">
        <v>28637.202000000001</v>
      </c>
      <c r="E5" s="268">
        <v>2.8153477814021177</v>
      </c>
      <c r="F5" s="269">
        <v>243724.22899999999</v>
      </c>
      <c r="G5" s="268">
        <v>-8.7532394808372551</v>
      </c>
      <c r="H5" s="268">
        <v>79.249807583882486</v>
      </c>
    </row>
    <row r="6" spans="1:8" x14ac:dyDescent="0.2">
      <c r="A6" s="65" t="s">
        <v>368</v>
      </c>
      <c r="B6" s="66">
        <v>5307.97</v>
      </c>
      <c r="C6" s="271">
        <v>44.701911831656311</v>
      </c>
      <c r="D6" s="66">
        <v>5307.97</v>
      </c>
      <c r="E6" s="67">
        <v>44.701911831656311</v>
      </c>
      <c r="F6" s="66">
        <v>53066.906000000003</v>
      </c>
      <c r="G6" s="67">
        <v>-1.4044708758543214</v>
      </c>
      <c r="H6" s="67">
        <v>17.255330365911135</v>
      </c>
    </row>
    <row r="7" spans="1:8" x14ac:dyDescent="0.2">
      <c r="A7" s="65" t="s">
        <v>369</v>
      </c>
      <c r="B7" s="270">
        <v>830.81200000000001</v>
      </c>
      <c r="C7" s="271">
        <v>-24.487562623155842</v>
      </c>
      <c r="D7" s="270">
        <v>830.81200000000001</v>
      </c>
      <c r="E7" s="271">
        <v>-24.487562623155842</v>
      </c>
      <c r="F7" s="270">
        <v>10748.071</v>
      </c>
      <c r="G7" s="271">
        <v>-6.4069211746498187</v>
      </c>
      <c r="H7" s="271">
        <v>3.4948620502063723</v>
      </c>
    </row>
    <row r="8" spans="1:8" x14ac:dyDescent="0.2">
      <c r="A8" s="340" t="s">
        <v>198</v>
      </c>
      <c r="B8" s="341">
        <v>34775.983999999997</v>
      </c>
      <c r="C8" s="342">
        <v>6.604543190003251</v>
      </c>
      <c r="D8" s="341">
        <v>34775.983999999997</v>
      </c>
      <c r="E8" s="342">
        <v>6.604543190003251</v>
      </c>
      <c r="F8" s="341">
        <v>307539.20600000001</v>
      </c>
      <c r="G8" s="343">
        <v>-7.4822947221412885</v>
      </c>
      <c r="H8" s="344">
        <v>100</v>
      </c>
    </row>
    <row r="9" spans="1:8" x14ac:dyDescent="0.2">
      <c r="A9" s="345" t="s">
        <v>618</v>
      </c>
      <c r="B9" s="641">
        <v>8125.473</v>
      </c>
      <c r="C9" s="277">
        <v>-17.521830066288288</v>
      </c>
      <c r="D9" s="641">
        <v>8125.473</v>
      </c>
      <c r="E9" s="277">
        <v>-17.521830066288288</v>
      </c>
      <c r="F9" s="641">
        <v>98359.320999999996</v>
      </c>
      <c r="G9" s="278">
        <v>-14.287557591494766</v>
      </c>
      <c r="H9" s="278">
        <v>31.982693289518345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246</v>
      </c>
    </row>
    <row r="11" spans="1:8" x14ac:dyDescent="0.2">
      <c r="A11" s="279" t="s">
        <v>581</v>
      </c>
      <c r="B11" s="94"/>
      <c r="C11" s="293"/>
      <c r="D11" s="293"/>
      <c r="E11" s="293"/>
      <c r="F11" s="94"/>
      <c r="G11" s="94"/>
      <c r="H11" s="94"/>
    </row>
    <row r="12" spans="1:8" x14ac:dyDescent="0.2">
      <c r="A12" s="279" t="s">
        <v>619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724" t="s">
        <v>247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A4" sqref="A4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370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567</v>
      </c>
    </row>
    <row r="3" spans="1:8" ht="14.1" customHeight="1" x14ac:dyDescent="0.2">
      <c r="A3" s="63"/>
      <c r="B3" s="859">
        <f>INDICE!A3</f>
        <v>42005</v>
      </c>
      <c r="C3" s="859">
        <v>41671</v>
      </c>
      <c r="D3" s="877" t="s">
        <v>121</v>
      </c>
      <c r="E3" s="877"/>
      <c r="F3" s="877" t="s">
        <v>122</v>
      </c>
      <c r="G3" s="877"/>
      <c r="H3" s="264"/>
    </row>
    <row r="4" spans="1:8" ht="25.5" x14ac:dyDescent="0.2">
      <c r="A4" s="75"/>
      <c r="B4" s="265" t="s">
        <v>55</v>
      </c>
      <c r="C4" s="266" t="s">
        <v>545</v>
      </c>
      <c r="D4" s="265" t="s">
        <v>55</v>
      </c>
      <c r="E4" s="266" t="s">
        <v>545</v>
      </c>
      <c r="F4" s="265" t="s">
        <v>55</v>
      </c>
      <c r="G4" s="267" t="s">
        <v>545</v>
      </c>
      <c r="H4" s="266" t="s">
        <v>111</v>
      </c>
    </row>
    <row r="5" spans="1:8" x14ac:dyDescent="0.2">
      <c r="A5" s="65" t="s">
        <v>595</v>
      </c>
      <c r="B5" s="269">
        <v>9595.9339999999993</v>
      </c>
      <c r="C5" s="268">
        <v>2.9498179483663844</v>
      </c>
      <c r="D5" s="269">
        <v>9595.9339999999993</v>
      </c>
      <c r="E5" s="268">
        <v>2.9498179483663844</v>
      </c>
      <c r="F5" s="269">
        <v>111292.82799999999</v>
      </c>
      <c r="G5" s="268">
        <v>-3.3078198093828441</v>
      </c>
      <c r="H5" s="268">
        <v>36.18817563052432</v>
      </c>
    </row>
    <row r="6" spans="1:8" x14ac:dyDescent="0.2">
      <c r="A6" s="65" t="s">
        <v>594</v>
      </c>
      <c r="B6" s="66">
        <v>10147.102999999999</v>
      </c>
      <c r="C6" s="271">
        <v>-9.9578970701518212</v>
      </c>
      <c r="D6" s="66">
        <v>10147.102999999999</v>
      </c>
      <c r="E6" s="67">
        <v>-9.9578970701518212</v>
      </c>
      <c r="F6" s="66">
        <v>118031.299</v>
      </c>
      <c r="G6" s="67">
        <v>-12.950215490649533</v>
      </c>
      <c r="H6" s="67">
        <v>38.379268950834188</v>
      </c>
    </row>
    <row r="7" spans="1:8" x14ac:dyDescent="0.2">
      <c r="A7" s="65" t="s">
        <v>593</v>
      </c>
      <c r="B7" s="270">
        <v>14202.135</v>
      </c>
      <c r="C7" s="271">
        <v>29.925506242210787</v>
      </c>
      <c r="D7" s="270">
        <v>14202.135</v>
      </c>
      <c r="E7" s="271">
        <v>29.925506242210787</v>
      </c>
      <c r="F7" s="270">
        <v>67467.008000000002</v>
      </c>
      <c r="G7" s="271">
        <v>-3.9433098303639365</v>
      </c>
      <c r="H7" s="271">
        <v>21.937693368435113</v>
      </c>
    </row>
    <row r="8" spans="1:8" x14ac:dyDescent="0.2">
      <c r="A8" s="707" t="s">
        <v>371</v>
      </c>
      <c r="B8" s="270">
        <v>830.81200000000001</v>
      </c>
      <c r="C8" s="271">
        <v>-24.487562623155842</v>
      </c>
      <c r="D8" s="270">
        <v>830.81200000000001</v>
      </c>
      <c r="E8" s="271">
        <v>-24.487562623155842</v>
      </c>
      <c r="F8" s="270">
        <v>10748.071</v>
      </c>
      <c r="G8" s="271">
        <v>-6.4069211746498187</v>
      </c>
      <c r="H8" s="271">
        <v>3.4948620502063723</v>
      </c>
    </row>
    <row r="9" spans="1:8" x14ac:dyDescent="0.2">
      <c r="A9" s="340" t="s">
        <v>198</v>
      </c>
      <c r="B9" s="341">
        <v>34775.983999999997</v>
      </c>
      <c r="C9" s="342">
        <v>6.604543190003251</v>
      </c>
      <c r="D9" s="341">
        <v>34775.983999999997</v>
      </c>
      <c r="E9" s="342">
        <v>6.604543190003251</v>
      </c>
      <c r="F9" s="341">
        <v>307539.20600000001</v>
      </c>
      <c r="G9" s="343">
        <v>-7.4822947221412885</v>
      </c>
      <c r="H9" s="344">
        <v>100</v>
      </c>
    </row>
    <row r="10" spans="1:8" x14ac:dyDescent="0.2">
      <c r="A10" s="279"/>
      <c r="B10" s="65"/>
      <c r="C10" s="65"/>
      <c r="D10" s="65"/>
      <c r="E10" s="65"/>
      <c r="F10" s="65"/>
      <c r="G10" s="134"/>
      <c r="H10" s="71" t="s">
        <v>246</v>
      </c>
    </row>
    <row r="11" spans="1:8" x14ac:dyDescent="0.2">
      <c r="A11" s="279" t="s">
        <v>581</v>
      </c>
      <c r="B11" s="94"/>
      <c r="C11" s="293"/>
      <c r="D11" s="293"/>
      <c r="E11" s="293"/>
      <c r="F11" s="94"/>
      <c r="G11" s="94"/>
      <c r="H11" s="94"/>
    </row>
    <row r="12" spans="1:8" x14ac:dyDescent="0.2">
      <c r="A12" s="279" t="s">
        <v>592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724" t="s">
        <v>247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370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D5" sqref="D5"/>
    </sheetView>
  </sheetViews>
  <sheetFormatPr baseColWidth="10" defaultRowHeight="14.25" x14ac:dyDescent="0.2"/>
  <sheetData>
    <row r="1" spans="1:4" x14ac:dyDescent="0.2">
      <c r="A1" s="228" t="s">
        <v>596</v>
      </c>
      <c r="B1" s="228"/>
      <c r="C1" s="228"/>
      <c r="D1" s="228"/>
    </row>
    <row r="2" spans="1:4" x14ac:dyDescent="0.2">
      <c r="A2" s="231"/>
      <c r="B2" s="231"/>
      <c r="C2" s="231"/>
      <c r="D2" s="231"/>
    </row>
    <row r="3" spans="1:4" x14ac:dyDescent="0.2">
      <c r="A3" s="234"/>
      <c r="B3" s="885">
        <v>2013</v>
      </c>
      <c r="C3" s="885">
        <v>2014</v>
      </c>
      <c r="D3" s="885">
        <v>2015</v>
      </c>
    </row>
    <row r="4" spans="1:4" x14ac:dyDescent="0.2">
      <c r="A4" s="239"/>
      <c r="B4" s="886"/>
      <c r="C4" s="886"/>
      <c r="D4" s="886"/>
    </row>
    <row r="5" spans="1:4" x14ac:dyDescent="0.2">
      <c r="A5" s="280" t="s">
        <v>372</v>
      </c>
      <c r="B5" s="331">
        <v>-4.0546574879207089</v>
      </c>
      <c r="C5" s="331">
        <v>-8.0502987544103419</v>
      </c>
      <c r="D5" s="331">
        <v>-7.4822947221412885</v>
      </c>
    </row>
    <row r="6" spans="1:4" x14ac:dyDescent="0.2">
      <c r="A6" s="239" t="s">
        <v>136</v>
      </c>
      <c r="B6" s="241">
        <v>-7.090158761158369</v>
      </c>
      <c r="C6" s="241">
        <v>-7.0163219926742721</v>
      </c>
      <c r="D6" s="241" t="s">
        <v>628</v>
      </c>
    </row>
    <row r="7" spans="1:4" x14ac:dyDescent="0.2">
      <c r="A7" s="239" t="s">
        <v>137</v>
      </c>
      <c r="B7" s="241">
        <v>-6.8359070577762235</v>
      </c>
      <c r="C7" s="241">
        <v>-7.7062369306078669</v>
      </c>
      <c r="D7" s="241" t="s">
        <v>628</v>
      </c>
    </row>
    <row r="8" spans="1:4" x14ac:dyDescent="0.2">
      <c r="A8" s="239" t="s">
        <v>138</v>
      </c>
      <c r="B8" s="241">
        <v>-7.5838658731532362</v>
      </c>
      <c r="C8" s="241">
        <v>-8.5338687896308425</v>
      </c>
      <c r="D8" s="241" t="s">
        <v>628</v>
      </c>
    </row>
    <row r="9" spans="1:4" x14ac:dyDescent="0.2">
      <c r="A9" s="239" t="s">
        <v>139</v>
      </c>
      <c r="B9" s="241">
        <v>-7.2667213226498735</v>
      </c>
      <c r="C9" s="241">
        <v>-9.3202609055515548</v>
      </c>
      <c r="D9" s="241" t="s">
        <v>628</v>
      </c>
    </row>
    <row r="10" spans="1:4" x14ac:dyDescent="0.2">
      <c r="A10" s="239" t="s">
        <v>140</v>
      </c>
      <c r="B10" s="241">
        <v>-7.0818946811317796</v>
      </c>
      <c r="C10" s="241">
        <v>-8.6613155787774421</v>
      </c>
      <c r="D10" s="241" t="s">
        <v>628</v>
      </c>
    </row>
    <row r="11" spans="1:4" x14ac:dyDescent="0.2">
      <c r="A11" s="239" t="s">
        <v>141</v>
      </c>
      <c r="B11" s="241">
        <v>-7.2496348354222002</v>
      </c>
      <c r="C11" s="241">
        <v>-8.6534184004723382</v>
      </c>
      <c r="D11" s="241" t="s">
        <v>628</v>
      </c>
    </row>
    <row r="12" spans="1:4" x14ac:dyDescent="0.2">
      <c r="A12" s="239" t="s">
        <v>142</v>
      </c>
      <c r="B12" s="241">
        <v>-7.5831990346929414</v>
      </c>
      <c r="C12" s="241">
        <v>-7.8502291071556334</v>
      </c>
      <c r="D12" s="241" t="s">
        <v>628</v>
      </c>
    </row>
    <row r="13" spans="1:4" x14ac:dyDescent="0.2">
      <c r="A13" s="239" t="s">
        <v>143</v>
      </c>
      <c r="B13" s="241">
        <v>-7.0354595451795285</v>
      </c>
      <c r="C13" s="241">
        <v>-7.4890268483928351</v>
      </c>
      <c r="D13" s="241" t="s">
        <v>628</v>
      </c>
    </row>
    <row r="14" spans="1:4" x14ac:dyDescent="0.2">
      <c r="A14" s="239" t="s">
        <v>144</v>
      </c>
      <c r="B14" s="241">
        <v>-7.9132722694291076</v>
      </c>
      <c r="C14" s="241">
        <v>-7.4473506287632523</v>
      </c>
      <c r="D14" s="241" t="s">
        <v>628</v>
      </c>
    </row>
    <row r="15" spans="1:4" x14ac:dyDescent="0.2">
      <c r="A15" s="239" t="s">
        <v>145</v>
      </c>
      <c r="B15" s="241">
        <v>-8.5983962795686306</v>
      </c>
      <c r="C15" s="241">
        <v>-7.6317253339207376</v>
      </c>
      <c r="D15" s="241" t="s">
        <v>628</v>
      </c>
    </row>
    <row r="16" spans="1:4" x14ac:dyDescent="0.2">
      <c r="A16" s="325" t="s">
        <v>146</v>
      </c>
      <c r="B16" s="329">
        <v>-8.1610330997474421</v>
      </c>
      <c r="C16" s="329">
        <v>-8.9856183250225605</v>
      </c>
      <c r="D16" s="329" t="s">
        <v>628</v>
      </c>
    </row>
    <row r="17" spans="4:4" x14ac:dyDescent="0.2">
      <c r="D17" s="71" t="s">
        <v>246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/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109</v>
      </c>
    </row>
    <row r="3" spans="1:6" ht="14.45" customHeight="1" x14ac:dyDescent="0.2">
      <c r="A3" s="63"/>
      <c r="B3" s="852" t="s">
        <v>633</v>
      </c>
      <c r="C3" s="849" t="s">
        <v>508</v>
      </c>
      <c r="D3" s="852" t="s">
        <v>110</v>
      </c>
      <c r="E3" s="849" t="s">
        <v>508</v>
      </c>
      <c r="F3" s="854" t="s">
        <v>636</v>
      </c>
    </row>
    <row r="4" spans="1:6" x14ac:dyDescent="0.2">
      <c r="A4" s="75"/>
      <c r="B4" s="853"/>
      <c r="C4" s="850"/>
      <c r="D4" s="853"/>
      <c r="E4" s="850"/>
      <c r="F4" s="855"/>
    </row>
    <row r="5" spans="1:6" x14ac:dyDescent="0.2">
      <c r="A5" s="65" t="s">
        <v>113</v>
      </c>
      <c r="B5" s="66">
        <v>1632.5006328878349</v>
      </c>
      <c r="C5" s="67">
        <v>1.9107737575728811</v>
      </c>
      <c r="D5" s="66">
        <v>1506.9125351999996</v>
      </c>
      <c r="E5" s="67">
        <v>1.6937089510583501</v>
      </c>
      <c r="F5" s="67">
        <v>8.3341331865135082</v>
      </c>
    </row>
    <row r="6" spans="1:6" x14ac:dyDescent="0.2">
      <c r="A6" s="65" t="s">
        <v>125</v>
      </c>
      <c r="B6" s="66">
        <v>43418.690979673083</v>
      </c>
      <c r="C6" s="67">
        <v>50.819763031495199</v>
      </c>
      <c r="D6" s="66">
        <v>45542.694239999997</v>
      </c>
      <c r="E6" s="67">
        <v>51.18815265503379</v>
      </c>
      <c r="F6" s="67">
        <v>-4.6637628620166449</v>
      </c>
    </row>
    <row r="7" spans="1:6" x14ac:dyDescent="0.2">
      <c r="A7" s="65" t="s">
        <v>126</v>
      </c>
      <c r="B7" s="66">
        <v>15103.996134895793</v>
      </c>
      <c r="C7" s="67">
        <v>17.67859617793118</v>
      </c>
      <c r="D7" s="66">
        <v>14987.209787999998</v>
      </c>
      <c r="E7" s="67">
        <v>16.845019718384595</v>
      </c>
      <c r="F7" s="67">
        <v>0.77924008903447572</v>
      </c>
    </row>
    <row r="8" spans="1:6" x14ac:dyDescent="0.2">
      <c r="A8" s="65" t="s">
        <v>127</v>
      </c>
      <c r="B8" s="66">
        <v>19952.049172050887</v>
      </c>
      <c r="C8" s="67">
        <v>23.353039625055978</v>
      </c>
      <c r="D8" s="66">
        <v>20661.327999999998</v>
      </c>
      <c r="E8" s="67">
        <v>23.222499884313475</v>
      </c>
      <c r="F8" s="67">
        <v>-3.4328811194958555</v>
      </c>
    </row>
    <row r="9" spans="1:6" x14ac:dyDescent="0.2">
      <c r="A9" s="65" t="s">
        <v>128</v>
      </c>
      <c r="B9" s="66">
        <v>5329.3892858618419</v>
      </c>
      <c r="C9" s="67">
        <v>6.2378274079447493</v>
      </c>
      <c r="D9" s="66">
        <v>6273.0174689999994</v>
      </c>
      <c r="E9" s="67">
        <v>7.0506187912097866</v>
      </c>
      <c r="F9" s="67">
        <v>-15.042651926307867</v>
      </c>
    </row>
    <row r="10" spans="1:6" x14ac:dyDescent="0.2">
      <c r="A10" s="68" t="s">
        <v>120</v>
      </c>
      <c r="B10" s="69">
        <v>85436.626205369452</v>
      </c>
      <c r="C10" s="70">
        <v>100</v>
      </c>
      <c r="D10" s="69">
        <v>88971.162032199994</v>
      </c>
      <c r="E10" s="70">
        <v>100</v>
      </c>
      <c r="F10" s="70">
        <v>-3.9726758042694121</v>
      </c>
    </row>
    <row r="11" spans="1:6" x14ac:dyDescent="0.2">
      <c r="A11" s="58"/>
      <c r="B11" s="65"/>
      <c r="C11" s="65"/>
      <c r="D11" s="65"/>
      <c r="E11" s="65"/>
      <c r="F11" s="71" t="s">
        <v>634</v>
      </c>
    </row>
    <row r="12" spans="1:6" x14ac:dyDescent="0.2">
      <c r="A12" s="406"/>
      <c r="B12" s="406"/>
      <c r="C12" s="406"/>
      <c r="D12" s="406"/>
      <c r="E12" s="406"/>
      <c r="F12" s="406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G31" sqref="G31:H31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87" t="s">
        <v>598</v>
      </c>
      <c r="B1" s="887"/>
      <c r="C1" s="887"/>
      <c r="D1" s="887"/>
      <c r="E1" s="887"/>
      <c r="F1" s="887"/>
      <c r="G1" s="230"/>
      <c r="H1" s="230"/>
      <c r="I1" s="230"/>
      <c r="J1" s="230"/>
      <c r="K1" s="230"/>
      <c r="L1" s="1"/>
    </row>
    <row r="2" spans="1:12" x14ac:dyDescent="0.2">
      <c r="A2" s="888"/>
      <c r="B2" s="888"/>
      <c r="C2" s="888"/>
      <c r="D2" s="888"/>
      <c r="E2" s="888"/>
      <c r="F2" s="888"/>
      <c r="G2" s="230"/>
      <c r="H2" s="230"/>
      <c r="I2" s="230"/>
      <c r="J2" s="230"/>
      <c r="K2" s="62"/>
      <c r="L2" s="62" t="s">
        <v>567</v>
      </c>
    </row>
    <row r="3" spans="1:12" x14ac:dyDescent="0.2">
      <c r="A3" s="346"/>
      <c r="B3" s="889">
        <f>INDICE!A3</f>
        <v>42005</v>
      </c>
      <c r="C3" s="890">
        <v>41671</v>
      </c>
      <c r="D3" s="890">
        <v>41671</v>
      </c>
      <c r="E3" s="890">
        <v>41671</v>
      </c>
      <c r="F3" s="891">
        <v>41671</v>
      </c>
      <c r="G3" s="892" t="s">
        <v>122</v>
      </c>
      <c r="H3" s="890"/>
      <c r="I3" s="890"/>
      <c r="J3" s="890"/>
      <c r="K3" s="890"/>
      <c r="L3" s="893" t="s">
        <v>111</v>
      </c>
    </row>
    <row r="4" spans="1:12" x14ac:dyDescent="0.2">
      <c r="A4" s="347"/>
      <c r="B4" s="348" t="s">
        <v>373</v>
      </c>
      <c r="C4" s="348" t="s">
        <v>374</v>
      </c>
      <c r="D4" s="349" t="s">
        <v>375</v>
      </c>
      <c r="E4" s="349" t="s">
        <v>376</v>
      </c>
      <c r="F4" s="350" t="s">
        <v>198</v>
      </c>
      <c r="G4" s="351" t="s">
        <v>373</v>
      </c>
      <c r="H4" s="236" t="s">
        <v>374</v>
      </c>
      <c r="I4" s="352" t="s">
        <v>375</v>
      </c>
      <c r="J4" s="352" t="s">
        <v>376</v>
      </c>
      <c r="K4" s="352" t="s">
        <v>198</v>
      </c>
      <c r="L4" s="894"/>
    </row>
    <row r="5" spans="1:12" x14ac:dyDescent="0.2">
      <c r="A5" s="353" t="s">
        <v>162</v>
      </c>
      <c r="B5" s="456">
        <v>2411.0590000000002</v>
      </c>
      <c r="C5" s="456">
        <v>486.37400000000002</v>
      </c>
      <c r="D5" s="456">
        <v>459.45600000000002</v>
      </c>
      <c r="E5" s="456">
        <v>251.327</v>
      </c>
      <c r="F5" s="354">
        <v>3608.2160000000003</v>
      </c>
      <c r="G5" s="456">
        <v>31671.563000000002</v>
      </c>
      <c r="H5" s="456">
        <v>6549.5150000000003</v>
      </c>
      <c r="I5" s="456">
        <v>2372.645</v>
      </c>
      <c r="J5" s="456">
        <v>2856.922</v>
      </c>
      <c r="K5" s="355">
        <v>43450.644999999997</v>
      </c>
      <c r="L5" s="708">
        <v>14.128032281673883</v>
      </c>
    </row>
    <row r="6" spans="1:12" x14ac:dyDescent="0.2">
      <c r="A6" s="356" t="s">
        <v>163</v>
      </c>
      <c r="B6" s="456">
        <v>451.87599999999998</v>
      </c>
      <c r="C6" s="456">
        <v>547.101</v>
      </c>
      <c r="D6" s="456">
        <v>604.69799999999998</v>
      </c>
      <c r="E6" s="456">
        <v>39.048999999999999</v>
      </c>
      <c r="F6" s="357">
        <v>1642.7239999999999</v>
      </c>
      <c r="G6" s="456">
        <v>4777.6719999999996</v>
      </c>
      <c r="H6" s="456">
        <v>6437.3010000000004</v>
      </c>
      <c r="I6" s="456">
        <v>2894.6819999999998</v>
      </c>
      <c r="J6" s="456">
        <v>514.14300000000003</v>
      </c>
      <c r="K6" s="281">
        <v>14623.797999999999</v>
      </c>
      <c r="L6" s="709">
        <v>4.754946450729971</v>
      </c>
    </row>
    <row r="7" spans="1:12" x14ac:dyDescent="0.2">
      <c r="A7" s="356" t="s">
        <v>164</v>
      </c>
      <c r="B7" s="456">
        <v>84.248999999999995</v>
      </c>
      <c r="C7" s="456">
        <v>286.94799999999998</v>
      </c>
      <c r="D7" s="456">
        <v>367.75200000000001</v>
      </c>
      <c r="E7" s="456">
        <v>82.528000000000006</v>
      </c>
      <c r="F7" s="357">
        <v>821.47700000000009</v>
      </c>
      <c r="G7" s="456">
        <v>746.25800000000004</v>
      </c>
      <c r="H7" s="456">
        <v>3668.0048959999999</v>
      </c>
      <c r="I7" s="456">
        <v>2018.47</v>
      </c>
      <c r="J7" s="456">
        <v>1179.2349999999999</v>
      </c>
      <c r="K7" s="281">
        <v>7611.9678960000001</v>
      </c>
      <c r="L7" s="709">
        <v>2.4750410071416256</v>
      </c>
    </row>
    <row r="8" spans="1:12" x14ac:dyDescent="0.2">
      <c r="A8" s="356" t="s">
        <v>165</v>
      </c>
      <c r="B8" s="456">
        <v>315.13400000000001</v>
      </c>
      <c r="C8" s="456">
        <v>0.504</v>
      </c>
      <c r="D8" s="456">
        <v>98.646000000000001</v>
      </c>
      <c r="E8" s="456">
        <v>5.984</v>
      </c>
      <c r="F8" s="357">
        <v>420.26800000000003</v>
      </c>
      <c r="G8" s="456">
        <v>3666.0279999999998</v>
      </c>
      <c r="H8" s="456">
        <v>6.22</v>
      </c>
      <c r="I8" s="456">
        <v>788.69299999999998</v>
      </c>
      <c r="J8" s="456">
        <v>17.492000000000001</v>
      </c>
      <c r="K8" s="281">
        <v>4478.433</v>
      </c>
      <c r="L8" s="709">
        <v>1.4561681649447002</v>
      </c>
    </row>
    <row r="9" spans="1:12" x14ac:dyDescent="0.2">
      <c r="A9" s="356" t="s">
        <v>167</v>
      </c>
      <c r="B9" s="456">
        <v>176.054</v>
      </c>
      <c r="C9" s="456">
        <v>159.72300000000001</v>
      </c>
      <c r="D9" s="456">
        <v>153.52600000000001</v>
      </c>
      <c r="E9" s="456">
        <v>1.7889999999999999</v>
      </c>
      <c r="F9" s="357">
        <v>491.09200000000004</v>
      </c>
      <c r="G9" s="456">
        <v>2038.8520000000001</v>
      </c>
      <c r="H9" s="456">
        <v>1957.8389999999999</v>
      </c>
      <c r="I9" s="456">
        <v>970.14499999999998</v>
      </c>
      <c r="J9" s="456">
        <v>21.062000000000001</v>
      </c>
      <c r="K9" s="281">
        <v>4987.8979999999992</v>
      </c>
      <c r="L9" s="709">
        <v>1.6218213552801481</v>
      </c>
    </row>
    <row r="10" spans="1:12" x14ac:dyDescent="0.2">
      <c r="A10" s="356" t="s">
        <v>168</v>
      </c>
      <c r="B10" s="456">
        <v>243.06</v>
      </c>
      <c r="C10" s="456">
        <v>980.56100000000004</v>
      </c>
      <c r="D10" s="456">
        <v>1473.9739999999999</v>
      </c>
      <c r="E10" s="456">
        <v>44.963000000000001</v>
      </c>
      <c r="F10" s="357">
        <v>2742.5580000000004</v>
      </c>
      <c r="G10" s="456">
        <v>2483.7260000000001</v>
      </c>
      <c r="H10" s="456">
        <v>8757.9369999999999</v>
      </c>
      <c r="I10" s="456">
        <v>6458.4989999999998</v>
      </c>
      <c r="J10" s="456">
        <v>623.51400000000001</v>
      </c>
      <c r="K10" s="281">
        <v>18323.675999999999</v>
      </c>
      <c r="L10" s="709">
        <v>5.9579664708529174</v>
      </c>
    </row>
    <row r="11" spans="1:12" x14ac:dyDescent="0.2">
      <c r="A11" s="356" t="s">
        <v>638</v>
      </c>
      <c r="B11" s="456">
        <v>912.83900000000006</v>
      </c>
      <c r="C11" s="456">
        <v>227.51499999999999</v>
      </c>
      <c r="D11" s="456">
        <v>602.64</v>
      </c>
      <c r="E11" s="456">
        <v>30.419</v>
      </c>
      <c r="F11" s="357">
        <v>1773.4130000000002</v>
      </c>
      <c r="G11" s="456">
        <v>10787.527</v>
      </c>
      <c r="H11" s="456">
        <v>3396.0349999999999</v>
      </c>
      <c r="I11" s="456">
        <v>2432.66</v>
      </c>
      <c r="J11" s="456">
        <v>363.84399999999999</v>
      </c>
      <c r="K11" s="281">
        <v>16980.066000000003</v>
      </c>
      <c r="L11" s="709">
        <v>5.5210899767530073</v>
      </c>
    </row>
    <row r="12" spans="1:12" x14ac:dyDescent="0.2">
      <c r="A12" s="356" t="s">
        <v>169</v>
      </c>
      <c r="B12" s="456">
        <v>1360.646</v>
      </c>
      <c r="C12" s="456">
        <v>2920.433</v>
      </c>
      <c r="D12" s="456">
        <v>3898.3110000000001</v>
      </c>
      <c r="E12" s="456">
        <v>88.635999999999996</v>
      </c>
      <c r="F12" s="357">
        <v>8268.0259999999998</v>
      </c>
      <c r="G12" s="456">
        <v>12452.511</v>
      </c>
      <c r="H12" s="456">
        <v>33868.623</v>
      </c>
      <c r="I12" s="456">
        <v>16972.5</v>
      </c>
      <c r="J12" s="456">
        <v>1427.424</v>
      </c>
      <c r="K12" s="281">
        <v>64721.057999999997</v>
      </c>
      <c r="L12" s="709">
        <v>21.044134022132184</v>
      </c>
    </row>
    <row r="13" spans="1:12" x14ac:dyDescent="0.2">
      <c r="A13" s="356" t="s">
        <v>377</v>
      </c>
      <c r="B13" s="456">
        <v>1054.3330000000001</v>
      </c>
      <c r="C13" s="456">
        <v>1456.3969999999999</v>
      </c>
      <c r="D13" s="456">
        <v>707.697</v>
      </c>
      <c r="E13" s="456">
        <v>65.305000000000007</v>
      </c>
      <c r="F13" s="357">
        <v>3283.732</v>
      </c>
      <c r="G13" s="456">
        <v>11939.715</v>
      </c>
      <c r="H13" s="456">
        <v>19004.223000000002</v>
      </c>
      <c r="I13" s="456">
        <v>3269.5079999999998</v>
      </c>
      <c r="J13" s="456">
        <v>601.322</v>
      </c>
      <c r="K13" s="281">
        <v>34814.768000000004</v>
      </c>
      <c r="L13" s="709">
        <v>11.320065931886328</v>
      </c>
    </row>
    <row r="14" spans="1:12" x14ac:dyDescent="0.2">
      <c r="A14" s="356" t="s">
        <v>172</v>
      </c>
      <c r="B14" s="456" t="s">
        <v>151</v>
      </c>
      <c r="C14" s="456">
        <v>85.781999999999996</v>
      </c>
      <c r="D14" s="456">
        <v>102.425</v>
      </c>
      <c r="E14" s="456">
        <v>23.311</v>
      </c>
      <c r="F14" s="357">
        <v>211.518</v>
      </c>
      <c r="G14" s="456" t="s">
        <v>151</v>
      </c>
      <c r="H14" s="456">
        <v>1496.261</v>
      </c>
      <c r="I14" s="456">
        <v>552.90499999999997</v>
      </c>
      <c r="J14" s="456">
        <v>546.92600000000004</v>
      </c>
      <c r="K14" s="281">
        <v>2596.0920000000001</v>
      </c>
      <c r="L14" s="709">
        <v>0.84412260352395951</v>
      </c>
    </row>
    <row r="15" spans="1:12" x14ac:dyDescent="0.2">
      <c r="A15" s="356" t="s">
        <v>173</v>
      </c>
      <c r="B15" s="456">
        <v>180.512</v>
      </c>
      <c r="C15" s="456">
        <v>608.47699999999998</v>
      </c>
      <c r="D15" s="456">
        <v>420.20299999999997</v>
      </c>
      <c r="E15" s="456">
        <v>109.515</v>
      </c>
      <c r="F15" s="357">
        <v>1318.7070000000001</v>
      </c>
      <c r="G15" s="456">
        <v>1367.1279999999999</v>
      </c>
      <c r="H15" s="456">
        <v>6866.2479999999996</v>
      </c>
      <c r="I15" s="456">
        <v>1983.057</v>
      </c>
      <c r="J15" s="456">
        <v>1582.439887</v>
      </c>
      <c r="K15" s="281">
        <v>11798.872887000001</v>
      </c>
      <c r="L15" s="709">
        <v>3.8364184705406044</v>
      </c>
    </row>
    <row r="16" spans="1:12" x14ac:dyDescent="0.2">
      <c r="A16" s="356" t="s">
        <v>174</v>
      </c>
      <c r="B16" s="456">
        <v>34.417000000000002</v>
      </c>
      <c r="C16" s="456">
        <v>50.606000000000002</v>
      </c>
      <c r="D16" s="456">
        <v>248.506</v>
      </c>
      <c r="E16" s="456">
        <v>4.1029999999999998</v>
      </c>
      <c r="F16" s="357">
        <v>337.63200000000001</v>
      </c>
      <c r="G16" s="456">
        <v>354.45699999999999</v>
      </c>
      <c r="H16" s="456">
        <v>526.4</v>
      </c>
      <c r="I16" s="456">
        <v>1051.2719999999999</v>
      </c>
      <c r="J16" s="456">
        <v>38.280999999999999</v>
      </c>
      <c r="K16" s="281">
        <v>1970.4099999999999</v>
      </c>
      <c r="L16" s="709">
        <v>0.6406813083702908</v>
      </c>
    </row>
    <row r="17" spans="1:12" x14ac:dyDescent="0.2">
      <c r="A17" s="356" t="s">
        <v>175</v>
      </c>
      <c r="B17" s="456">
        <v>75.674000000000007</v>
      </c>
      <c r="C17" s="456">
        <v>297.04300000000001</v>
      </c>
      <c r="D17" s="456">
        <v>3622.527</v>
      </c>
      <c r="E17" s="456">
        <v>8.83</v>
      </c>
      <c r="F17" s="357">
        <v>4004.0740000000001</v>
      </c>
      <c r="G17" s="456">
        <v>1581.1880000000001</v>
      </c>
      <c r="H17" s="456">
        <v>2954.7260000000001</v>
      </c>
      <c r="I17" s="456">
        <v>17980.027999999998</v>
      </c>
      <c r="J17" s="456">
        <v>117.229</v>
      </c>
      <c r="K17" s="281">
        <v>22633.170999999998</v>
      </c>
      <c r="L17" s="709">
        <v>7.3592042310222361</v>
      </c>
    </row>
    <row r="18" spans="1:12" x14ac:dyDescent="0.2">
      <c r="A18" s="356" t="s">
        <v>177</v>
      </c>
      <c r="B18" s="456">
        <v>1685.46</v>
      </c>
      <c r="C18" s="456">
        <v>106.854</v>
      </c>
      <c r="D18" s="456">
        <v>98.561999999999998</v>
      </c>
      <c r="E18" s="456">
        <v>57.356000000000002</v>
      </c>
      <c r="F18" s="357">
        <v>1948.232</v>
      </c>
      <c r="G18" s="456">
        <v>19747.82</v>
      </c>
      <c r="H18" s="456">
        <v>1117.2750000000001</v>
      </c>
      <c r="I18" s="456">
        <v>576.40300000000002</v>
      </c>
      <c r="J18" s="456">
        <v>575.38199999999995</v>
      </c>
      <c r="K18" s="281">
        <v>22016.880000000001</v>
      </c>
      <c r="L18" s="709">
        <v>7.1588164314186855</v>
      </c>
    </row>
    <row r="19" spans="1:12" x14ac:dyDescent="0.2">
      <c r="A19" s="356" t="s">
        <v>178</v>
      </c>
      <c r="B19" s="456">
        <v>132.73099999999999</v>
      </c>
      <c r="C19" s="456">
        <v>417.80099999999999</v>
      </c>
      <c r="D19" s="456">
        <v>459.03199999999998</v>
      </c>
      <c r="E19" s="456">
        <v>9.2409999999999997</v>
      </c>
      <c r="F19" s="357">
        <v>1018.8049999999998</v>
      </c>
      <c r="G19" s="456">
        <v>935.41099999999994</v>
      </c>
      <c r="H19" s="456">
        <v>4439.6580000000004</v>
      </c>
      <c r="I19" s="456">
        <v>2173.4749999999999</v>
      </c>
      <c r="J19" s="456">
        <v>154.77099999999999</v>
      </c>
      <c r="K19" s="281">
        <v>7703.3149999999996</v>
      </c>
      <c r="L19" s="709">
        <v>2.5047426337607335</v>
      </c>
    </row>
    <row r="20" spans="1:12" x14ac:dyDescent="0.2">
      <c r="A20" s="356" t="s">
        <v>179</v>
      </c>
      <c r="B20" s="456">
        <v>477.887</v>
      </c>
      <c r="C20" s="456">
        <v>1514.981</v>
      </c>
      <c r="D20" s="456">
        <v>888.99300000000005</v>
      </c>
      <c r="E20" s="456">
        <v>8.4580000000000002</v>
      </c>
      <c r="F20" s="357">
        <v>2890.319</v>
      </c>
      <c r="G20" s="456">
        <v>6742.973</v>
      </c>
      <c r="H20" s="456">
        <v>16990.269</v>
      </c>
      <c r="I20" s="456">
        <v>4976.7939999999999</v>
      </c>
      <c r="J20" s="456">
        <v>128.07599999999999</v>
      </c>
      <c r="K20" s="281">
        <v>28838.112000000001</v>
      </c>
      <c r="L20" s="709">
        <v>9.3767486599687313</v>
      </c>
    </row>
    <row r="21" spans="1:12" ht="15" x14ac:dyDescent="0.25">
      <c r="A21" s="358" t="s">
        <v>120</v>
      </c>
      <c r="B21" s="711">
        <v>9595.9310000000005</v>
      </c>
      <c r="C21" s="711">
        <v>10147.099999999999</v>
      </c>
      <c r="D21" s="711">
        <v>14206.947999999997</v>
      </c>
      <c r="E21" s="711">
        <v>830.81399999999996</v>
      </c>
      <c r="F21" s="712">
        <v>34780.792999999991</v>
      </c>
      <c r="G21" s="713">
        <v>111292.829</v>
      </c>
      <c r="H21" s="711">
        <v>118036.53489600001</v>
      </c>
      <c r="I21" s="711">
        <v>67471.73599999999</v>
      </c>
      <c r="J21" s="711">
        <v>10748.062887</v>
      </c>
      <c r="K21" s="711">
        <v>307549.16278299998</v>
      </c>
      <c r="L21" s="710">
        <v>100</v>
      </c>
    </row>
    <row r="22" spans="1:12" x14ac:dyDescent="0.2">
      <c r="A22" s="239"/>
      <c r="B22" s="239"/>
      <c r="C22" s="239"/>
      <c r="D22" s="239"/>
      <c r="E22" s="239"/>
      <c r="F22" s="239"/>
      <c r="G22" s="239"/>
      <c r="H22" s="239"/>
      <c r="I22" s="239"/>
      <c r="J22" s="239"/>
      <c r="L22" s="252" t="s">
        <v>246</v>
      </c>
    </row>
    <row r="23" spans="1:12" x14ac:dyDescent="0.2">
      <c r="A23" s="334" t="s">
        <v>597</v>
      </c>
      <c r="B23" s="334"/>
      <c r="C23" s="359"/>
      <c r="D23" s="359"/>
      <c r="E23" s="359"/>
      <c r="F23" s="359"/>
      <c r="G23" s="230"/>
      <c r="H23" s="230"/>
      <c r="I23" s="230"/>
      <c r="J23" s="230"/>
      <c r="K23" s="230"/>
      <c r="L23" s="1"/>
    </row>
    <row r="24" spans="1:12" x14ac:dyDescent="0.2">
      <c r="A24" s="334" t="s">
        <v>247</v>
      </c>
      <c r="B24" s="334"/>
      <c r="C24" s="334"/>
      <c r="D24" s="334"/>
      <c r="E24" s="334"/>
      <c r="F24" s="360"/>
      <c r="G24" s="230"/>
      <c r="H24" s="230"/>
      <c r="I24" s="230"/>
      <c r="J24" s="230"/>
      <c r="K24" s="230"/>
      <c r="L24" s="1"/>
    </row>
  </sheetData>
  <mergeCells count="4">
    <mergeCell ref="A1:F2"/>
    <mergeCell ref="B3:F3"/>
    <mergeCell ref="G3:K3"/>
    <mergeCell ref="L3:L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68"/>
  <sheetViews>
    <sheetView topLeftCell="A5" workbookViewId="0">
      <selection activeCell="A36" sqref="A36:I37"/>
    </sheetView>
  </sheetViews>
  <sheetFormatPr baseColWidth="10" defaultRowHeight="14.25" x14ac:dyDescent="0.2"/>
  <cols>
    <col min="1" max="1" width="5.625" customWidth="1"/>
    <col min="2" max="2" width="15" customWidth="1"/>
    <col min="3" max="3" width="11.5" customWidth="1"/>
    <col min="4" max="4" width="12.625" customWidth="1"/>
    <col min="5" max="5" width="7.125" customWidth="1"/>
    <col min="6" max="6" width="12.5" customWidth="1"/>
    <col min="7" max="7" width="6.625" bestFit="1" customWidth="1"/>
    <col min="8" max="8" width="12.75" customWidth="1"/>
    <col min="9" max="9" width="8.125" bestFit="1" customWidth="1"/>
  </cols>
  <sheetData>
    <row r="1" spans="1:10" x14ac:dyDescent="0.2">
      <c r="A1" s="228" t="s">
        <v>599</v>
      </c>
      <c r="B1" s="228"/>
      <c r="C1" s="228"/>
      <c r="D1" s="228"/>
      <c r="E1" s="228"/>
      <c r="F1" s="228"/>
      <c r="G1" s="228"/>
      <c r="H1" s="1"/>
      <c r="I1" s="1"/>
    </row>
    <row r="2" spans="1:10" x14ac:dyDescent="0.2">
      <c r="A2" s="231"/>
      <c r="B2" s="231"/>
      <c r="C2" s="231"/>
      <c r="D2" s="231"/>
      <c r="E2" s="231"/>
      <c r="F2" s="231"/>
      <c r="G2" s="231"/>
      <c r="H2" s="1"/>
      <c r="I2" s="62" t="s">
        <v>567</v>
      </c>
      <c r="J2" s="62"/>
    </row>
    <row r="3" spans="1:10" x14ac:dyDescent="0.2">
      <c r="A3" s="873" t="s">
        <v>547</v>
      </c>
      <c r="B3" s="873" t="s">
        <v>548</v>
      </c>
      <c r="C3" s="859">
        <f>INDICE!A3</f>
        <v>42005</v>
      </c>
      <c r="D3" s="859">
        <v>41671</v>
      </c>
      <c r="E3" s="877" t="s">
        <v>121</v>
      </c>
      <c r="F3" s="877"/>
      <c r="G3" s="877" t="s">
        <v>122</v>
      </c>
      <c r="H3" s="877"/>
      <c r="I3" s="877"/>
      <c r="J3" s="252"/>
    </row>
    <row r="4" spans="1:10" ht="25.5" x14ac:dyDescent="0.2">
      <c r="A4" s="874"/>
      <c r="B4" s="874"/>
      <c r="C4" s="265" t="s">
        <v>55</v>
      </c>
      <c r="D4" s="266" t="s">
        <v>509</v>
      </c>
      <c r="E4" s="265" t="s">
        <v>55</v>
      </c>
      <c r="F4" s="266" t="s">
        <v>509</v>
      </c>
      <c r="G4" s="265" t="s">
        <v>55</v>
      </c>
      <c r="H4" s="267" t="s">
        <v>509</v>
      </c>
      <c r="I4" s="266" t="s">
        <v>571</v>
      </c>
      <c r="J4" s="11"/>
    </row>
    <row r="5" spans="1:10" x14ac:dyDescent="0.2">
      <c r="A5" s="1"/>
      <c r="B5" s="663" t="s">
        <v>378</v>
      </c>
      <c r="C5" s="766">
        <v>1737.2751099999998</v>
      </c>
      <c r="D5" s="189">
        <v>-18.4900965737523</v>
      </c>
      <c r="E5" s="769">
        <v>1737.2751099999998</v>
      </c>
      <c r="F5" s="189">
        <v>-18.4900965737523</v>
      </c>
      <c r="G5" s="769">
        <v>13577.39049</v>
      </c>
      <c r="H5" s="189">
        <v>-24.159218389699522</v>
      </c>
      <c r="I5" s="653">
        <v>3.581048185990416</v>
      </c>
      <c r="J5" s="1"/>
    </row>
    <row r="6" spans="1:10" x14ac:dyDescent="0.2">
      <c r="A6" s="1"/>
      <c r="B6" s="202" t="s">
        <v>570</v>
      </c>
      <c r="C6" s="766">
        <v>846.17938000000004</v>
      </c>
      <c r="D6" s="189">
        <v>-75.730318386057476</v>
      </c>
      <c r="E6" s="769">
        <v>846.17938000000004</v>
      </c>
      <c r="F6" s="189">
        <v>-75.730318386057476</v>
      </c>
      <c r="G6" s="769">
        <v>20781.215799999998</v>
      </c>
      <c r="H6" s="189">
        <v>-14.192554346457346</v>
      </c>
      <c r="I6" s="647">
        <v>5.481063183538545</v>
      </c>
      <c r="J6" s="1"/>
    </row>
    <row r="7" spans="1:10" x14ac:dyDescent="0.2">
      <c r="A7" s="648" t="s">
        <v>554</v>
      </c>
      <c r="B7" s="193"/>
      <c r="C7" s="767">
        <v>2583.4544899999996</v>
      </c>
      <c r="D7" s="198">
        <v>-54.014175635055715</v>
      </c>
      <c r="E7" s="767">
        <v>2583.4544899999996</v>
      </c>
      <c r="F7" s="198">
        <v>-54.014175635055715</v>
      </c>
      <c r="G7" s="767">
        <v>34358.606289999996</v>
      </c>
      <c r="H7" s="365">
        <v>-18.428647037789307</v>
      </c>
      <c r="I7" s="198">
        <v>9.0621113695289601</v>
      </c>
      <c r="J7" s="1"/>
    </row>
    <row r="8" spans="1:10" x14ac:dyDescent="0.2">
      <c r="A8" s="1"/>
      <c r="B8" s="202" t="s">
        <v>260</v>
      </c>
      <c r="C8" s="766">
        <v>0</v>
      </c>
      <c r="D8" s="189">
        <v>-100</v>
      </c>
      <c r="E8" s="769">
        <v>0</v>
      </c>
      <c r="F8" s="189">
        <v>-100</v>
      </c>
      <c r="G8" s="769">
        <v>463.44327000000004</v>
      </c>
      <c r="H8" s="189">
        <v>-78.773486336833585</v>
      </c>
      <c r="I8" s="653">
        <v>0.12223355309441104</v>
      </c>
      <c r="J8" s="1"/>
    </row>
    <row r="9" spans="1:10" x14ac:dyDescent="0.2">
      <c r="A9" s="1"/>
      <c r="B9" s="202" t="s">
        <v>261</v>
      </c>
      <c r="C9" s="766">
        <v>1440.1838600000001</v>
      </c>
      <c r="D9" s="189">
        <v>19.934437881759216</v>
      </c>
      <c r="E9" s="769">
        <v>1440.1838600000001</v>
      </c>
      <c r="F9" s="189">
        <v>19.934437881759216</v>
      </c>
      <c r="G9" s="769">
        <v>16458.510849999999</v>
      </c>
      <c r="H9" s="189">
        <v>4.8120108462149682</v>
      </c>
      <c r="I9" s="653">
        <v>4.3409461094092814</v>
      </c>
      <c r="J9" s="1"/>
    </row>
    <row r="10" spans="1:10" s="721" customFormat="1" x14ac:dyDescent="0.2">
      <c r="A10" s="717"/>
      <c r="B10" s="718" t="s">
        <v>379</v>
      </c>
      <c r="C10" s="768">
        <v>1440.1838600000001</v>
      </c>
      <c r="D10" s="676">
        <v>19.934437881759216</v>
      </c>
      <c r="E10" s="770">
        <v>1440.1838600000001</v>
      </c>
      <c r="F10" s="676">
        <v>19.934437881759216</v>
      </c>
      <c r="G10" s="770">
        <v>16457.208259999999</v>
      </c>
      <c r="H10" s="676">
        <v>14.659672914113358</v>
      </c>
      <c r="I10" s="720">
        <v>4.3406025501988399</v>
      </c>
      <c r="J10" s="717"/>
    </row>
    <row r="11" spans="1:10" s="721" customFormat="1" x14ac:dyDescent="0.2">
      <c r="A11" s="717"/>
      <c r="B11" s="718" t="s">
        <v>376</v>
      </c>
      <c r="C11" s="768">
        <v>0</v>
      </c>
      <c r="D11" s="676" t="s">
        <v>151</v>
      </c>
      <c r="E11" s="770">
        <v>0</v>
      </c>
      <c r="F11" s="806" t="s">
        <v>151</v>
      </c>
      <c r="G11" s="770">
        <v>1.3025899999999999</v>
      </c>
      <c r="H11" s="806">
        <v>-99.903497149821334</v>
      </c>
      <c r="I11" s="678">
        <v>3.4355921044068431E-4</v>
      </c>
      <c r="J11" s="717"/>
    </row>
    <row r="12" spans="1:10" x14ac:dyDescent="0.2">
      <c r="A12" s="1"/>
      <c r="B12" s="662" t="s">
        <v>263</v>
      </c>
      <c r="C12" s="766">
        <v>0</v>
      </c>
      <c r="D12" s="189">
        <v>-100</v>
      </c>
      <c r="E12" s="769">
        <v>0</v>
      </c>
      <c r="F12" s="366">
        <v>-100</v>
      </c>
      <c r="G12" s="769">
        <v>842.29656999999997</v>
      </c>
      <c r="H12" s="366">
        <v>39.107888871386315</v>
      </c>
      <c r="I12" s="653">
        <v>0.22215643030124332</v>
      </c>
      <c r="J12" s="1"/>
    </row>
    <row r="13" spans="1:10" x14ac:dyDescent="0.2">
      <c r="A13" s="1"/>
      <c r="B13" s="202" t="s">
        <v>223</v>
      </c>
      <c r="C13" s="766">
        <v>2707.8372199999999</v>
      </c>
      <c r="D13" s="189">
        <v>-19.458830386075576</v>
      </c>
      <c r="E13" s="769">
        <v>2707.8372199999999</v>
      </c>
      <c r="F13" s="189">
        <v>-19.458830386075576</v>
      </c>
      <c r="G13" s="769">
        <v>46356.108709999993</v>
      </c>
      <c r="H13" s="189">
        <v>8.0921035143098656</v>
      </c>
      <c r="I13" s="653">
        <v>12.226462745384294</v>
      </c>
      <c r="J13" s="1"/>
    </row>
    <row r="14" spans="1:10" s="721" customFormat="1" x14ac:dyDescent="0.2">
      <c r="A14" s="717"/>
      <c r="B14" s="718" t="s">
        <v>379</v>
      </c>
      <c r="C14" s="768">
        <v>2707.8372199999999</v>
      </c>
      <c r="D14" s="676">
        <v>15.418135214165279</v>
      </c>
      <c r="E14" s="770">
        <v>2707.8372199999999</v>
      </c>
      <c r="F14" s="676">
        <v>15.418135214165279</v>
      </c>
      <c r="G14" s="770">
        <v>33310.368240000003</v>
      </c>
      <c r="H14" s="676">
        <v>9.5262645706894435</v>
      </c>
      <c r="I14" s="720">
        <v>8.7856377002916091</v>
      </c>
      <c r="J14" s="717"/>
    </row>
    <row r="15" spans="1:10" s="721" customFormat="1" x14ac:dyDescent="0.2">
      <c r="A15" s="717"/>
      <c r="B15" s="718" t="s">
        <v>376</v>
      </c>
      <c r="C15" s="768">
        <v>0</v>
      </c>
      <c r="D15" s="676">
        <v>-100</v>
      </c>
      <c r="E15" s="770">
        <v>0</v>
      </c>
      <c r="F15" s="676">
        <v>-100</v>
      </c>
      <c r="G15" s="770">
        <v>13045.740470000001</v>
      </c>
      <c r="H15" s="676">
        <v>4.5950562168801898</v>
      </c>
      <c r="I15" s="720">
        <v>3.4408250450926858</v>
      </c>
      <c r="J15" s="717"/>
    </row>
    <row r="16" spans="1:10" x14ac:dyDescent="0.2">
      <c r="A16" s="1"/>
      <c r="B16" s="202" t="s">
        <v>646</v>
      </c>
      <c r="C16" s="766">
        <v>0</v>
      </c>
      <c r="D16" s="189">
        <v>-100</v>
      </c>
      <c r="E16" s="769">
        <v>0</v>
      </c>
      <c r="F16" s="189">
        <v>-100</v>
      </c>
      <c r="G16" s="769">
        <v>0</v>
      </c>
      <c r="H16" s="189">
        <v>-100</v>
      </c>
      <c r="I16" s="653">
        <v>0</v>
      </c>
      <c r="J16" s="1"/>
    </row>
    <row r="17" spans="1:10" x14ac:dyDescent="0.2">
      <c r="A17" s="648" t="s">
        <v>538</v>
      </c>
      <c r="B17" s="193"/>
      <c r="C17" s="767">
        <v>4148.0210800000004</v>
      </c>
      <c r="D17" s="198">
        <v>-32.62187550032835</v>
      </c>
      <c r="E17" s="767">
        <v>4148.0210800000004</v>
      </c>
      <c r="F17" s="198">
        <v>-32.62187550032835</v>
      </c>
      <c r="G17" s="767">
        <v>64120.359399999994</v>
      </c>
      <c r="H17" s="365">
        <v>2.148396645711792</v>
      </c>
      <c r="I17" s="198">
        <v>16.911798838189227</v>
      </c>
      <c r="J17" s="1"/>
    </row>
    <row r="18" spans="1:10" x14ac:dyDescent="0.2">
      <c r="A18" s="1"/>
      <c r="B18" s="202" t="s">
        <v>228</v>
      </c>
      <c r="C18" s="766">
        <v>0</v>
      </c>
      <c r="D18" s="203" t="s">
        <v>151</v>
      </c>
      <c r="E18" s="769">
        <v>0</v>
      </c>
      <c r="F18" s="203" t="s">
        <v>151</v>
      </c>
      <c r="G18" s="769">
        <v>1832.7489599999999</v>
      </c>
      <c r="H18" s="203">
        <v>-4.4138155068818552</v>
      </c>
      <c r="I18" s="654">
        <v>0.48338908300661393</v>
      </c>
      <c r="J18" s="1"/>
    </row>
    <row r="19" spans="1:10" x14ac:dyDescent="0.2">
      <c r="A19" s="1"/>
      <c r="B19" s="202" t="s">
        <v>380</v>
      </c>
      <c r="C19" s="766">
        <v>2661.30989</v>
      </c>
      <c r="D19" s="189">
        <v>-0.48519875864113871</v>
      </c>
      <c r="E19" s="769">
        <v>2661.30989</v>
      </c>
      <c r="F19" s="189">
        <v>-0.48519875864113871</v>
      </c>
      <c r="G19" s="769">
        <v>35026.363720000001</v>
      </c>
      <c r="H19" s="189">
        <v>-13.749727643818169</v>
      </c>
      <c r="I19" s="654">
        <v>9.2382329545378283</v>
      </c>
      <c r="J19" s="1"/>
    </row>
    <row r="20" spans="1:10" x14ac:dyDescent="0.2">
      <c r="A20" s="648" t="s">
        <v>401</v>
      </c>
      <c r="B20" s="193"/>
      <c r="C20" s="767">
        <v>2661.30989</v>
      </c>
      <c r="D20" s="198">
        <v>-0.48519875864113871</v>
      </c>
      <c r="E20" s="767">
        <v>2661.30989</v>
      </c>
      <c r="F20" s="198">
        <v>-0.48519875864113871</v>
      </c>
      <c r="G20" s="767">
        <v>36859.112679999998</v>
      </c>
      <c r="H20" s="365">
        <v>-13.328812567294571</v>
      </c>
      <c r="I20" s="198">
        <v>9.7216220375444422</v>
      </c>
      <c r="J20" s="1"/>
    </row>
    <row r="21" spans="1:10" x14ac:dyDescent="0.2">
      <c r="A21" s="1"/>
      <c r="B21" s="202" t="s">
        <v>230</v>
      </c>
      <c r="C21" s="766">
        <v>19891.21211</v>
      </c>
      <c r="D21" s="189">
        <v>3.234169989152933</v>
      </c>
      <c r="E21" s="769">
        <v>19891.21211</v>
      </c>
      <c r="F21" s="189">
        <v>3.234169989152933</v>
      </c>
      <c r="G21" s="769">
        <v>212523.31670000005</v>
      </c>
      <c r="H21" s="189">
        <v>8.5487810417179126</v>
      </c>
      <c r="I21" s="655">
        <v>56.053203913501193</v>
      </c>
      <c r="J21" s="1"/>
    </row>
    <row r="22" spans="1:10" s="721" customFormat="1" x14ac:dyDescent="0.2">
      <c r="A22" s="717"/>
      <c r="B22" s="718" t="s">
        <v>379</v>
      </c>
      <c r="C22" s="768">
        <v>16244.91469</v>
      </c>
      <c r="D22" s="676">
        <v>10.243875479952159</v>
      </c>
      <c r="E22" s="770">
        <v>16244.91469</v>
      </c>
      <c r="F22" s="676">
        <v>10.243875479952159</v>
      </c>
      <c r="G22" s="770">
        <v>156096.63282</v>
      </c>
      <c r="H22" s="676">
        <v>-0.58940429724588084</v>
      </c>
      <c r="I22" s="722">
        <v>41.170618478637643</v>
      </c>
      <c r="J22" s="717"/>
    </row>
    <row r="23" spans="1:10" s="721" customFormat="1" x14ac:dyDescent="0.2">
      <c r="A23" s="717"/>
      <c r="B23" s="718" t="s">
        <v>376</v>
      </c>
      <c r="C23" s="768">
        <v>3646.2974199999999</v>
      </c>
      <c r="D23" s="676">
        <v>-19.554230976215191</v>
      </c>
      <c r="E23" s="770">
        <v>3646.2974199999999</v>
      </c>
      <c r="F23" s="676">
        <v>-19.554230976215191</v>
      </c>
      <c r="G23" s="770">
        <v>56426.683879999997</v>
      </c>
      <c r="H23" s="676">
        <v>45.565137380093667</v>
      </c>
      <c r="I23" s="722">
        <v>14.882585434863532</v>
      </c>
      <c r="J23" s="717"/>
    </row>
    <row r="24" spans="1:10" x14ac:dyDescent="0.2">
      <c r="A24" s="1"/>
      <c r="B24" s="416" t="s">
        <v>237</v>
      </c>
      <c r="C24" s="766">
        <v>2819.89912</v>
      </c>
      <c r="D24" s="203">
        <v>-13.119150945815687</v>
      </c>
      <c r="E24" s="769">
        <v>2819.89912</v>
      </c>
      <c r="F24" s="203">
        <v>-13.119150945815687</v>
      </c>
      <c r="G24" s="769">
        <v>31284.312690000002</v>
      </c>
      <c r="H24" s="189">
        <v>-10.859597433194775</v>
      </c>
      <c r="I24" s="655">
        <v>8.2512638412362165</v>
      </c>
      <c r="J24" s="1"/>
    </row>
    <row r="25" spans="1:10" x14ac:dyDescent="0.2">
      <c r="A25" s="193" t="s">
        <v>539</v>
      </c>
      <c r="B25" s="193"/>
      <c r="C25" s="256">
        <v>22711.111230000002</v>
      </c>
      <c r="D25" s="198">
        <v>0.876584443087011</v>
      </c>
      <c r="E25" s="767">
        <v>22711.111230000002</v>
      </c>
      <c r="F25" s="198">
        <v>0.876584443087011</v>
      </c>
      <c r="G25" s="767">
        <v>243807.62939000005</v>
      </c>
      <c r="H25" s="198">
        <v>5.5985769993893237</v>
      </c>
      <c r="I25" s="198">
        <v>64.304467754737402</v>
      </c>
      <c r="J25" s="1"/>
    </row>
    <row r="26" spans="1:10" x14ac:dyDescent="0.2">
      <c r="A26" s="206" t="s">
        <v>120</v>
      </c>
      <c r="B26" s="206"/>
      <c r="C26" s="259">
        <v>32103.896689999998</v>
      </c>
      <c r="D26" s="208">
        <v>-13.144243990654958</v>
      </c>
      <c r="E26" s="259">
        <v>32103.896689999998</v>
      </c>
      <c r="F26" s="208">
        <v>-13.144243990654958</v>
      </c>
      <c r="G26" s="259">
        <v>379145.7077599999</v>
      </c>
      <c r="H26" s="656">
        <v>0.2230857707172571</v>
      </c>
      <c r="I26" s="656">
        <v>100</v>
      </c>
      <c r="J26" s="1"/>
    </row>
    <row r="27" spans="1:10" x14ac:dyDescent="0.2">
      <c r="A27" s="368" t="s">
        <v>381</v>
      </c>
      <c r="B27" s="368"/>
      <c r="C27" s="260">
        <v>20392.93577</v>
      </c>
      <c r="D27" s="220">
        <v>10.592538667606084</v>
      </c>
      <c r="E27" s="260">
        <v>20392.93577</v>
      </c>
      <c r="F27" s="220">
        <v>10.592538667606084</v>
      </c>
      <c r="G27" s="260">
        <v>205864.20932000002</v>
      </c>
      <c r="H27" s="220">
        <v>1.3197685818559606</v>
      </c>
      <c r="I27" s="220">
        <v>54.296858729128097</v>
      </c>
      <c r="J27" s="1"/>
    </row>
    <row r="28" spans="1:10" x14ac:dyDescent="0.2">
      <c r="A28" s="368" t="s">
        <v>382</v>
      </c>
      <c r="B28" s="368"/>
      <c r="C28" s="260">
        <v>11710.96092</v>
      </c>
      <c r="D28" s="220">
        <v>-36.774780865456059</v>
      </c>
      <c r="E28" s="260">
        <v>11710.96092</v>
      </c>
      <c r="F28" s="220">
        <v>-36.774780865456059</v>
      </c>
      <c r="G28" s="260">
        <v>173281.49844</v>
      </c>
      <c r="H28" s="220">
        <v>-1.0493450335191052</v>
      </c>
      <c r="I28" s="220">
        <v>45.703141270871932</v>
      </c>
      <c r="J28" s="1"/>
    </row>
    <row r="29" spans="1:10" x14ac:dyDescent="0.2">
      <c r="A29" s="369" t="s">
        <v>542</v>
      </c>
      <c r="B29" s="369"/>
      <c r="C29" s="657">
        <v>4148.0210800000004</v>
      </c>
      <c r="D29" s="658">
        <v>-32.62187550032835</v>
      </c>
      <c r="E29" s="659">
        <v>4148.0210800000004</v>
      </c>
      <c r="F29" s="660">
        <v>-32.62187550032835</v>
      </c>
      <c r="G29" s="659">
        <v>64120.359399999994</v>
      </c>
      <c r="H29" s="660">
        <v>2.148396645711792</v>
      </c>
      <c r="I29" s="660">
        <v>16.911798838189227</v>
      </c>
      <c r="J29" s="1"/>
    </row>
    <row r="30" spans="1:10" x14ac:dyDescent="0.2">
      <c r="A30" s="215" t="s">
        <v>543</v>
      </c>
      <c r="B30" s="215"/>
      <c r="C30" s="657">
        <v>27955.875609999999</v>
      </c>
      <c r="D30" s="658">
        <v>-9.2517931634606416</v>
      </c>
      <c r="E30" s="659">
        <v>27955.875609999999</v>
      </c>
      <c r="F30" s="660">
        <v>-9.2517931634606416</v>
      </c>
      <c r="G30" s="659">
        <v>315025.34835999995</v>
      </c>
      <c r="H30" s="660">
        <v>-0.15993700879106212</v>
      </c>
      <c r="I30" s="660">
        <v>83.088201161810787</v>
      </c>
      <c r="J30" s="1"/>
    </row>
    <row r="31" spans="1:10" x14ac:dyDescent="0.2">
      <c r="A31" s="809" t="s">
        <v>544</v>
      </c>
      <c r="B31" s="810"/>
      <c r="C31" s="811">
        <v>1440.1838600000001</v>
      </c>
      <c r="D31" s="812">
        <v>-45.384079916463165</v>
      </c>
      <c r="E31" s="811">
        <v>1440.1838600000001</v>
      </c>
      <c r="F31" s="812">
        <v>-45.384079916463165</v>
      </c>
      <c r="G31" s="811">
        <v>17764.250689999997</v>
      </c>
      <c r="H31" s="812">
        <v>-3.9339630723255525</v>
      </c>
      <c r="I31" s="812">
        <v>4.6853360928049348</v>
      </c>
      <c r="J31" s="1"/>
    </row>
    <row r="32" spans="1:10" x14ac:dyDescent="0.2">
      <c r="A32" s="376"/>
      <c r="B32" s="376"/>
      <c r="C32" s="715"/>
      <c r="D32" s="1"/>
      <c r="E32" s="1"/>
      <c r="F32" s="1"/>
      <c r="G32" s="1"/>
      <c r="H32" s="1"/>
      <c r="I32" s="252" t="s">
        <v>246</v>
      </c>
      <c r="J32" s="1"/>
    </row>
    <row r="33" spans="1:10" x14ac:dyDescent="0.2">
      <c r="A33" s="723" t="s">
        <v>572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724" t="s">
        <v>247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724" t="s">
        <v>573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895" t="s">
        <v>664</v>
      </c>
      <c r="B36" s="895"/>
      <c r="C36" s="895"/>
      <c r="D36" s="895"/>
      <c r="E36" s="895"/>
      <c r="F36" s="895"/>
      <c r="G36" s="895"/>
      <c r="H36" s="895"/>
      <c r="I36" s="895"/>
    </row>
    <row r="37" spans="1:10" x14ac:dyDescent="0.2">
      <c r="A37" s="895"/>
      <c r="B37" s="895"/>
      <c r="C37" s="895"/>
      <c r="D37" s="895"/>
      <c r="E37" s="895"/>
      <c r="F37" s="895"/>
      <c r="G37" s="895"/>
      <c r="H37" s="895"/>
      <c r="I37" s="895"/>
    </row>
    <row r="64" spans="3:3" x14ac:dyDescent="0.2">
      <c r="C64" t="s">
        <v>598</v>
      </c>
    </row>
    <row r="68" spans="3:3" x14ac:dyDescent="0.2">
      <c r="C68" t="s">
        <v>599</v>
      </c>
    </row>
  </sheetData>
  <mergeCells count="6">
    <mergeCell ref="A36:I37"/>
    <mergeCell ref="A3:A4"/>
    <mergeCell ref="B3:B4"/>
    <mergeCell ref="C3:D3"/>
    <mergeCell ref="E3:F3"/>
    <mergeCell ref="G3:I3"/>
  </mergeCells>
  <conditionalFormatting sqref="I11">
    <cfRule type="cellIs" dxfId="39" priority="1" operator="between">
      <formula>0.000001</formula>
      <formula>1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3"/>
  <sheetViews>
    <sheetView workbookViewId="0">
      <selection activeCell="A22" sqref="A22:H23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87" t="s">
        <v>18</v>
      </c>
      <c r="B1" s="887"/>
      <c r="C1" s="887"/>
      <c r="D1" s="887"/>
      <c r="E1" s="887"/>
      <c r="F1" s="887"/>
      <c r="G1" s="1"/>
      <c r="H1" s="1"/>
    </row>
    <row r="2" spans="1:9" x14ac:dyDescent="0.2">
      <c r="A2" s="888"/>
      <c r="B2" s="888"/>
      <c r="C2" s="888"/>
      <c r="D2" s="888"/>
      <c r="E2" s="888"/>
      <c r="F2" s="888"/>
      <c r="G2" s="11"/>
      <c r="H2" s="62" t="s">
        <v>567</v>
      </c>
    </row>
    <row r="3" spans="1:9" x14ac:dyDescent="0.2">
      <c r="A3" s="361"/>
      <c r="B3" s="859">
        <f>INDICE!A3</f>
        <v>42005</v>
      </c>
      <c r="C3" s="859">
        <v>41671</v>
      </c>
      <c r="D3" s="877" t="s">
        <v>121</v>
      </c>
      <c r="E3" s="877"/>
      <c r="F3" s="877" t="s">
        <v>122</v>
      </c>
      <c r="G3" s="877"/>
      <c r="H3" s="877"/>
    </row>
    <row r="4" spans="1:9" x14ac:dyDescent="0.2">
      <c r="A4" s="362"/>
      <c r="B4" s="265" t="s">
        <v>55</v>
      </c>
      <c r="C4" s="266" t="s">
        <v>509</v>
      </c>
      <c r="D4" s="265" t="s">
        <v>55</v>
      </c>
      <c r="E4" s="266" t="s">
        <v>509</v>
      </c>
      <c r="F4" s="265" t="s">
        <v>55</v>
      </c>
      <c r="G4" s="267" t="s">
        <v>509</v>
      </c>
      <c r="H4" s="266" t="s">
        <v>571</v>
      </c>
      <c r="I4" s="62"/>
    </row>
    <row r="5" spans="1:9" ht="14.1" customHeight="1" x14ac:dyDescent="0.2">
      <c r="A5" s="664" t="s">
        <v>384</v>
      </c>
      <c r="B5" s="370">
        <v>20392.93577</v>
      </c>
      <c r="C5" s="371">
        <v>10.59253866760606</v>
      </c>
      <c r="D5" s="370">
        <v>20392.93577</v>
      </c>
      <c r="E5" s="371">
        <v>10.59253866760606</v>
      </c>
      <c r="F5" s="370">
        <v>205864.20932000002</v>
      </c>
      <c r="G5" s="371">
        <v>1.3197685818559459</v>
      </c>
      <c r="H5" s="371">
        <v>54.296858729128097</v>
      </c>
    </row>
    <row r="6" spans="1:9" x14ac:dyDescent="0.2">
      <c r="A6" s="646" t="s">
        <v>385</v>
      </c>
      <c r="B6" s="725">
        <v>6203.4619699999994</v>
      </c>
      <c r="C6" s="726">
        <v>-11.07673050118879</v>
      </c>
      <c r="D6" s="725">
        <v>6203.4619699999994</v>
      </c>
      <c r="E6" s="726">
        <v>-11.07673050118879</v>
      </c>
      <c r="F6" s="725">
        <v>72037.864840000009</v>
      </c>
      <c r="G6" s="726">
        <v>-6.502247566247496E-2</v>
      </c>
      <c r="H6" s="726">
        <v>19.000047571579035</v>
      </c>
    </row>
    <row r="7" spans="1:9" x14ac:dyDescent="0.2">
      <c r="A7" s="646" t="s">
        <v>386</v>
      </c>
      <c r="B7" s="727">
        <v>10041.452720000001</v>
      </c>
      <c r="C7" s="726">
        <v>29.412861387165336</v>
      </c>
      <c r="D7" s="725">
        <v>10041.452720000001</v>
      </c>
      <c r="E7" s="726">
        <v>29.412861387165336</v>
      </c>
      <c r="F7" s="725">
        <v>84058.767980000004</v>
      </c>
      <c r="G7" s="726">
        <v>-0.37525620086936445</v>
      </c>
      <c r="H7" s="726">
        <v>22.170570907058611</v>
      </c>
    </row>
    <row r="8" spans="1:9" x14ac:dyDescent="0.2">
      <c r="A8" s="646" t="s">
        <v>651</v>
      </c>
      <c r="B8" s="727">
        <v>0</v>
      </c>
      <c r="C8" s="728">
        <v>-100</v>
      </c>
      <c r="D8" s="725">
        <v>0</v>
      </c>
      <c r="E8" s="728">
        <v>-100</v>
      </c>
      <c r="F8" s="725">
        <v>0</v>
      </c>
      <c r="G8" s="728">
        <v>-100</v>
      </c>
      <c r="H8" s="728">
        <v>0</v>
      </c>
    </row>
    <row r="9" spans="1:9" x14ac:dyDescent="0.2">
      <c r="A9" s="646" t="s">
        <v>652</v>
      </c>
      <c r="B9" s="725">
        <v>4148.0210800000004</v>
      </c>
      <c r="C9" s="726">
        <v>16.947128872075655</v>
      </c>
      <c r="D9" s="725">
        <v>4148.0210800000004</v>
      </c>
      <c r="E9" s="726">
        <v>16.947128872075655</v>
      </c>
      <c r="F9" s="725">
        <v>49767.576499999996</v>
      </c>
      <c r="G9" s="726">
        <v>11.172154578034863</v>
      </c>
      <c r="H9" s="726">
        <v>13.126240250490447</v>
      </c>
    </row>
    <row r="10" spans="1:9" x14ac:dyDescent="0.2">
      <c r="A10" s="664" t="s">
        <v>387</v>
      </c>
      <c r="B10" s="666">
        <v>11710.96092</v>
      </c>
      <c r="C10" s="371">
        <v>-36.774780865456059</v>
      </c>
      <c r="D10" s="666">
        <v>11710.96092</v>
      </c>
      <c r="E10" s="371">
        <v>-36.774780865456059</v>
      </c>
      <c r="F10" s="666">
        <v>173280.19584999999</v>
      </c>
      <c r="G10" s="371">
        <v>-1.0500888644232493</v>
      </c>
      <c r="H10" s="371">
        <v>45.702797711661489</v>
      </c>
    </row>
    <row r="11" spans="1:9" x14ac:dyDescent="0.2">
      <c r="A11" s="646" t="s">
        <v>388</v>
      </c>
      <c r="B11" s="725">
        <v>2145.0205899999996</v>
      </c>
      <c r="C11" s="726">
        <v>-65.302136991752462</v>
      </c>
      <c r="D11" s="725">
        <v>2145.0205899999996</v>
      </c>
      <c r="E11" s="726">
        <v>-65.302136991752462</v>
      </c>
      <c r="F11" s="725">
        <v>33307.732940000002</v>
      </c>
      <c r="G11" s="726">
        <v>-11.210473534442279</v>
      </c>
      <c r="H11" s="726">
        <v>8.784942637695341</v>
      </c>
    </row>
    <row r="12" spans="1:9" x14ac:dyDescent="0.2">
      <c r="A12" s="646" t="s">
        <v>389</v>
      </c>
      <c r="B12" s="725">
        <v>854.52820999999994</v>
      </c>
      <c r="C12" s="726">
        <v>-59.90703402634697</v>
      </c>
      <c r="D12" s="725">
        <v>854.52820999999994</v>
      </c>
      <c r="E12" s="726">
        <v>-59.90703402634697</v>
      </c>
      <c r="F12" s="725">
        <v>17148.542829999999</v>
      </c>
      <c r="G12" s="726">
        <v>-42.379308018832454</v>
      </c>
      <c r="H12" s="726">
        <v>4.522942625755654</v>
      </c>
    </row>
    <row r="13" spans="1:9" x14ac:dyDescent="0.2">
      <c r="A13" s="646" t="s">
        <v>390</v>
      </c>
      <c r="B13" s="725">
        <v>1765.0473900000002</v>
      </c>
      <c r="C13" s="726">
        <v>-0.64318106030896294</v>
      </c>
      <c r="D13" s="725">
        <v>1765.0473900000002</v>
      </c>
      <c r="E13" s="726">
        <v>-0.64318106030896294</v>
      </c>
      <c r="F13" s="725">
        <v>28565.230939999998</v>
      </c>
      <c r="G13" s="726">
        <v>37.268304364395391</v>
      </c>
      <c r="H13" s="726">
        <v>7.5341037377856468</v>
      </c>
    </row>
    <row r="14" spans="1:9" x14ac:dyDescent="0.2">
      <c r="A14" s="646" t="s">
        <v>391</v>
      </c>
      <c r="B14" s="725">
        <v>3611.5797400000001</v>
      </c>
      <c r="C14" s="726">
        <v>-1.7172123443405671</v>
      </c>
      <c r="D14" s="725">
        <v>3611.5797400000001</v>
      </c>
      <c r="E14" s="726">
        <v>-1.7172123443405671</v>
      </c>
      <c r="F14" s="725">
        <v>38061.346140000009</v>
      </c>
      <c r="G14" s="726">
        <v>1.5437442647572046</v>
      </c>
      <c r="H14" s="726">
        <v>10.038712125970559</v>
      </c>
    </row>
    <row r="15" spans="1:9" x14ac:dyDescent="0.2">
      <c r="A15" s="646" t="s">
        <v>392</v>
      </c>
      <c r="B15" s="725">
        <v>1399.0816</v>
      </c>
      <c r="C15" s="726">
        <v>7.4404091323775276E-2</v>
      </c>
      <c r="D15" s="725">
        <v>1399.0816</v>
      </c>
      <c r="E15" s="726">
        <v>7.4404091323775276E-2</v>
      </c>
      <c r="F15" s="725">
        <v>21051.587110000004</v>
      </c>
      <c r="G15" s="726">
        <v>16.16957447991302</v>
      </c>
      <c r="H15" s="726">
        <v>5.5523738444444444</v>
      </c>
    </row>
    <row r="16" spans="1:9" x14ac:dyDescent="0.2">
      <c r="A16" s="646" t="s">
        <v>393</v>
      </c>
      <c r="B16" s="725">
        <v>1935.7033900000001</v>
      </c>
      <c r="C16" s="726">
        <v>-42.390646428760704</v>
      </c>
      <c r="D16" s="725">
        <v>1935.7033900000001</v>
      </c>
      <c r="E16" s="726">
        <v>-42.390646428760704</v>
      </c>
      <c r="F16" s="725">
        <v>35145.75589</v>
      </c>
      <c r="G16" s="726">
        <v>11.818879972144256</v>
      </c>
      <c r="H16" s="726">
        <v>9.2697227400098505</v>
      </c>
    </row>
    <row r="17" spans="1:9" x14ac:dyDescent="0.2">
      <c r="A17" s="664" t="s">
        <v>394</v>
      </c>
      <c r="B17" s="666">
        <v>0</v>
      </c>
      <c r="C17" s="666" t="s">
        <v>151</v>
      </c>
      <c r="D17" s="666">
        <v>0</v>
      </c>
      <c r="E17" s="666" t="s">
        <v>151</v>
      </c>
      <c r="F17" s="666">
        <v>1.3025899999999999</v>
      </c>
      <c r="G17" s="666" t="s">
        <v>151</v>
      </c>
      <c r="H17" s="667">
        <v>3.4355921044068431E-4</v>
      </c>
    </row>
    <row r="18" spans="1:9" x14ac:dyDescent="0.2">
      <c r="A18" s="665" t="s">
        <v>120</v>
      </c>
      <c r="B18" s="69">
        <v>32103.896689999998</v>
      </c>
      <c r="C18" s="70">
        <v>-13.144243990654958</v>
      </c>
      <c r="D18" s="69">
        <v>32103.896689999998</v>
      </c>
      <c r="E18" s="70">
        <v>-13.144243990654958</v>
      </c>
      <c r="F18" s="69">
        <v>379145.7077599999</v>
      </c>
      <c r="G18" s="70">
        <v>0.2230857707172571</v>
      </c>
      <c r="H18" s="70">
        <v>100</v>
      </c>
    </row>
    <row r="19" spans="1:9" x14ac:dyDescent="0.2">
      <c r="A19" s="716"/>
      <c r="B19" s="1"/>
      <c r="C19" s="1"/>
      <c r="D19" s="1"/>
      <c r="E19" s="1"/>
      <c r="F19" s="1"/>
      <c r="G19" s="1"/>
      <c r="H19" s="252" t="s">
        <v>246</v>
      </c>
    </row>
    <row r="20" spans="1:9" x14ac:dyDescent="0.2">
      <c r="A20" s="723" t="s">
        <v>383</v>
      </c>
      <c r="B20" s="1"/>
      <c r="C20" s="1"/>
      <c r="D20" s="1"/>
      <c r="E20" s="1"/>
      <c r="F20" s="1"/>
      <c r="G20" s="1"/>
      <c r="H20" s="1"/>
    </row>
    <row r="21" spans="1:9" x14ac:dyDescent="0.2">
      <c r="A21" s="724" t="s">
        <v>247</v>
      </c>
      <c r="B21" s="1"/>
      <c r="C21" s="1"/>
      <c r="D21" s="1"/>
      <c r="E21" s="1"/>
      <c r="F21" s="1"/>
      <c r="G21" s="1"/>
      <c r="H21" s="1"/>
    </row>
    <row r="22" spans="1:9" ht="14.25" customHeight="1" x14ac:dyDescent="0.2">
      <c r="A22" s="895" t="s">
        <v>664</v>
      </c>
      <c r="B22" s="895"/>
      <c r="C22" s="895"/>
      <c r="D22" s="895"/>
      <c r="E22" s="895"/>
      <c r="F22" s="895"/>
      <c r="G22" s="895"/>
      <c r="H22" s="895"/>
      <c r="I22" s="837"/>
    </row>
    <row r="23" spans="1:9" x14ac:dyDescent="0.2">
      <c r="A23" s="895"/>
      <c r="B23" s="895"/>
      <c r="C23" s="895"/>
      <c r="D23" s="895"/>
      <c r="E23" s="895"/>
      <c r="F23" s="895"/>
      <c r="G23" s="895"/>
      <c r="H23" s="895"/>
      <c r="I23" s="837"/>
    </row>
  </sheetData>
  <mergeCells count="5">
    <mergeCell ref="A1:F2"/>
    <mergeCell ref="B3:C3"/>
    <mergeCell ref="D3:E3"/>
    <mergeCell ref="F3:H3"/>
    <mergeCell ref="A22:H23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C23" sqref="C23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44" t="s">
        <v>611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569</v>
      </c>
      <c r="H2" s="1"/>
    </row>
    <row r="3" spans="1:8" x14ac:dyDescent="0.2">
      <c r="A3" s="63"/>
      <c r="B3" s="859">
        <f>INDICE!A3</f>
        <v>42005</v>
      </c>
      <c r="C3" s="877">
        <v>41671</v>
      </c>
      <c r="D3" s="877" t="s">
        <v>121</v>
      </c>
      <c r="E3" s="877"/>
      <c r="F3" s="877" t="s">
        <v>122</v>
      </c>
      <c r="G3" s="877"/>
      <c r="H3" s="1"/>
    </row>
    <row r="4" spans="1:8" x14ac:dyDescent="0.2">
      <c r="A4" s="75"/>
      <c r="B4" s="265" t="s">
        <v>403</v>
      </c>
      <c r="C4" s="266" t="s">
        <v>509</v>
      </c>
      <c r="D4" s="265" t="s">
        <v>403</v>
      </c>
      <c r="E4" s="266" t="s">
        <v>509</v>
      </c>
      <c r="F4" s="265" t="s">
        <v>403</v>
      </c>
      <c r="G4" s="267" t="s">
        <v>509</v>
      </c>
      <c r="H4" s="1"/>
    </row>
    <row r="5" spans="1:8" x14ac:dyDescent="0.2">
      <c r="A5" s="729" t="s">
        <v>568</v>
      </c>
      <c r="B5" s="730">
        <v>25.20458138729548</v>
      </c>
      <c r="C5" s="690">
        <v>-2.6683808991430658</v>
      </c>
      <c r="D5" s="731">
        <v>25.20458138729548</v>
      </c>
      <c r="E5" s="690">
        <v>-2.6683808991430658</v>
      </c>
      <c r="F5" s="731">
        <v>25.215358923544006</v>
      </c>
      <c r="G5" s="690">
        <v>-2.7997396281127167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404</v>
      </c>
      <c r="H6" s="1"/>
    </row>
    <row r="7" spans="1:8" x14ac:dyDescent="0.2">
      <c r="A7" s="279" t="s">
        <v>581</v>
      </c>
      <c r="B7" s="94"/>
      <c r="C7" s="293"/>
      <c r="D7" s="293"/>
      <c r="E7" s="293"/>
      <c r="F7" s="94"/>
      <c r="G7" s="94"/>
      <c r="H7" s="1"/>
    </row>
    <row r="8" spans="1:8" x14ac:dyDescent="0.2">
      <c r="A8" s="723" t="s">
        <v>405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51"/>
  <sheetViews>
    <sheetView topLeftCell="A11" workbookViewId="0">
      <selection activeCell="F43" sqref="F43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37"/>
  </cols>
  <sheetData>
    <row r="1" spans="1:14" x14ac:dyDescent="0.2">
      <c r="A1" s="887" t="s">
        <v>395</v>
      </c>
      <c r="B1" s="887"/>
      <c r="C1" s="887"/>
      <c r="D1" s="887"/>
      <c r="E1" s="887"/>
      <c r="F1" s="887"/>
      <c r="G1" s="887"/>
      <c r="H1" s="1"/>
      <c r="I1" s="1"/>
    </row>
    <row r="2" spans="1:14" x14ac:dyDescent="0.2">
      <c r="A2" s="888"/>
      <c r="B2" s="888"/>
      <c r="C2" s="888"/>
      <c r="D2" s="888"/>
      <c r="E2" s="888"/>
      <c r="F2" s="888"/>
      <c r="G2" s="888"/>
      <c r="H2" s="11"/>
      <c r="I2" s="62" t="s">
        <v>567</v>
      </c>
    </row>
    <row r="3" spans="1:14" x14ac:dyDescent="0.2">
      <c r="A3" s="873" t="s">
        <v>547</v>
      </c>
      <c r="B3" s="873" t="s">
        <v>548</v>
      </c>
      <c r="C3" s="856">
        <f>INDICE!A3</f>
        <v>42005</v>
      </c>
      <c r="D3" s="857">
        <v>41671</v>
      </c>
      <c r="E3" s="857" t="s">
        <v>121</v>
      </c>
      <c r="F3" s="857"/>
      <c r="G3" s="857" t="s">
        <v>122</v>
      </c>
      <c r="H3" s="857"/>
      <c r="I3" s="857"/>
    </row>
    <row r="4" spans="1:14" x14ac:dyDescent="0.2">
      <c r="A4" s="874"/>
      <c r="B4" s="874"/>
      <c r="C4" s="97" t="s">
        <v>55</v>
      </c>
      <c r="D4" s="97" t="s">
        <v>509</v>
      </c>
      <c r="E4" s="97" t="s">
        <v>55</v>
      </c>
      <c r="F4" s="97" t="s">
        <v>509</v>
      </c>
      <c r="G4" s="97" t="s">
        <v>55</v>
      </c>
      <c r="H4" s="458" t="s">
        <v>509</v>
      </c>
      <c r="I4" s="458" t="s">
        <v>111</v>
      </c>
    </row>
    <row r="5" spans="1:14" x14ac:dyDescent="0.2">
      <c r="A5" s="642"/>
      <c r="B5" s="672" t="s">
        <v>257</v>
      </c>
      <c r="C5" s="204">
        <v>0</v>
      </c>
      <c r="D5" s="189" t="s">
        <v>151</v>
      </c>
      <c r="E5" s="372">
        <v>0</v>
      </c>
      <c r="F5" s="189" t="s">
        <v>151</v>
      </c>
      <c r="G5" s="649">
        <v>950.28910999999994</v>
      </c>
      <c r="H5" s="189" t="s">
        <v>151</v>
      </c>
      <c r="I5" s="668">
        <v>1.3519784469692924</v>
      </c>
    </row>
    <row r="6" spans="1:14" x14ac:dyDescent="0.2">
      <c r="A6" s="642"/>
      <c r="B6" s="672" t="s">
        <v>214</v>
      </c>
      <c r="C6" s="204">
        <v>0</v>
      </c>
      <c r="D6" s="189" t="s">
        <v>151</v>
      </c>
      <c r="E6" s="372">
        <v>0</v>
      </c>
      <c r="F6" s="189" t="s">
        <v>151</v>
      </c>
      <c r="G6" s="649">
        <v>958.52187000000004</v>
      </c>
      <c r="H6" s="189">
        <v>-74.523899151037412</v>
      </c>
      <c r="I6" s="668">
        <v>1.3636912130758838</v>
      </c>
    </row>
    <row r="7" spans="1:14" x14ac:dyDescent="0.2">
      <c r="A7" s="648" t="s">
        <v>354</v>
      </c>
      <c r="B7" s="673"/>
      <c r="C7" s="375">
        <v>0</v>
      </c>
      <c r="D7" s="198" t="s">
        <v>151</v>
      </c>
      <c r="E7" s="194">
        <v>0</v>
      </c>
      <c r="F7" s="373" t="s">
        <v>151</v>
      </c>
      <c r="G7" s="256">
        <v>1908.81098</v>
      </c>
      <c r="H7" s="373">
        <v>-49.266612948448312</v>
      </c>
      <c r="I7" s="374">
        <v>2.7156696600451764</v>
      </c>
    </row>
    <row r="8" spans="1:14" x14ac:dyDescent="0.2">
      <c r="A8" s="642"/>
      <c r="B8" s="672" t="s">
        <v>258</v>
      </c>
      <c r="C8" s="204">
        <v>0</v>
      </c>
      <c r="D8" s="189" t="s">
        <v>151</v>
      </c>
      <c r="E8" s="372">
        <v>0</v>
      </c>
      <c r="F8" s="189" t="s">
        <v>151</v>
      </c>
      <c r="G8" s="649">
        <v>8386.1189699999995</v>
      </c>
      <c r="H8" s="189">
        <v>358.16176340191282</v>
      </c>
      <c r="I8" s="669">
        <v>11.930950256980553</v>
      </c>
    </row>
    <row r="9" spans="1:14" x14ac:dyDescent="0.2">
      <c r="A9" s="642"/>
      <c r="B9" s="672" t="s">
        <v>215</v>
      </c>
      <c r="C9" s="204">
        <v>0</v>
      </c>
      <c r="D9" s="189" t="s">
        <v>151</v>
      </c>
      <c r="E9" s="372">
        <v>0</v>
      </c>
      <c r="F9" s="189" t="s">
        <v>151</v>
      </c>
      <c r="G9" s="649">
        <v>8685.1280299999999</v>
      </c>
      <c r="H9" s="189">
        <v>-34.810288128747082</v>
      </c>
      <c r="I9" s="670">
        <v>12.356351116902593</v>
      </c>
    </row>
    <row r="10" spans="1:14" x14ac:dyDescent="0.2">
      <c r="A10" s="642"/>
      <c r="B10" s="672" t="s">
        <v>645</v>
      </c>
      <c r="C10" s="818">
        <v>0</v>
      </c>
      <c r="D10" s="819" t="s">
        <v>151</v>
      </c>
      <c r="E10" s="820">
        <v>0</v>
      </c>
      <c r="F10" s="819" t="s">
        <v>151</v>
      </c>
      <c r="G10" s="821">
        <v>929.93902000000003</v>
      </c>
      <c r="H10" s="819" t="s">
        <v>151</v>
      </c>
      <c r="I10" s="822">
        <v>1.3230263283094403</v>
      </c>
    </row>
    <row r="11" spans="1:14" x14ac:dyDescent="0.2">
      <c r="A11" s="648" t="s">
        <v>554</v>
      </c>
      <c r="B11" s="673"/>
      <c r="C11" s="375">
        <v>0</v>
      </c>
      <c r="D11" s="198" t="s">
        <v>151</v>
      </c>
      <c r="E11" s="194">
        <v>0</v>
      </c>
      <c r="F11" s="373" t="s">
        <v>151</v>
      </c>
      <c r="G11" s="256">
        <v>18001.186020000001</v>
      </c>
      <c r="H11" s="373">
        <v>18.794346286710955</v>
      </c>
      <c r="I11" s="374">
        <v>25.610327702192588</v>
      </c>
      <c r="J11" s="406"/>
    </row>
    <row r="12" spans="1:14" x14ac:dyDescent="0.2">
      <c r="A12" s="642"/>
      <c r="B12" s="672" t="s">
        <v>324</v>
      </c>
      <c r="C12" s="818">
        <v>0</v>
      </c>
      <c r="D12" s="819" t="s">
        <v>151</v>
      </c>
      <c r="E12" s="820">
        <v>0</v>
      </c>
      <c r="F12" s="819" t="s">
        <v>151</v>
      </c>
      <c r="G12" s="821">
        <v>1.4736199999999999</v>
      </c>
      <c r="H12" s="819">
        <v>389.52596086768762</v>
      </c>
      <c r="I12" s="822">
        <v>2.0965224772731411E-3</v>
      </c>
      <c r="J12" s="406"/>
    </row>
    <row r="13" spans="1:14" x14ac:dyDescent="0.2">
      <c r="A13" s="643"/>
      <c r="B13" s="672" t="s">
        <v>261</v>
      </c>
      <c r="C13" s="204">
        <v>12.58736</v>
      </c>
      <c r="D13" s="189">
        <v>-92.271969768039241</v>
      </c>
      <c r="E13" s="372">
        <v>12.58736</v>
      </c>
      <c r="F13" s="189">
        <v>-92.271969768039241</v>
      </c>
      <c r="G13" s="649">
        <v>340.69610999999998</v>
      </c>
      <c r="H13" s="189">
        <v>-93.385626901384597</v>
      </c>
      <c r="I13" s="654">
        <v>0.48470911940291428</v>
      </c>
      <c r="J13" s="406"/>
      <c r="K13" s="823"/>
      <c r="L13" s="823"/>
      <c r="M13" s="823"/>
      <c r="N13" s="823"/>
    </row>
    <row r="14" spans="1:14" x14ac:dyDescent="0.2">
      <c r="A14" s="643"/>
      <c r="B14" s="679" t="s">
        <v>379</v>
      </c>
      <c r="C14" s="675">
        <v>0</v>
      </c>
      <c r="D14" s="676">
        <v>-100</v>
      </c>
      <c r="E14" s="677">
        <v>0</v>
      </c>
      <c r="F14" s="676">
        <v>-100</v>
      </c>
      <c r="G14" s="719">
        <v>245.84729999999999</v>
      </c>
      <c r="H14" s="676">
        <v>-95.20306381659357</v>
      </c>
      <c r="I14" s="826">
        <v>0.34976750480240032</v>
      </c>
      <c r="J14" s="406"/>
      <c r="K14" s="823"/>
      <c r="L14" s="823"/>
      <c r="M14" s="823"/>
      <c r="N14" s="823"/>
    </row>
    <row r="15" spans="1:14" x14ac:dyDescent="0.2">
      <c r="A15" s="642"/>
      <c r="B15" s="679" t="s">
        <v>376</v>
      </c>
      <c r="C15" s="675">
        <v>12.58736</v>
      </c>
      <c r="D15" s="676">
        <v>167.65671514842222</v>
      </c>
      <c r="E15" s="677">
        <v>12.58736</v>
      </c>
      <c r="F15" s="676">
        <v>167.65671514842222</v>
      </c>
      <c r="G15" s="719">
        <v>94.84881</v>
      </c>
      <c r="H15" s="676">
        <v>268.27352680004918</v>
      </c>
      <c r="I15" s="678">
        <v>0.13494161460051404</v>
      </c>
      <c r="J15" s="406"/>
      <c r="K15" s="823"/>
      <c r="L15" s="823"/>
      <c r="M15" s="823"/>
      <c r="N15" s="823"/>
    </row>
    <row r="16" spans="1:14" x14ac:dyDescent="0.2">
      <c r="A16" s="642"/>
      <c r="B16" s="672" t="s">
        <v>262</v>
      </c>
      <c r="C16" s="204">
        <v>0</v>
      </c>
      <c r="D16" s="189" t="s">
        <v>151</v>
      </c>
      <c r="E16" s="372">
        <v>0</v>
      </c>
      <c r="F16" s="189" t="s">
        <v>151</v>
      </c>
      <c r="G16" s="372">
        <v>644.59037999999998</v>
      </c>
      <c r="H16" s="189" t="s">
        <v>151</v>
      </c>
      <c r="I16" s="654">
        <v>0.91706017854266064</v>
      </c>
      <c r="J16" s="406"/>
      <c r="K16" s="824"/>
      <c r="L16" s="825"/>
      <c r="M16" s="824"/>
      <c r="N16" s="823"/>
    </row>
    <row r="17" spans="1:14" x14ac:dyDescent="0.2">
      <c r="A17" s="642"/>
      <c r="B17" s="672" t="s">
        <v>221</v>
      </c>
      <c r="C17" s="204">
        <v>10.758559999999999</v>
      </c>
      <c r="D17" s="189">
        <v>74.287811018213588</v>
      </c>
      <c r="E17" s="372">
        <v>10.758559999999999</v>
      </c>
      <c r="F17" s="189">
        <v>74.287811018213588</v>
      </c>
      <c r="G17" s="372">
        <v>82.854690000000005</v>
      </c>
      <c r="H17" s="189">
        <v>-96.725264772651485</v>
      </c>
      <c r="I17" s="654">
        <v>0.11787755319044135</v>
      </c>
      <c r="J17" s="406"/>
      <c r="K17" s="824"/>
      <c r="L17" s="823"/>
      <c r="M17" s="823"/>
      <c r="N17" s="823"/>
    </row>
    <row r="18" spans="1:14" x14ac:dyDescent="0.2">
      <c r="A18" s="642"/>
      <c r="B18" s="672" t="s">
        <v>662</v>
      </c>
      <c r="C18" s="204">
        <v>0.53159000000000001</v>
      </c>
      <c r="D18" s="189" t="s">
        <v>151</v>
      </c>
      <c r="E18" s="372">
        <v>0.53159000000000001</v>
      </c>
      <c r="F18" s="189" t="s">
        <v>151</v>
      </c>
      <c r="G18" s="649">
        <v>0.53159000000000001</v>
      </c>
      <c r="H18" s="189" t="s">
        <v>151</v>
      </c>
      <c r="I18" s="678">
        <v>7.5629428461450657E-4</v>
      </c>
      <c r="J18" s="406"/>
      <c r="K18" s="823"/>
      <c r="L18" s="823"/>
      <c r="M18" s="823"/>
      <c r="N18" s="823"/>
    </row>
    <row r="19" spans="1:14" x14ac:dyDescent="0.2">
      <c r="A19" s="643"/>
      <c r="B19" s="672" t="s">
        <v>223</v>
      </c>
      <c r="C19" s="204">
        <v>0</v>
      </c>
      <c r="D19" s="189" t="s">
        <v>151</v>
      </c>
      <c r="E19" s="372">
        <v>0</v>
      </c>
      <c r="F19" s="189" t="s">
        <v>151</v>
      </c>
      <c r="G19" s="649">
        <v>139.79138</v>
      </c>
      <c r="H19" s="189" t="s">
        <v>151</v>
      </c>
      <c r="I19" s="654">
        <v>0.19888150968297869</v>
      </c>
      <c r="K19" s="823"/>
      <c r="L19" s="823"/>
      <c r="M19" s="823"/>
      <c r="N19" s="823"/>
    </row>
    <row r="20" spans="1:14" x14ac:dyDescent="0.2">
      <c r="A20" s="643"/>
      <c r="B20" s="672" t="s">
        <v>264</v>
      </c>
      <c r="C20" s="204">
        <v>2998.8295800000001</v>
      </c>
      <c r="D20" s="189">
        <v>474.23234186424787</v>
      </c>
      <c r="E20" s="372">
        <v>2998.8295800000001</v>
      </c>
      <c r="F20" s="189">
        <v>474.23234186424787</v>
      </c>
      <c r="G20" s="649">
        <v>8843.5590700000012</v>
      </c>
      <c r="H20" s="189">
        <v>57.31437576872802</v>
      </c>
      <c r="I20" s="654">
        <v>12.581751312650317</v>
      </c>
      <c r="K20" s="823"/>
      <c r="L20" s="823"/>
      <c r="M20" s="823"/>
      <c r="N20" s="823"/>
    </row>
    <row r="21" spans="1:14" x14ac:dyDescent="0.2">
      <c r="A21" s="642"/>
      <c r="B21" s="679" t="s">
        <v>379</v>
      </c>
      <c r="C21" s="675">
        <v>2995.1124799999998</v>
      </c>
      <c r="D21" s="676">
        <v>476.51232994222721</v>
      </c>
      <c r="E21" s="677">
        <v>2995.1124799999998</v>
      </c>
      <c r="F21" s="676">
        <v>476.51232994222721</v>
      </c>
      <c r="G21" s="719">
        <v>8737.0580600000012</v>
      </c>
      <c r="H21" s="676">
        <v>56.379768448474557</v>
      </c>
      <c r="I21" s="826">
        <v>12.430232086990181</v>
      </c>
    </row>
    <row r="22" spans="1:14" x14ac:dyDescent="0.2">
      <c r="A22" s="642"/>
      <c r="B22" s="679" t="s">
        <v>376</v>
      </c>
      <c r="C22" s="675">
        <v>3.7171000000000003</v>
      </c>
      <c r="D22" s="676">
        <v>37.158312669736702</v>
      </c>
      <c r="E22" s="677">
        <v>3.7171000000000003</v>
      </c>
      <c r="F22" s="676">
        <v>37.158312669736702</v>
      </c>
      <c r="G22" s="719">
        <v>106.50101000000001</v>
      </c>
      <c r="H22" s="676">
        <v>208.63989339997963</v>
      </c>
      <c r="I22" s="678">
        <v>0.15151922566013737</v>
      </c>
    </row>
    <row r="23" spans="1:14" x14ac:dyDescent="0.2">
      <c r="A23" s="642"/>
      <c r="B23" s="672" t="s">
        <v>396</v>
      </c>
      <c r="C23" s="204">
        <v>0.88124999999999998</v>
      </c>
      <c r="D23" s="189">
        <v>194.87050793013449</v>
      </c>
      <c r="E23" s="372">
        <v>0.88124999999999998</v>
      </c>
      <c r="F23" s="189">
        <v>194.87050793013449</v>
      </c>
      <c r="G23" s="372">
        <v>5.0449899999999994</v>
      </c>
      <c r="H23" s="189">
        <v>460.66034695442465</v>
      </c>
      <c r="I23" s="669">
        <v>7.1775185818720054E-3</v>
      </c>
    </row>
    <row r="24" spans="1:14" x14ac:dyDescent="0.2">
      <c r="A24" s="642"/>
      <c r="B24" s="672" t="s">
        <v>642</v>
      </c>
      <c r="C24" s="204">
        <v>0</v>
      </c>
      <c r="D24" s="189" t="s">
        <v>151</v>
      </c>
      <c r="E24" s="372">
        <v>0</v>
      </c>
      <c r="F24" s="189" t="s">
        <v>151</v>
      </c>
      <c r="G24" s="372">
        <v>2845.3182700000002</v>
      </c>
      <c r="H24" s="189" t="s">
        <v>151</v>
      </c>
      <c r="I24" s="669">
        <v>4.0480406808070803</v>
      </c>
    </row>
    <row r="25" spans="1:14" x14ac:dyDescent="0.2">
      <c r="A25" s="648" t="s">
        <v>538</v>
      </c>
      <c r="B25" s="673"/>
      <c r="C25" s="375">
        <v>3023.5883399999998</v>
      </c>
      <c r="D25" s="198">
        <v>337.19768161139689</v>
      </c>
      <c r="E25" s="375">
        <v>3023.5883399999998</v>
      </c>
      <c r="F25" s="198">
        <v>337.19768161139689</v>
      </c>
      <c r="G25" s="256">
        <v>12903.8601</v>
      </c>
      <c r="H25" s="198">
        <v>-3.0058304876729021</v>
      </c>
      <c r="I25" s="374">
        <v>18.358350689620153</v>
      </c>
    </row>
    <row r="26" spans="1:14" x14ac:dyDescent="0.2">
      <c r="A26" s="642"/>
      <c r="B26" s="672" t="s">
        <v>270</v>
      </c>
      <c r="C26" s="204">
        <v>0</v>
      </c>
      <c r="D26" s="189" t="s">
        <v>151</v>
      </c>
      <c r="E26" s="372">
        <v>0</v>
      </c>
      <c r="F26" s="189" t="s">
        <v>151</v>
      </c>
      <c r="G26" s="191">
        <v>0</v>
      </c>
      <c r="H26" s="189">
        <v>-100</v>
      </c>
      <c r="I26" s="668">
        <v>0</v>
      </c>
    </row>
    <row r="27" spans="1:14" x14ac:dyDescent="0.2">
      <c r="A27" s="642"/>
      <c r="B27" s="672" t="s">
        <v>397</v>
      </c>
      <c r="C27" s="204">
        <v>0</v>
      </c>
      <c r="D27" s="189" t="s">
        <v>151</v>
      </c>
      <c r="E27" s="372">
        <v>0</v>
      </c>
      <c r="F27" s="189" t="s">
        <v>151</v>
      </c>
      <c r="G27" s="191">
        <v>3059.1875</v>
      </c>
      <c r="H27" s="189">
        <v>274.77145885617472</v>
      </c>
      <c r="I27" s="668">
        <v>4.3523129137382961</v>
      </c>
    </row>
    <row r="28" spans="1:14" x14ac:dyDescent="0.2">
      <c r="A28" s="642"/>
      <c r="B28" s="672" t="s">
        <v>269</v>
      </c>
      <c r="C28" s="204">
        <v>0</v>
      </c>
      <c r="D28" s="189" t="s">
        <v>151</v>
      </c>
      <c r="E28" s="372">
        <v>0</v>
      </c>
      <c r="F28" s="189" t="s">
        <v>151</v>
      </c>
      <c r="G28" s="191">
        <v>889.14329000000009</v>
      </c>
      <c r="H28" s="189" t="s">
        <v>151</v>
      </c>
      <c r="I28" s="668">
        <v>1.2649861517905507</v>
      </c>
    </row>
    <row r="29" spans="1:14" x14ac:dyDescent="0.2">
      <c r="A29" s="648" t="s">
        <v>401</v>
      </c>
      <c r="B29" s="673"/>
      <c r="C29" s="194">
        <v>0</v>
      </c>
      <c r="D29" s="198" t="s">
        <v>151</v>
      </c>
      <c r="E29" s="194">
        <v>0</v>
      </c>
      <c r="F29" s="198">
        <v>52.785015819392655</v>
      </c>
      <c r="G29" s="194">
        <v>3948.33079</v>
      </c>
      <c r="H29" s="198">
        <v>52.785015819392655</v>
      </c>
      <c r="I29" s="374">
        <v>5.6172990655288473</v>
      </c>
    </row>
    <row r="30" spans="1:14" x14ac:dyDescent="0.2">
      <c r="A30" s="642"/>
      <c r="B30" s="674" t="s">
        <v>398</v>
      </c>
      <c r="C30" s="204">
        <v>485.78696000000002</v>
      </c>
      <c r="D30" s="200">
        <v>-49.709819005252356</v>
      </c>
      <c r="E30" s="372">
        <v>485.78696000000002</v>
      </c>
      <c r="F30" s="200">
        <v>-49.709819005252356</v>
      </c>
      <c r="G30" s="191">
        <v>10756.525820000003</v>
      </c>
      <c r="H30" s="200">
        <v>182.20659436612209</v>
      </c>
      <c r="I30" s="668">
        <v>15.303333395990087</v>
      </c>
    </row>
    <row r="31" spans="1:14" x14ac:dyDescent="0.2">
      <c r="A31" s="642"/>
      <c r="B31" s="674" t="s">
        <v>643</v>
      </c>
      <c r="C31" s="204">
        <v>0</v>
      </c>
      <c r="D31" s="200" t="s">
        <v>151</v>
      </c>
      <c r="E31" s="372">
        <v>0</v>
      </c>
      <c r="F31" s="200" t="s">
        <v>151</v>
      </c>
      <c r="G31" s="649">
        <v>3169.3830400000002</v>
      </c>
      <c r="H31" s="200" t="s">
        <v>151</v>
      </c>
      <c r="I31" s="668">
        <v>4.5090883555111088</v>
      </c>
    </row>
    <row r="32" spans="1:14" x14ac:dyDescent="0.2">
      <c r="A32" s="642"/>
      <c r="B32" s="674" t="s">
        <v>272</v>
      </c>
      <c r="C32" s="204">
        <v>0</v>
      </c>
      <c r="D32" s="200" t="s">
        <v>151</v>
      </c>
      <c r="E32" s="372">
        <v>0</v>
      </c>
      <c r="F32" s="200" t="s">
        <v>151</v>
      </c>
      <c r="G32" s="191">
        <v>3002.5453700000003</v>
      </c>
      <c r="H32" s="200" t="s">
        <v>151</v>
      </c>
      <c r="I32" s="668">
        <v>4.2717280284180461</v>
      </c>
    </row>
    <row r="33" spans="1:10" x14ac:dyDescent="0.2">
      <c r="A33" s="642"/>
      <c r="B33" s="674" t="s">
        <v>399</v>
      </c>
      <c r="C33" s="204">
        <v>0</v>
      </c>
      <c r="D33" s="200" t="s">
        <v>151</v>
      </c>
      <c r="E33" s="372">
        <v>0</v>
      </c>
      <c r="F33" s="200" t="s">
        <v>151</v>
      </c>
      <c r="G33" s="649">
        <v>12447.14711</v>
      </c>
      <c r="H33" s="200">
        <v>354.54514151964435</v>
      </c>
      <c r="I33" s="668">
        <v>17.708584094977279</v>
      </c>
    </row>
    <row r="34" spans="1:10" x14ac:dyDescent="0.2">
      <c r="A34" s="642"/>
      <c r="B34" s="672" t="s">
        <v>400</v>
      </c>
      <c r="C34" s="204">
        <v>1066.23099</v>
      </c>
      <c r="D34" s="189" t="s">
        <v>151</v>
      </c>
      <c r="E34" s="372">
        <v>1066.23099</v>
      </c>
      <c r="F34" s="189" t="s">
        <v>151</v>
      </c>
      <c r="G34" s="649">
        <v>2090.01827</v>
      </c>
      <c r="H34" s="189" t="s">
        <v>151</v>
      </c>
      <c r="I34" s="668">
        <v>2.9734736777232431</v>
      </c>
    </row>
    <row r="35" spans="1:10" x14ac:dyDescent="0.2">
      <c r="A35" s="642"/>
      <c r="B35" s="672" t="s">
        <v>274</v>
      </c>
      <c r="C35" s="204">
        <v>0</v>
      </c>
      <c r="D35" s="189" t="s">
        <v>151</v>
      </c>
      <c r="E35" s="372">
        <v>0</v>
      </c>
      <c r="F35" s="189" t="s">
        <v>151</v>
      </c>
      <c r="G35" s="191">
        <v>0</v>
      </c>
      <c r="H35" s="189">
        <v>-100</v>
      </c>
      <c r="I35" s="668">
        <v>0</v>
      </c>
    </row>
    <row r="36" spans="1:10" x14ac:dyDescent="0.2">
      <c r="A36" s="642"/>
      <c r="B36" s="672" t="s">
        <v>644</v>
      </c>
      <c r="C36" s="204">
        <v>0</v>
      </c>
      <c r="D36" s="189" t="s">
        <v>151</v>
      </c>
      <c r="E36" s="372">
        <v>0</v>
      </c>
      <c r="F36" s="189" t="s">
        <v>151</v>
      </c>
      <c r="G36" s="649">
        <v>1911.9794299999999</v>
      </c>
      <c r="H36" s="189">
        <v>7.5888141992652871</v>
      </c>
      <c r="I36" s="668">
        <v>2.7201774209625875</v>
      </c>
    </row>
    <row r="37" spans="1:10" x14ac:dyDescent="0.2">
      <c r="A37" s="648" t="s">
        <v>555</v>
      </c>
      <c r="B37" s="198"/>
      <c r="C37" s="194">
        <v>1552.0179499999999</v>
      </c>
      <c r="D37" s="198">
        <v>60.669738052658282</v>
      </c>
      <c r="E37" s="194">
        <v>1552.0179499999999</v>
      </c>
      <c r="F37" s="198">
        <v>60.669738052658282</v>
      </c>
      <c r="G37" s="256">
        <v>33377.599040000001</v>
      </c>
      <c r="H37" s="198">
        <v>299.74787245028728</v>
      </c>
      <c r="I37" s="374">
        <v>47.486384973582354</v>
      </c>
    </row>
    <row r="38" spans="1:10" x14ac:dyDescent="0.2">
      <c r="A38" s="648" t="s">
        <v>663</v>
      </c>
      <c r="B38" s="198"/>
      <c r="C38" s="194">
        <v>24.581520000000001</v>
      </c>
      <c r="D38" s="198" t="s">
        <v>151</v>
      </c>
      <c r="E38" s="194">
        <v>24.581520000000001</v>
      </c>
      <c r="F38" s="198" t="s">
        <v>151</v>
      </c>
      <c r="G38" s="256">
        <v>148.98964999999998</v>
      </c>
      <c r="H38" s="198" t="s">
        <v>151</v>
      </c>
      <c r="I38" s="374">
        <v>0.21196790903086157</v>
      </c>
    </row>
    <row r="39" spans="1:10" x14ac:dyDescent="0.2">
      <c r="A39" s="650" t="s">
        <v>120</v>
      </c>
      <c r="B39" s="377"/>
      <c r="C39" s="377">
        <v>4600.1878099999994</v>
      </c>
      <c r="D39" s="367">
        <v>177.52908459966437</v>
      </c>
      <c r="E39" s="207">
        <v>4600.1878099999994</v>
      </c>
      <c r="F39" s="367">
        <v>177.52908459966437</v>
      </c>
      <c r="G39" s="259">
        <v>70288.77658000002</v>
      </c>
      <c r="H39" s="210">
        <v>62.881501478557297</v>
      </c>
      <c r="I39" s="378">
        <v>100</v>
      </c>
    </row>
    <row r="40" spans="1:10" x14ac:dyDescent="0.2">
      <c r="A40" s="379"/>
      <c r="B40" s="379" t="s">
        <v>379</v>
      </c>
      <c r="C40" s="680">
        <v>2995.1124799999998</v>
      </c>
      <c r="D40" s="220">
        <v>341.95308540947201</v>
      </c>
      <c r="E40" s="260">
        <v>2995.1124799999998</v>
      </c>
      <c r="F40" s="220">
        <v>341.95308540947201</v>
      </c>
      <c r="G40" s="260">
        <v>8982.9053599999988</v>
      </c>
      <c r="H40" s="220">
        <v>-16.142967994377049</v>
      </c>
      <c r="I40" s="681">
        <v>12.779999591792576</v>
      </c>
    </row>
    <row r="41" spans="1:10" x14ac:dyDescent="0.2">
      <c r="A41" s="379"/>
      <c r="B41" s="379" t="s">
        <v>376</v>
      </c>
      <c r="C41" s="680">
        <v>1605.0753300000003</v>
      </c>
      <c r="D41" s="220">
        <v>63.80786506604742</v>
      </c>
      <c r="E41" s="260">
        <v>1605.0753300000003</v>
      </c>
      <c r="F41" s="220">
        <v>63.80786506604742</v>
      </c>
      <c r="G41" s="260">
        <v>61305.871219999994</v>
      </c>
      <c r="H41" s="220">
        <v>88.975620388211681</v>
      </c>
      <c r="I41" s="681">
        <v>87.220000408207383</v>
      </c>
    </row>
    <row r="42" spans="1:10" x14ac:dyDescent="0.2">
      <c r="A42" s="216"/>
      <c r="B42" s="838" t="s">
        <v>542</v>
      </c>
      <c r="C42" s="657">
        <v>3508.8437100000001</v>
      </c>
      <c r="D42" s="658">
        <v>111.68835340216039</v>
      </c>
      <c r="E42" s="657">
        <v>3508.8437100000001</v>
      </c>
      <c r="F42" s="657">
        <v>111.68835340216039</v>
      </c>
      <c r="G42" s="657">
        <v>38015.812420000002</v>
      </c>
      <c r="H42" s="660">
        <v>49.762329937305658</v>
      </c>
      <c r="I42" s="660">
        <v>54.085181546348082</v>
      </c>
    </row>
    <row r="43" spans="1:10" x14ac:dyDescent="0.2">
      <c r="A43" s="651"/>
      <c r="B43" s="839" t="s">
        <v>543</v>
      </c>
      <c r="C43" s="651">
        <v>1091.3440999999996</v>
      </c>
      <c r="D43" s="841" t="s">
        <v>151</v>
      </c>
      <c r="E43" s="651">
        <v>1091.3440999999996</v>
      </c>
      <c r="F43" s="661" t="s">
        <v>151</v>
      </c>
      <c r="G43" s="661">
        <v>32272.96416000001</v>
      </c>
      <c r="H43" s="652">
        <v>81.622796701512172</v>
      </c>
      <c r="I43" s="652">
        <v>45.914818453651904</v>
      </c>
    </row>
    <row r="44" spans="1:10" x14ac:dyDescent="0.2">
      <c r="A44" s="813"/>
      <c r="B44" s="840" t="s">
        <v>544</v>
      </c>
      <c r="C44" s="814">
        <v>3022.1754999999998</v>
      </c>
      <c r="D44" s="812">
        <v>337.18231443028395</v>
      </c>
      <c r="E44" s="811">
        <v>3022.1754999999998</v>
      </c>
      <c r="F44" s="812">
        <v>337.18231443028395</v>
      </c>
      <c r="G44" s="811">
        <v>9913.1738700000005</v>
      </c>
      <c r="H44" s="812">
        <v>-25.480817495808498</v>
      </c>
      <c r="I44" s="815">
        <v>14.103494686263607</v>
      </c>
    </row>
    <row r="45" spans="1:10" x14ac:dyDescent="0.2">
      <c r="A45" s="716"/>
      <c r="B45" s="1"/>
      <c r="C45" s="11"/>
      <c r="D45" s="11"/>
      <c r="E45" s="11"/>
      <c r="F45" s="11"/>
      <c r="G45" s="11"/>
      <c r="I45" s="252" t="s">
        <v>246</v>
      </c>
    </row>
    <row r="46" spans="1:10" x14ac:dyDescent="0.2">
      <c r="A46" s="714" t="s">
        <v>383</v>
      </c>
      <c r="B46" s="1"/>
      <c r="C46" s="732"/>
      <c r="D46" s="732"/>
      <c r="E46" s="732"/>
      <c r="F46" s="732"/>
      <c r="G46" s="735"/>
      <c r="H46" s="732"/>
      <c r="I46" s="252"/>
      <c r="J46" s="671"/>
    </row>
    <row r="47" spans="1:10" x14ac:dyDescent="0.2">
      <c r="A47" s="733" t="s">
        <v>627</v>
      </c>
      <c r="B47" s="776"/>
      <c r="C47" s="612"/>
      <c r="D47" s="777"/>
      <c r="E47" s="777"/>
      <c r="F47" s="778"/>
      <c r="G47" s="735"/>
      <c r="H47" s="777"/>
      <c r="I47" s="777"/>
    </row>
    <row r="48" spans="1:10" x14ac:dyDescent="0.2">
      <c r="A48" s="734" t="s">
        <v>247</v>
      </c>
      <c r="B48" s="1"/>
      <c r="C48" s="1"/>
      <c r="D48" s="1"/>
      <c r="E48" s="1"/>
      <c r="F48" s="1"/>
      <c r="G48" s="736"/>
      <c r="H48" s="1"/>
      <c r="I48" s="1"/>
    </row>
    <row r="49" spans="1:9" x14ac:dyDescent="0.2">
      <c r="A49" s="724" t="s">
        <v>574</v>
      </c>
    </row>
    <row r="50" spans="1:9" x14ac:dyDescent="0.2">
      <c r="A50" s="895" t="s">
        <v>664</v>
      </c>
      <c r="B50" s="895"/>
      <c r="C50" s="895"/>
      <c r="D50" s="895"/>
      <c r="E50" s="895"/>
      <c r="F50" s="895"/>
      <c r="G50" s="895"/>
      <c r="H50" s="895"/>
      <c r="I50" s="895"/>
    </row>
    <row r="51" spans="1:9" x14ac:dyDescent="0.2">
      <c r="A51" s="895"/>
      <c r="B51" s="895"/>
      <c r="C51" s="895"/>
      <c r="D51" s="895"/>
      <c r="E51" s="895"/>
      <c r="F51" s="895"/>
      <c r="G51" s="895"/>
      <c r="H51" s="895"/>
      <c r="I51" s="895"/>
    </row>
  </sheetData>
  <mergeCells count="7">
    <mergeCell ref="A50:I51"/>
    <mergeCell ref="A1:G2"/>
    <mergeCell ref="C3:D3"/>
    <mergeCell ref="E3:F3"/>
    <mergeCell ref="A3:A4"/>
    <mergeCell ref="B3:B4"/>
    <mergeCell ref="G3:I3"/>
  </mergeCells>
  <conditionalFormatting sqref="C5:C9 C17:C18 C26:C34">
    <cfRule type="cellIs" dxfId="38" priority="84" operator="between">
      <formula>0.00000001</formula>
      <formula>1</formula>
    </cfRule>
  </conditionalFormatting>
  <conditionalFormatting sqref="I5:I9 I26:I34">
    <cfRule type="cellIs" dxfId="37" priority="83" operator="between">
      <formula>0.000001</formula>
      <formula>1</formula>
    </cfRule>
  </conditionalFormatting>
  <conditionalFormatting sqref="C36">
    <cfRule type="cellIs" dxfId="36" priority="77" operator="between">
      <formula>0.00000001</formula>
      <formula>1</formula>
    </cfRule>
  </conditionalFormatting>
  <conditionalFormatting sqref="I36">
    <cfRule type="cellIs" dxfId="35" priority="75" operator="between">
      <formula>0.000001</formula>
      <formula>1</formula>
    </cfRule>
  </conditionalFormatting>
  <conditionalFormatting sqref="C37">
    <cfRule type="cellIs" dxfId="34" priority="74" operator="between">
      <formula>0.00000001</formula>
      <formula>1</formula>
    </cfRule>
  </conditionalFormatting>
  <conditionalFormatting sqref="C35">
    <cfRule type="cellIs" dxfId="33" priority="70" operator="between">
      <formula>0.00000001</formula>
      <formula>1</formula>
    </cfRule>
  </conditionalFormatting>
  <conditionalFormatting sqref="I35">
    <cfRule type="cellIs" dxfId="32" priority="69" operator="between">
      <formula>0.000001</formula>
      <formula>1</formula>
    </cfRule>
  </conditionalFormatting>
  <conditionalFormatting sqref="C23">
    <cfRule type="cellIs" dxfId="31" priority="68" operator="between">
      <formula>0.00000001</formula>
      <formula>1</formula>
    </cfRule>
  </conditionalFormatting>
  <conditionalFormatting sqref="I23">
    <cfRule type="cellIs" dxfId="30" priority="67" operator="between">
      <formula>0.000001</formula>
      <formula>1</formula>
    </cfRule>
  </conditionalFormatting>
  <conditionalFormatting sqref="C10">
    <cfRule type="cellIs" dxfId="29" priority="66" operator="between">
      <formula>0.00000001</formula>
      <formula>1</formula>
    </cfRule>
  </conditionalFormatting>
  <conditionalFormatting sqref="I10">
    <cfRule type="cellIs" dxfId="28" priority="65" operator="between">
      <formula>0.000001</formula>
      <formula>1</formula>
    </cfRule>
  </conditionalFormatting>
  <conditionalFormatting sqref="C21">
    <cfRule type="cellIs" dxfId="27" priority="52" operator="between">
      <formula>0.00000001</formula>
      <formula>1</formula>
    </cfRule>
  </conditionalFormatting>
  <conditionalFormatting sqref="C22">
    <cfRule type="cellIs" dxfId="26" priority="46" operator="between">
      <formula>0.00000001</formula>
      <formula>1</formula>
    </cfRule>
  </conditionalFormatting>
  <conditionalFormatting sqref="I22">
    <cfRule type="cellIs" dxfId="25" priority="45" operator="between">
      <formula>0.000001</formula>
      <formula>1</formula>
    </cfRule>
  </conditionalFormatting>
  <conditionalFormatting sqref="C19">
    <cfRule type="cellIs" dxfId="24" priority="44" operator="between">
      <formula>0.00000001</formula>
      <formula>1</formula>
    </cfRule>
  </conditionalFormatting>
  <conditionalFormatting sqref="I11">
    <cfRule type="cellIs" dxfId="23" priority="24" operator="between">
      <formula>0.000001</formula>
      <formula>1</formula>
    </cfRule>
  </conditionalFormatting>
  <conditionalFormatting sqref="C20">
    <cfRule type="cellIs" dxfId="22" priority="13" operator="between">
      <formula>0.00000001</formula>
      <formula>1</formula>
    </cfRule>
  </conditionalFormatting>
  <conditionalFormatting sqref="C16">
    <cfRule type="cellIs" dxfId="21" priority="9" operator="between">
      <formula>0.00000001</formula>
      <formula>1</formula>
    </cfRule>
  </conditionalFormatting>
  <conditionalFormatting sqref="I18">
    <cfRule type="cellIs" dxfId="20" priority="8" operator="between">
      <formula>0.000001</formula>
      <formula>1</formula>
    </cfRule>
  </conditionalFormatting>
  <conditionalFormatting sqref="K16:K17">
    <cfRule type="cellIs" dxfId="19" priority="32" operator="between">
      <formula>0.000001</formula>
      <formula>1</formula>
    </cfRule>
  </conditionalFormatting>
  <conditionalFormatting sqref="M16">
    <cfRule type="cellIs" dxfId="18" priority="31" operator="between">
      <formula>0.000001</formula>
      <formula>1</formula>
    </cfRule>
  </conditionalFormatting>
  <conditionalFormatting sqref="C25">
    <cfRule type="cellIs" dxfId="17" priority="29" operator="between">
      <formula>0.00000001</formula>
      <formula>1</formula>
    </cfRule>
  </conditionalFormatting>
  <conditionalFormatting sqref="I25">
    <cfRule type="cellIs" dxfId="16" priority="28" operator="between">
      <formula>0.000001</formula>
      <formula>1</formula>
    </cfRule>
  </conditionalFormatting>
  <conditionalFormatting sqref="C24">
    <cfRule type="cellIs" dxfId="15" priority="27" operator="between">
      <formula>0.00000001</formula>
      <formula>1</formula>
    </cfRule>
  </conditionalFormatting>
  <conditionalFormatting sqref="I24">
    <cfRule type="cellIs" dxfId="14" priority="26" operator="between">
      <formula>0.000001</formula>
      <formula>1</formula>
    </cfRule>
  </conditionalFormatting>
  <conditionalFormatting sqref="C11">
    <cfRule type="cellIs" dxfId="13" priority="25" operator="between">
      <formula>0.00000001</formula>
      <formula>1</formula>
    </cfRule>
  </conditionalFormatting>
  <conditionalFormatting sqref="C12">
    <cfRule type="cellIs" dxfId="12" priority="23" operator="between">
      <formula>0.00000001</formula>
      <formula>1</formula>
    </cfRule>
  </conditionalFormatting>
  <conditionalFormatting sqref="I12">
    <cfRule type="cellIs" dxfId="11" priority="22" operator="between">
      <formula>0.000001</formula>
      <formula>1</formula>
    </cfRule>
  </conditionalFormatting>
  <conditionalFormatting sqref="C14">
    <cfRule type="cellIs" dxfId="10" priority="12" operator="between">
      <formula>0.00000001</formula>
      <formula>1</formula>
    </cfRule>
  </conditionalFormatting>
  <conditionalFormatting sqref="I15">
    <cfRule type="cellIs" dxfId="9" priority="10" operator="between">
      <formula>0.000001</formula>
      <formula>1</formula>
    </cfRule>
  </conditionalFormatting>
  <conditionalFormatting sqref="C13">
    <cfRule type="cellIs" dxfId="8" priority="17" operator="between">
      <formula>0.00000001</formula>
      <formula>1</formula>
    </cfRule>
  </conditionalFormatting>
  <conditionalFormatting sqref="C38">
    <cfRule type="cellIs" dxfId="7" priority="3" operator="between">
      <formula>0.00000001</formula>
      <formula>1</formula>
    </cfRule>
  </conditionalFormatting>
  <conditionalFormatting sqref="C15">
    <cfRule type="cellIs" dxfId="6" priority="11" operator="between">
      <formula>0.00000001</formula>
      <formula>1</formula>
    </cfRule>
  </conditionalFormatting>
  <conditionalFormatting sqref="C37">
    <cfRule type="cellIs" dxfId="5" priority="7" operator="between">
      <formula>0.00000001</formula>
      <formula>1</formula>
    </cfRule>
  </conditionalFormatting>
  <conditionalFormatting sqref="I37">
    <cfRule type="cellIs" dxfId="4" priority="6" operator="between">
      <formula>0.000001</formula>
      <formula>1</formula>
    </cfRule>
  </conditionalFormatting>
  <conditionalFormatting sqref="C36">
    <cfRule type="cellIs" dxfId="3" priority="5" operator="between">
      <formula>0.00000001</formula>
      <formula>1</formula>
    </cfRule>
  </conditionalFormatting>
  <conditionalFormatting sqref="I36">
    <cfRule type="cellIs" dxfId="2" priority="4" operator="between">
      <formula>0.000001</formula>
      <formula>1</formula>
    </cfRule>
  </conditionalFormatting>
  <conditionalFormatting sqref="C38">
    <cfRule type="cellIs" dxfId="1" priority="2" operator="between">
      <formula>0.00000001</formula>
      <formula>1</formula>
    </cfRule>
  </conditionalFormatting>
  <conditionalFormatting sqref="I38">
    <cfRule type="cellIs" dxfId="0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J21"/>
  <sheetViews>
    <sheetView workbookViewId="0">
      <selection activeCell="C26" sqref="C26"/>
    </sheetView>
  </sheetViews>
  <sheetFormatPr baseColWidth="10" defaultRowHeight="14.25" x14ac:dyDescent="0.2"/>
  <cols>
    <col min="1" max="1" width="25.25" customWidth="1"/>
  </cols>
  <sheetData>
    <row r="1" spans="1:10" x14ac:dyDescent="0.2">
      <c r="A1" s="887" t="s">
        <v>402</v>
      </c>
      <c r="B1" s="887"/>
      <c r="C1" s="887"/>
      <c r="D1" s="887"/>
      <c r="E1" s="887"/>
      <c r="F1" s="887"/>
      <c r="G1" s="1"/>
      <c r="H1" s="1"/>
      <c r="I1" s="1"/>
    </row>
    <row r="2" spans="1:10" x14ac:dyDescent="0.2">
      <c r="A2" s="888"/>
      <c r="B2" s="888"/>
      <c r="C2" s="888"/>
      <c r="D2" s="888"/>
      <c r="E2" s="888"/>
      <c r="F2" s="888"/>
      <c r="G2" s="11"/>
      <c r="H2" s="62" t="s">
        <v>567</v>
      </c>
      <c r="I2" s="1"/>
    </row>
    <row r="3" spans="1:10" x14ac:dyDescent="0.2">
      <c r="A3" s="361"/>
      <c r="B3" s="856">
        <f>INDICE!A3</f>
        <v>42005</v>
      </c>
      <c r="C3" s="857">
        <v>41671</v>
      </c>
      <c r="D3" s="857" t="s">
        <v>121</v>
      </c>
      <c r="E3" s="857"/>
      <c r="F3" s="857" t="s">
        <v>122</v>
      </c>
      <c r="G3" s="857"/>
      <c r="H3" s="857"/>
      <c r="I3" s="1"/>
    </row>
    <row r="4" spans="1:10" x14ac:dyDescent="0.2">
      <c r="A4" s="362"/>
      <c r="B4" s="97" t="s">
        <v>55</v>
      </c>
      <c r="C4" s="97" t="s">
        <v>509</v>
      </c>
      <c r="D4" s="97" t="s">
        <v>55</v>
      </c>
      <c r="E4" s="97" t="s">
        <v>509</v>
      </c>
      <c r="F4" s="97" t="s">
        <v>55</v>
      </c>
      <c r="G4" s="458" t="s">
        <v>509</v>
      </c>
      <c r="H4" s="458" t="s">
        <v>111</v>
      </c>
      <c r="I4" s="62"/>
    </row>
    <row r="5" spans="1:10" ht="14.1" customHeight="1" x14ac:dyDescent="0.2">
      <c r="A5" s="682" t="s">
        <v>384</v>
      </c>
      <c r="B5" s="370">
        <v>2995.1124799999998</v>
      </c>
      <c r="C5" s="371">
        <v>341.95308540947201</v>
      </c>
      <c r="D5" s="370">
        <v>2995.1124799999998</v>
      </c>
      <c r="E5" s="371">
        <v>341.95308540947201</v>
      </c>
      <c r="F5" s="370">
        <v>8982.9053599999988</v>
      </c>
      <c r="G5" s="371">
        <v>-16.142967994377049</v>
      </c>
      <c r="H5" s="371">
        <v>12.779999591792579</v>
      </c>
      <c r="I5" s="1"/>
    </row>
    <row r="6" spans="1:10" x14ac:dyDescent="0.2">
      <c r="A6" s="683" t="s">
        <v>651</v>
      </c>
      <c r="B6" s="725">
        <v>2995.1124799999998</v>
      </c>
      <c r="C6" s="739">
        <v>476.51232994222721</v>
      </c>
      <c r="D6" s="725">
        <v>2995.1124799999998</v>
      </c>
      <c r="E6" s="739">
        <v>476.51232994222721</v>
      </c>
      <c r="F6" s="725">
        <v>8737.0580600000012</v>
      </c>
      <c r="G6" s="739">
        <v>56.379768448474557</v>
      </c>
      <c r="H6" s="739">
        <v>-100</v>
      </c>
      <c r="I6" s="1"/>
    </row>
    <row r="7" spans="1:10" x14ac:dyDescent="0.2">
      <c r="A7" s="683" t="s">
        <v>652</v>
      </c>
      <c r="B7" s="727">
        <v>0</v>
      </c>
      <c r="C7" s="739">
        <v>-100</v>
      </c>
      <c r="D7" s="727">
        <v>0</v>
      </c>
      <c r="E7" s="739">
        <v>-100</v>
      </c>
      <c r="F7" s="727">
        <v>245.84729999999999</v>
      </c>
      <c r="G7" s="739">
        <v>-95.20306381659357</v>
      </c>
      <c r="H7" s="739">
        <v>0.34976750480240038</v>
      </c>
      <c r="I7" s="738"/>
      <c r="J7" s="262"/>
    </row>
    <row r="8" spans="1:10" x14ac:dyDescent="0.2">
      <c r="A8" s="682" t="s">
        <v>653</v>
      </c>
      <c r="B8" s="666">
        <v>1605.0753300000003</v>
      </c>
      <c r="C8" s="687">
        <v>63.80786506604742</v>
      </c>
      <c r="D8" s="666">
        <v>1605.0753300000003</v>
      </c>
      <c r="E8" s="687">
        <v>63.80786506604742</v>
      </c>
      <c r="F8" s="666">
        <v>61305.871220000008</v>
      </c>
      <c r="G8" s="687">
        <v>88.975620388211723</v>
      </c>
      <c r="H8" s="687">
        <v>87.220000408207426</v>
      </c>
      <c r="I8" s="738"/>
      <c r="J8" s="262"/>
    </row>
    <row r="9" spans="1:10" x14ac:dyDescent="0.2">
      <c r="A9" s="683" t="s">
        <v>388</v>
      </c>
      <c r="B9" s="725">
        <v>1090.3628800000004</v>
      </c>
      <c r="C9" s="739">
        <v>9657.5726227411815</v>
      </c>
      <c r="D9" s="725">
        <v>1090.3628800000004</v>
      </c>
      <c r="E9" s="739">
        <v>9657.5726227411815</v>
      </c>
      <c r="F9" s="725">
        <v>3564.9623200000005</v>
      </c>
      <c r="G9" s="739">
        <v>4910.2473219136909</v>
      </c>
      <c r="H9" s="739">
        <v>5.0718798838993822</v>
      </c>
      <c r="I9" s="738"/>
      <c r="J9" s="262"/>
    </row>
    <row r="10" spans="1:10" x14ac:dyDescent="0.2">
      <c r="A10" s="683" t="s">
        <v>389</v>
      </c>
      <c r="B10" s="727">
        <v>0</v>
      </c>
      <c r="C10" s="740">
        <v>0</v>
      </c>
      <c r="D10" s="727">
        <v>0</v>
      </c>
      <c r="E10" s="740">
        <v>0</v>
      </c>
      <c r="F10" s="727" t="s">
        <v>151</v>
      </c>
      <c r="G10" s="740">
        <v>0</v>
      </c>
      <c r="H10" s="740">
        <v>0</v>
      </c>
      <c r="I10" s="738"/>
      <c r="J10" s="262"/>
    </row>
    <row r="11" spans="1:10" x14ac:dyDescent="0.2">
      <c r="A11" s="683" t="s">
        <v>390</v>
      </c>
      <c r="B11" s="725">
        <v>485.78696000000002</v>
      </c>
      <c r="C11" s="739" t="s">
        <v>151</v>
      </c>
      <c r="D11" s="725">
        <v>485.78696000000002</v>
      </c>
      <c r="E11" s="739" t="s">
        <v>151</v>
      </c>
      <c r="F11" s="725">
        <v>16505.348580000002</v>
      </c>
      <c r="G11" s="739">
        <v>250.32983191385321</v>
      </c>
      <c r="H11" s="739">
        <v>23.482196423228739</v>
      </c>
      <c r="I11" s="1"/>
    </row>
    <row r="12" spans="1:10" x14ac:dyDescent="0.2">
      <c r="A12" s="683" t="s">
        <v>391</v>
      </c>
      <c r="B12" s="725">
        <v>0.62946999999999997</v>
      </c>
      <c r="C12" s="739" t="s">
        <v>151</v>
      </c>
      <c r="D12" s="725">
        <v>0.62946999999999997</v>
      </c>
      <c r="E12" s="739" t="s">
        <v>151</v>
      </c>
      <c r="F12" s="725">
        <v>15927.563170000001</v>
      </c>
      <c r="G12" s="739">
        <v>43.634508258319762</v>
      </c>
      <c r="H12" s="739">
        <v>22.660179825255398</v>
      </c>
      <c r="I12" s="738"/>
      <c r="J12" s="262"/>
    </row>
    <row r="13" spans="1:10" x14ac:dyDescent="0.2">
      <c r="A13" s="683" t="s">
        <v>392</v>
      </c>
      <c r="B13" s="725">
        <v>27.669150000000002</v>
      </c>
      <c r="C13" s="739">
        <v>920.97170563230611</v>
      </c>
      <c r="D13" s="725">
        <v>27.669150000000002</v>
      </c>
      <c r="E13" s="739">
        <v>920.97170563230611</v>
      </c>
      <c r="F13" s="725">
        <v>7009.2514700000002</v>
      </c>
      <c r="G13" s="739">
        <v>112.93751826832943</v>
      </c>
      <c r="H13" s="739">
        <v>9.9720777783382495</v>
      </c>
      <c r="I13" s="738"/>
      <c r="J13" s="262"/>
    </row>
    <row r="14" spans="1:10" x14ac:dyDescent="0.2">
      <c r="A14" s="683" t="s">
        <v>393</v>
      </c>
      <c r="B14" s="725">
        <v>0.62687000000000004</v>
      </c>
      <c r="C14" s="739">
        <v>-99.935104462746011</v>
      </c>
      <c r="D14" s="725">
        <v>0.62687000000000004</v>
      </c>
      <c r="E14" s="739">
        <v>-99.935104462746011</v>
      </c>
      <c r="F14" s="725">
        <v>18298.74568</v>
      </c>
      <c r="G14" s="739">
        <v>37.812731041841346</v>
      </c>
      <c r="H14" s="739">
        <v>26.033666497485648</v>
      </c>
      <c r="I14" s="1"/>
    </row>
    <row r="15" spans="1:10" x14ac:dyDescent="0.2">
      <c r="A15" s="684" t="s">
        <v>120</v>
      </c>
      <c r="B15" s="685">
        <v>4600.1878100000004</v>
      </c>
      <c r="C15" s="686">
        <v>177.52908459966443</v>
      </c>
      <c r="D15" s="685">
        <v>4600.1878100000004</v>
      </c>
      <c r="E15" s="686">
        <v>177.52908459966443</v>
      </c>
      <c r="F15" s="685">
        <v>70288.776580000005</v>
      </c>
      <c r="G15" s="686">
        <v>62.881501478557269</v>
      </c>
      <c r="H15" s="686">
        <v>100</v>
      </c>
      <c r="I15" s="738"/>
      <c r="J15" s="262"/>
    </row>
    <row r="16" spans="1:10" x14ac:dyDescent="0.2">
      <c r="A16" s="716"/>
      <c r="B16" s="1"/>
      <c r="C16" s="11"/>
      <c r="D16" s="11"/>
      <c r="E16" s="11"/>
      <c r="F16" s="11"/>
      <c r="G16" s="11"/>
      <c r="H16" s="252" t="s">
        <v>246</v>
      </c>
      <c r="I16" s="11"/>
    </row>
    <row r="17" spans="1:9" x14ac:dyDescent="0.2">
      <c r="A17" s="723" t="s">
        <v>383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723" t="s">
        <v>626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724" t="s">
        <v>247</v>
      </c>
    </row>
    <row r="20" spans="1:9" x14ac:dyDescent="0.2">
      <c r="A20" s="895" t="s">
        <v>664</v>
      </c>
      <c r="B20" s="895"/>
      <c r="C20" s="895"/>
      <c r="D20" s="895"/>
      <c r="E20" s="895"/>
      <c r="F20" s="895"/>
      <c r="G20" s="895"/>
      <c r="H20" s="895"/>
    </row>
    <row r="21" spans="1:9" x14ac:dyDescent="0.2">
      <c r="A21" s="895"/>
      <c r="B21" s="895"/>
      <c r="C21" s="895"/>
      <c r="D21" s="895"/>
      <c r="E21" s="895"/>
      <c r="F21" s="895"/>
      <c r="G21" s="895"/>
      <c r="H21" s="895"/>
    </row>
  </sheetData>
  <mergeCells count="5">
    <mergeCell ref="A1:F2"/>
    <mergeCell ref="B3:C3"/>
    <mergeCell ref="D3:E3"/>
    <mergeCell ref="F3:H3"/>
    <mergeCell ref="A20:H21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4"/>
  <sheetViews>
    <sheetView workbookViewId="0">
      <selection activeCell="D22" sqref="D22"/>
    </sheetView>
  </sheetViews>
  <sheetFormatPr baseColWidth="10" defaultRowHeight="14.25" x14ac:dyDescent="0.2"/>
  <sheetData>
    <row r="1" spans="1:9" x14ac:dyDescent="0.2">
      <c r="A1" s="887" t="s">
        <v>661</v>
      </c>
      <c r="B1" s="887"/>
      <c r="C1" s="887"/>
      <c r="D1" s="887"/>
      <c r="E1" s="887"/>
      <c r="F1" s="887"/>
      <c r="G1" s="1"/>
      <c r="H1" s="1"/>
    </row>
    <row r="2" spans="1:9" x14ac:dyDescent="0.2">
      <c r="A2" s="888"/>
      <c r="B2" s="888"/>
      <c r="C2" s="888"/>
      <c r="D2" s="888"/>
      <c r="E2" s="888"/>
      <c r="F2" s="888"/>
      <c r="G2" s="11"/>
      <c r="H2" s="62" t="s">
        <v>567</v>
      </c>
    </row>
    <row r="3" spans="1:9" x14ac:dyDescent="0.2">
      <c r="A3" s="361"/>
      <c r="B3" s="859">
        <f>INDICE!A3</f>
        <v>42005</v>
      </c>
      <c r="C3" s="859">
        <v>41671</v>
      </c>
      <c r="D3" s="877" t="s">
        <v>121</v>
      </c>
      <c r="E3" s="877"/>
      <c r="F3" s="877" t="s">
        <v>122</v>
      </c>
      <c r="G3" s="877"/>
      <c r="H3" s="877"/>
    </row>
    <row r="4" spans="1:9" x14ac:dyDescent="0.2">
      <c r="A4" s="362"/>
      <c r="B4" s="265" t="s">
        <v>55</v>
      </c>
      <c r="C4" s="266" t="s">
        <v>509</v>
      </c>
      <c r="D4" s="265" t="s">
        <v>55</v>
      </c>
      <c r="E4" s="266" t="s">
        <v>509</v>
      </c>
      <c r="F4" s="265" t="s">
        <v>55</v>
      </c>
      <c r="G4" s="267" t="s">
        <v>509</v>
      </c>
      <c r="H4" s="266" t="s">
        <v>571</v>
      </c>
    </row>
    <row r="5" spans="1:9" x14ac:dyDescent="0.2">
      <c r="A5" s="665" t="s">
        <v>120</v>
      </c>
      <c r="B5" s="69">
        <v>27503.708879999998</v>
      </c>
      <c r="C5" s="70">
        <v>-22.096319215124755</v>
      </c>
      <c r="D5" s="69">
        <v>27503.708879999998</v>
      </c>
      <c r="E5" s="70">
        <v>-22.096319215124755</v>
      </c>
      <c r="F5" s="69">
        <v>308856.9311799999</v>
      </c>
      <c r="G5" s="70">
        <v>-7.8447382205556222</v>
      </c>
      <c r="H5" s="70">
        <v>100.00000000000004</v>
      </c>
    </row>
    <row r="6" spans="1:9" x14ac:dyDescent="0.2">
      <c r="A6" s="368" t="s">
        <v>381</v>
      </c>
      <c r="B6" s="260">
        <v>17397.82329</v>
      </c>
      <c r="C6" s="220">
        <v>-2.0503351539068149</v>
      </c>
      <c r="D6" s="260">
        <v>17397.82329</v>
      </c>
      <c r="E6" s="220">
        <v>-2.0503351539068149</v>
      </c>
      <c r="F6" s="260">
        <v>196881.30396000002</v>
      </c>
      <c r="G6" s="220">
        <v>2.2916772656501694</v>
      </c>
      <c r="H6" s="220">
        <v>63.745146727906466</v>
      </c>
    </row>
    <row r="7" spans="1:9" x14ac:dyDescent="0.2">
      <c r="A7" s="368" t="s">
        <v>382</v>
      </c>
      <c r="B7" s="260">
        <v>10105.88559</v>
      </c>
      <c r="C7" s="220">
        <v>-42.392834194416977</v>
      </c>
      <c r="D7" s="260">
        <v>10105.88559</v>
      </c>
      <c r="E7" s="220">
        <v>-42.392834194416977</v>
      </c>
      <c r="F7" s="260">
        <v>111975.62721999999</v>
      </c>
      <c r="G7" s="220">
        <v>-21.518616982676598</v>
      </c>
      <c r="H7" s="220">
        <v>36.254853272093577</v>
      </c>
    </row>
    <row r="8" spans="1:9" x14ac:dyDescent="0.2">
      <c r="A8" s="831" t="s">
        <v>542</v>
      </c>
      <c r="B8" s="657">
        <v>639.17737000000034</v>
      </c>
      <c r="C8" s="658">
        <v>-85.792207974941292</v>
      </c>
      <c r="D8" s="657">
        <v>639.17737000000034</v>
      </c>
      <c r="E8" s="660">
        <v>-85.792207974941292</v>
      </c>
      <c r="F8" s="659">
        <v>26104.546979999992</v>
      </c>
      <c r="G8" s="660">
        <v>-30.178741487610178</v>
      </c>
      <c r="H8" s="660">
        <v>8.4519867759698837</v>
      </c>
    </row>
    <row r="9" spans="1:9" x14ac:dyDescent="0.2">
      <c r="A9" s="831" t="s">
        <v>543</v>
      </c>
      <c r="B9" s="657">
        <v>26864.531510000001</v>
      </c>
      <c r="C9" s="658">
        <v>-12.794430192551237</v>
      </c>
      <c r="D9" s="657">
        <v>26864.531510000001</v>
      </c>
      <c r="E9" s="660">
        <v>-12.794430192551237</v>
      </c>
      <c r="F9" s="659">
        <v>282752.38419999991</v>
      </c>
      <c r="G9" s="660">
        <v>-5.0404181417581935</v>
      </c>
      <c r="H9" s="660">
        <v>91.548013224030129</v>
      </c>
    </row>
    <row r="10" spans="1:9" x14ac:dyDescent="0.2">
      <c r="A10" s="376"/>
      <c r="B10" s="376"/>
      <c r="C10" s="715"/>
      <c r="D10" s="1"/>
      <c r="E10" s="1"/>
      <c r="F10" s="1"/>
      <c r="G10" s="1"/>
      <c r="H10" s="252" t="s">
        <v>246</v>
      </c>
    </row>
    <row r="11" spans="1:9" x14ac:dyDescent="0.2">
      <c r="A11" s="723" t="s">
        <v>572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724" t="s">
        <v>247</v>
      </c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895" t="s">
        <v>664</v>
      </c>
      <c r="B13" s="895"/>
      <c r="C13" s="895"/>
      <c r="D13" s="895"/>
      <c r="E13" s="895"/>
      <c r="F13" s="895"/>
      <c r="G13" s="895"/>
      <c r="H13" s="895"/>
    </row>
    <row r="14" spans="1:9" x14ac:dyDescent="0.2">
      <c r="A14" s="895"/>
      <c r="B14" s="895"/>
      <c r="C14" s="895"/>
      <c r="D14" s="895"/>
      <c r="E14" s="895"/>
      <c r="F14" s="895"/>
      <c r="G14" s="895"/>
      <c r="H14" s="895"/>
    </row>
  </sheetData>
  <mergeCells count="5">
    <mergeCell ref="A1:F2"/>
    <mergeCell ref="B3:C3"/>
    <mergeCell ref="D3:E3"/>
    <mergeCell ref="F3:H3"/>
    <mergeCell ref="A13:H1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3"/>
  <sheetViews>
    <sheetView workbookViewId="0">
      <selection activeCell="B18" sqref="B18"/>
    </sheetView>
  </sheetViews>
  <sheetFormatPr baseColWidth="10" defaultRowHeight="14.25" x14ac:dyDescent="0.2"/>
  <cols>
    <col min="1" max="1" width="41.875" bestFit="1" customWidth="1"/>
    <col min="2" max="2" width="11.375" bestFit="1" customWidth="1"/>
  </cols>
  <sheetData>
    <row r="1" spans="1:8" x14ac:dyDescent="0.2">
      <c r="A1" s="59" t="s">
        <v>406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567</v>
      </c>
    </row>
    <row r="3" spans="1:8" x14ac:dyDescent="0.2">
      <c r="A3" s="63"/>
      <c r="B3" s="859">
        <f>INDICE!A3</f>
        <v>42005</v>
      </c>
      <c r="C3" s="877">
        <v>41671</v>
      </c>
      <c r="D3" s="877" t="s">
        <v>121</v>
      </c>
      <c r="E3" s="877"/>
      <c r="F3" s="877" t="s">
        <v>122</v>
      </c>
      <c r="G3" s="877"/>
      <c r="H3" s="877"/>
    </row>
    <row r="4" spans="1:8" ht="25.5" x14ac:dyDescent="0.2">
      <c r="A4" s="75"/>
      <c r="B4" s="265" t="s">
        <v>55</v>
      </c>
      <c r="C4" s="266" t="s">
        <v>509</v>
      </c>
      <c r="D4" s="265" t="s">
        <v>55</v>
      </c>
      <c r="E4" s="266" t="s">
        <v>509</v>
      </c>
      <c r="F4" s="265" t="s">
        <v>55</v>
      </c>
      <c r="G4" s="267" t="s">
        <v>509</v>
      </c>
      <c r="H4" s="266" t="s">
        <v>111</v>
      </c>
    </row>
    <row r="5" spans="1:8" x14ac:dyDescent="0.2">
      <c r="A5" s="741" t="s">
        <v>407</v>
      </c>
      <c r="B5" s="269">
        <v>1.5451258840000002</v>
      </c>
      <c r="C5" s="268">
        <v>-78.616769500090342</v>
      </c>
      <c r="D5" s="269">
        <v>1.5451258840000002</v>
      </c>
      <c r="E5" s="268">
        <v>-78.616769500090342</v>
      </c>
      <c r="F5" s="269">
        <v>53.188506458200003</v>
      </c>
      <c r="G5" s="268">
        <v>-56.682453274911069</v>
      </c>
      <c r="H5" s="268">
        <v>22.925030124066144</v>
      </c>
    </row>
    <row r="6" spans="1:8" x14ac:dyDescent="0.2">
      <c r="A6" s="741" t="s">
        <v>408</v>
      </c>
      <c r="B6" s="800">
        <v>0</v>
      </c>
      <c r="C6" s="271">
        <v>-100</v>
      </c>
      <c r="D6" s="66">
        <v>0</v>
      </c>
      <c r="E6" s="67">
        <v>-100</v>
      </c>
      <c r="F6" s="66">
        <v>3.8889533799999998</v>
      </c>
      <c r="G6" s="67">
        <v>-94.076873139415113</v>
      </c>
      <c r="H6" s="67">
        <v>1.6761962184001884</v>
      </c>
    </row>
    <row r="7" spans="1:8" x14ac:dyDescent="0.2">
      <c r="A7" s="741" t="s">
        <v>409</v>
      </c>
      <c r="B7" s="827">
        <v>0.65633367600000003</v>
      </c>
      <c r="C7" s="271">
        <v>-33.858530189559758</v>
      </c>
      <c r="D7" s="66">
        <v>0.65633367600000003</v>
      </c>
      <c r="E7" s="67">
        <v>-33.858530189559758</v>
      </c>
      <c r="F7" s="66">
        <v>9.7527319499999976</v>
      </c>
      <c r="G7" s="67">
        <v>83.533207756986883</v>
      </c>
      <c r="H7" s="67">
        <v>4.2035711967472063</v>
      </c>
    </row>
    <row r="8" spans="1:8" x14ac:dyDescent="0.2">
      <c r="A8" s="741" t="s">
        <v>410</v>
      </c>
      <c r="B8" s="66">
        <v>6.6574023999999996</v>
      </c>
      <c r="C8" s="271">
        <v>-78.83488887020377</v>
      </c>
      <c r="D8" s="66">
        <v>6.6574023999999996</v>
      </c>
      <c r="E8" s="67">
        <v>-78.83488887020377</v>
      </c>
      <c r="F8" s="66">
        <v>165.18043664000001</v>
      </c>
      <c r="G8" s="67">
        <v>-61.356419723871639</v>
      </c>
      <c r="H8" s="67">
        <v>71.195202460786504</v>
      </c>
    </row>
    <row r="9" spans="1:8" x14ac:dyDescent="0.2">
      <c r="A9" s="247" t="s">
        <v>120</v>
      </c>
      <c r="B9" s="273">
        <v>8.8588619599999987</v>
      </c>
      <c r="C9" s="274">
        <v>-80.635636094377304</v>
      </c>
      <c r="D9" s="273">
        <v>8.8588619599999987</v>
      </c>
      <c r="E9" s="274">
        <v>-80.635636094377304</v>
      </c>
      <c r="F9" s="273">
        <v>232.01062842819994</v>
      </c>
      <c r="G9" s="274">
        <v>-62.651484313222028</v>
      </c>
      <c r="H9" s="274">
        <v>100</v>
      </c>
    </row>
    <row r="10" spans="1:8" x14ac:dyDescent="0.2">
      <c r="A10" s="742" t="s">
        <v>283</v>
      </c>
      <c r="B10" s="276">
        <f>B9/'Consumo de gas natural'!B8*100</f>
        <v>2.5474079928263133E-2</v>
      </c>
      <c r="C10" s="277"/>
      <c r="D10" s="276">
        <f>D9/'Consumo de gas natural'!D8*100</f>
        <v>2.5474079928263133E-2</v>
      </c>
      <c r="E10" s="276"/>
      <c r="F10" s="276">
        <f>F9/'Consumo de gas natural'!F8*100</f>
        <v>7.5440992205787233E-2</v>
      </c>
      <c r="G10" s="278"/>
      <c r="H10" s="278" t="s">
        <v>151</v>
      </c>
    </row>
    <row r="11" spans="1:8" x14ac:dyDescent="0.2">
      <c r="A11" s="279"/>
      <c r="B11" s="67"/>
      <c r="C11" s="67"/>
      <c r="D11" s="67"/>
      <c r="E11" s="67"/>
      <c r="F11" s="67"/>
      <c r="G11" s="272"/>
      <c r="H11" s="252" t="s">
        <v>246</v>
      </c>
    </row>
    <row r="12" spans="1:8" x14ac:dyDescent="0.2">
      <c r="A12" s="279" t="s">
        <v>581</v>
      </c>
      <c r="B12" s="134"/>
      <c r="C12" s="134"/>
      <c r="D12" s="134"/>
      <c r="E12" s="134"/>
      <c r="F12" s="134"/>
      <c r="G12" s="134"/>
      <c r="H12" s="1"/>
    </row>
    <row r="13" spans="1:8" x14ac:dyDescent="0.2">
      <c r="A13" s="724" t="s">
        <v>247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B19" sqref="B19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8" t="s">
        <v>411</v>
      </c>
      <c r="B1" s="228"/>
      <c r="C1" s="228"/>
      <c r="D1" s="228"/>
      <c r="E1" s="229"/>
    </row>
    <row r="2" spans="1:5" x14ac:dyDescent="0.2">
      <c r="A2" s="231"/>
      <c r="B2" s="231"/>
      <c r="C2" s="231"/>
      <c r="D2" s="231"/>
      <c r="E2" s="62" t="s">
        <v>567</v>
      </c>
    </row>
    <row r="3" spans="1:5" x14ac:dyDescent="0.2">
      <c r="A3" s="380" t="s">
        <v>412</v>
      </c>
      <c r="B3" s="381"/>
      <c r="C3" s="382"/>
      <c r="D3" s="380" t="s">
        <v>413</v>
      </c>
      <c r="E3" s="381"/>
    </row>
    <row r="4" spans="1:5" x14ac:dyDescent="0.2">
      <c r="A4" s="193" t="s">
        <v>414</v>
      </c>
      <c r="B4" s="245">
        <v>32112.755551959999</v>
      </c>
      <c r="C4" s="383"/>
      <c r="D4" s="193" t="s">
        <v>415</v>
      </c>
      <c r="E4" s="245">
        <v>4600</v>
      </c>
    </row>
    <row r="5" spans="1:5" x14ac:dyDescent="0.2">
      <c r="A5" s="741" t="s">
        <v>416</v>
      </c>
      <c r="B5" s="384">
        <v>8.8588619599999987</v>
      </c>
      <c r="C5" s="383"/>
      <c r="D5" s="741" t="s">
        <v>417</v>
      </c>
      <c r="E5" s="385">
        <v>4600</v>
      </c>
    </row>
    <row r="6" spans="1:5" x14ac:dyDescent="0.2">
      <c r="A6" s="741" t="s">
        <v>418</v>
      </c>
      <c r="B6" s="384">
        <v>11710.96092</v>
      </c>
      <c r="C6" s="383"/>
      <c r="D6" s="193" t="s">
        <v>420</v>
      </c>
      <c r="E6" s="245">
        <v>34775.983999999997</v>
      </c>
    </row>
    <row r="7" spans="1:5" x14ac:dyDescent="0.2">
      <c r="A7" s="741" t="s">
        <v>419</v>
      </c>
      <c r="B7" s="384">
        <v>20392.93577</v>
      </c>
      <c r="C7" s="383"/>
      <c r="D7" s="741" t="s">
        <v>421</v>
      </c>
      <c r="E7" s="385">
        <v>28637.201999999997</v>
      </c>
    </row>
    <row r="8" spans="1:5" x14ac:dyDescent="0.2">
      <c r="A8" s="741"/>
      <c r="B8" s="384"/>
      <c r="C8" s="383"/>
      <c r="D8" s="741" t="s">
        <v>422</v>
      </c>
      <c r="E8" s="385">
        <v>5307.97</v>
      </c>
    </row>
    <row r="9" spans="1:5" x14ac:dyDescent="0.2">
      <c r="A9" s="193" t="s">
        <v>292</v>
      </c>
      <c r="B9" s="245">
        <v>7034</v>
      </c>
      <c r="C9" s="383"/>
      <c r="D9" s="741" t="s">
        <v>423</v>
      </c>
      <c r="E9" s="385">
        <v>830.81200000000001</v>
      </c>
    </row>
    <row r="10" spans="1:5" x14ac:dyDescent="0.2">
      <c r="A10" s="741"/>
      <c r="B10" s="384"/>
      <c r="C10" s="383"/>
      <c r="D10" s="193" t="s">
        <v>424</v>
      </c>
      <c r="E10" s="245">
        <v>-229.2284480399976</v>
      </c>
    </row>
    <row r="11" spans="1:5" x14ac:dyDescent="0.2">
      <c r="A11" s="247" t="s">
        <v>120</v>
      </c>
      <c r="B11" s="248">
        <v>39146.755551959999</v>
      </c>
      <c r="C11" s="383"/>
      <c r="D11" s="247" t="s">
        <v>120</v>
      </c>
      <c r="E11" s="248">
        <v>39146.755551959999</v>
      </c>
    </row>
    <row r="12" spans="1:5" x14ac:dyDescent="0.2">
      <c r="C12" s="383"/>
      <c r="D12" s="1"/>
      <c r="E12" s="252" t="s">
        <v>246</v>
      </c>
    </row>
    <row r="13" spans="1:5" x14ac:dyDescent="0.2">
      <c r="A13" s="1"/>
      <c r="B13" s="1"/>
      <c r="C13" s="1"/>
    </row>
    <row r="14" spans="1:5" x14ac:dyDescent="0.2">
      <c r="A14" s="1"/>
      <c r="B14" s="1"/>
      <c r="C14" s="1"/>
      <c r="D14" s="1"/>
      <c r="E14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6"/>
  <sheetViews>
    <sheetView workbookViewId="0">
      <selection activeCell="I13" sqref="I13"/>
    </sheetView>
  </sheetViews>
  <sheetFormatPr baseColWidth="10" defaultRowHeight="14.25" x14ac:dyDescent="0.2"/>
  <sheetData>
    <row r="1" spans="1:6" x14ac:dyDescent="0.2">
      <c r="A1" s="845" t="s">
        <v>602</v>
      </c>
      <c r="B1" s="845"/>
      <c r="C1" s="845"/>
      <c r="D1" s="845"/>
      <c r="E1" s="845"/>
      <c r="F1" s="282"/>
    </row>
    <row r="2" spans="1:6" x14ac:dyDescent="0.2">
      <c r="A2" s="846"/>
      <c r="B2" s="846"/>
      <c r="C2" s="846"/>
      <c r="D2" s="846"/>
      <c r="E2" s="846"/>
      <c r="F2" s="62" t="s">
        <v>425</v>
      </c>
    </row>
    <row r="3" spans="1:6" x14ac:dyDescent="0.2">
      <c r="A3" s="283"/>
      <c r="B3" s="283"/>
      <c r="C3" s="284" t="s">
        <v>600</v>
      </c>
      <c r="D3" s="284" t="s">
        <v>565</v>
      </c>
      <c r="E3" s="284" t="s">
        <v>601</v>
      </c>
      <c r="F3" s="284" t="s">
        <v>565</v>
      </c>
    </row>
    <row r="4" spans="1:6" x14ac:dyDescent="0.2">
      <c r="A4" s="898">
        <v>2009</v>
      </c>
      <c r="B4" s="289" t="s">
        <v>295</v>
      </c>
      <c r="C4" s="388">
        <v>7.7359</v>
      </c>
      <c r="D4" s="746">
        <v>-3.815835281245334</v>
      </c>
      <c r="E4" s="388">
        <v>6.3959999999999999</v>
      </c>
      <c r="F4" s="746">
        <v>-3.5628665772054937</v>
      </c>
    </row>
    <row r="5" spans="1:6" x14ac:dyDescent="0.2">
      <c r="A5" s="896"/>
      <c r="B5" s="286" t="s">
        <v>426</v>
      </c>
      <c r="C5" s="386">
        <v>6.9970999999999997</v>
      </c>
      <c r="D5" s="744">
        <v>-9.550278571336241</v>
      </c>
      <c r="E5" s="386">
        <v>5.6573000000000002</v>
      </c>
      <c r="F5" s="744">
        <v>-11.549405878674166</v>
      </c>
    </row>
    <row r="6" spans="1:6" x14ac:dyDescent="0.2">
      <c r="A6" s="896"/>
      <c r="B6" s="286" t="s">
        <v>297</v>
      </c>
      <c r="C6" s="386">
        <v>6.8564999999999996</v>
      </c>
      <c r="D6" s="744">
        <v>-2.0094038958997307</v>
      </c>
      <c r="E6" s="386">
        <v>5.3018999999999998</v>
      </c>
      <c r="F6" s="744">
        <v>-6.2821487281919</v>
      </c>
    </row>
    <row r="7" spans="1:6" x14ac:dyDescent="0.2">
      <c r="A7" s="896"/>
      <c r="B7" s="286" t="s">
        <v>298</v>
      </c>
      <c r="C7" s="386">
        <v>6.7845000000000004</v>
      </c>
      <c r="D7" s="744">
        <v>-1.050098446729369</v>
      </c>
      <c r="E7" s="386">
        <v>5.2298999999999998</v>
      </c>
      <c r="F7" s="744">
        <v>-1.3580037345102711</v>
      </c>
    </row>
    <row r="8" spans="1:6" x14ac:dyDescent="0.2">
      <c r="A8" s="898">
        <v>2010</v>
      </c>
      <c r="B8" s="289" t="s">
        <v>295</v>
      </c>
      <c r="C8" s="388">
        <v>6.7853000000000003</v>
      </c>
      <c r="D8" s="746" t="s">
        <v>195</v>
      </c>
      <c r="E8" s="388">
        <v>5.2305999999999999</v>
      </c>
      <c r="F8" s="747" t="s">
        <v>195</v>
      </c>
    </row>
    <row r="9" spans="1:6" x14ac:dyDescent="0.2">
      <c r="A9" s="896"/>
      <c r="B9" s="286" t="s">
        <v>296</v>
      </c>
      <c r="C9" s="386">
        <v>6.9649000000000001</v>
      </c>
      <c r="D9" s="744">
        <v>2.6468984422206789</v>
      </c>
      <c r="E9" s="386">
        <v>5.4103000000000003</v>
      </c>
      <c r="F9" s="744">
        <v>3.4355523266929304</v>
      </c>
    </row>
    <row r="10" spans="1:6" x14ac:dyDescent="0.2">
      <c r="A10" s="896"/>
      <c r="B10" s="286" t="s">
        <v>297</v>
      </c>
      <c r="C10" s="386">
        <v>7.4569000000000001</v>
      </c>
      <c r="D10" s="744">
        <v>7.0639923042685462</v>
      </c>
      <c r="E10" s="386">
        <v>5.8754999999999997</v>
      </c>
      <c r="F10" s="744">
        <v>8.5984141359998407</v>
      </c>
    </row>
    <row r="11" spans="1:6" x14ac:dyDescent="0.2">
      <c r="A11" s="897"/>
      <c r="B11" s="291" t="s">
        <v>298</v>
      </c>
      <c r="C11" s="387">
        <v>7.3807999999999998</v>
      </c>
      <c r="D11" s="745">
        <v>-1.0205313199855204</v>
      </c>
      <c r="E11" s="387">
        <v>5.7994000000000003</v>
      </c>
      <c r="F11" s="745">
        <v>-1.2952089183899138</v>
      </c>
    </row>
    <row r="12" spans="1:6" x14ac:dyDescent="0.2">
      <c r="A12" s="896">
        <v>2011</v>
      </c>
      <c r="B12" s="286" t="s">
        <v>295</v>
      </c>
      <c r="C12" s="386">
        <v>7.6839000000000004</v>
      </c>
      <c r="D12" s="744">
        <v>4.1066009104704175</v>
      </c>
      <c r="E12" s="386">
        <v>6.02</v>
      </c>
      <c r="F12" s="744">
        <v>3.8038417767355108</v>
      </c>
    </row>
    <row r="13" spans="1:6" x14ac:dyDescent="0.2">
      <c r="A13" s="896"/>
      <c r="B13" s="286" t="s">
        <v>296</v>
      </c>
      <c r="C13" s="386">
        <v>7.9547999999999996</v>
      </c>
      <c r="D13" s="744">
        <v>3.5255534298988693</v>
      </c>
      <c r="E13" s="386">
        <v>6.2908999999999997</v>
      </c>
      <c r="F13" s="744">
        <v>4.5000000000000027</v>
      </c>
    </row>
    <row r="14" spans="1:6" x14ac:dyDescent="0.2">
      <c r="A14" s="896"/>
      <c r="B14" s="286" t="s">
        <v>297</v>
      </c>
      <c r="C14" s="386">
        <v>8.3352000000000004</v>
      </c>
      <c r="D14" s="744">
        <v>4.7820184039825104</v>
      </c>
      <c r="E14" s="386">
        <v>6.6712999999999996</v>
      </c>
      <c r="F14" s="744">
        <v>6.0468295474415399</v>
      </c>
    </row>
    <row r="15" spans="1:6" x14ac:dyDescent="0.2">
      <c r="A15" s="897"/>
      <c r="B15" s="291" t="s">
        <v>298</v>
      </c>
      <c r="C15" s="387">
        <v>8.4214000000000002</v>
      </c>
      <c r="D15" s="745">
        <v>1.034168346290429</v>
      </c>
      <c r="E15" s="387">
        <v>6.7573999999999996</v>
      </c>
      <c r="F15" s="745">
        <v>1.2906030308935299</v>
      </c>
    </row>
    <row r="16" spans="1:6" x14ac:dyDescent="0.2">
      <c r="A16" s="896">
        <v>2012</v>
      </c>
      <c r="B16" s="286" t="s">
        <v>295</v>
      </c>
      <c r="C16" s="386">
        <v>8.4930747799999988</v>
      </c>
      <c r="D16" s="744">
        <v>0.85110290450517256</v>
      </c>
      <c r="E16" s="386">
        <v>6.77558478</v>
      </c>
      <c r="F16" s="744">
        <v>0.2691091248113231</v>
      </c>
    </row>
    <row r="17" spans="1:6" x14ac:dyDescent="0.2">
      <c r="A17" s="896"/>
      <c r="B17" s="286" t="s">
        <v>299</v>
      </c>
      <c r="C17" s="386">
        <v>8.8919548999999982</v>
      </c>
      <c r="D17" s="744">
        <v>4.6965337093146315</v>
      </c>
      <c r="E17" s="386">
        <v>7.1146388999999992</v>
      </c>
      <c r="F17" s="744">
        <v>5.0040569339610448</v>
      </c>
    </row>
    <row r="18" spans="1:6" x14ac:dyDescent="0.2">
      <c r="A18" s="896"/>
      <c r="B18" s="286" t="s">
        <v>297</v>
      </c>
      <c r="C18" s="386">
        <v>9.0495981799999985</v>
      </c>
      <c r="D18" s="744">
        <v>1.772875388740448</v>
      </c>
      <c r="E18" s="386">
        <v>7.2722821799999995</v>
      </c>
      <c r="F18" s="744">
        <v>2.2157593971494505</v>
      </c>
    </row>
    <row r="19" spans="1:6" x14ac:dyDescent="0.2">
      <c r="A19" s="897"/>
      <c r="B19" s="291" t="s">
        <v>300</v>
      </c>
      <c r="C19" s="387">
        <v>9.2796727099999998</v>
      </c>
      <c r="D19" s="745">
        <v>2.5423728813559472</v>
      </c>
      <c r="E19" s="387">
        <v>7.4571707099999998</v>
      </c>
      <c r="F19" s="745">
        <v>2.5423728813559361</v>
      </c>
    </row>
    <row r="20" spans="1:6" x14ac:dyDescent="0.2">
      <c r="A20" s="749">
        <v>2013</v>
      </c>
      <c r="B20" s="750" t="s">
        <v>295</v>
      </c>
      <c r="C20" s="751">
        <v>9.3228939099999995</v>
      </c>
      <c r="D20" s="748">
        <v>0.46576211630204822</v>
      </c>
      <c r="E20" s="751">
        <v>7.4668749099999996</v>
      </c>
      <c r="F20" s="748">
        <v>0.13013246413933616</v>
      </c>
    </row>
    <row r="21" spans="1:6" x14ac:dyDescent="0.2">
      <c r="A21" s="749">
        <v>2014</v>
      </c>
      <c r="B21" s="750" t="s">
        <v>295</v>
      </c>
      <c r="C21" s="751">
        <v>9.3313711699999988</v>
      </c>
      <c r="D21" s="748">
        <v>9.0929491227036571E-2</v>
      </c>
      <c r="E21" s="751">
        <v>7.4541771700000004</v>
      </c>
      <c r="F21" s="748">
        <v>-0.17005427508895066</v>
      </c>
    </row>
    <row r="22" spans="1:6" x14ac:dyDescent="0.2">
      <c r="A22" s="749">
        <v>2015</v>
      </c>
      <c r="B22" s="750" t="s">
        <v>295</v>
      </c>
      <c r="C22" s="751">
        <v>9.0886999999999993</v>
      </c>
      <c r="D22" s="748">
        <v>-2.6</v>
      </c>
      <c r="E22" s="751">
        <v>7.2163000000000004</v>
      </c>
      <c r="F22" s="748">
        <v>-3.2</v>
      </c>
    </row>
    <row r="23" spans="1:6" x14ac:dyDescent="0.2">
      <c r="A23" s="752"/>
      <c r="B23" s="58"/>
      <c r="C23" s="94"/>
      <c r="D23" s="94"/>
      <c r="E23" s="94"/>
      <c r="F23" s="94" t="s">
        <v>304</v>
      </c>
    </row>
    <row r="24" spans="1:6" x14ac:dyDescent="0.2">
      <c r="A24" s="752" t="s">
        <v>566</v>
      </c>
      <c r="B24" s="58"/>
      <c r="C24" s="94"/>
      <c r="D24" s="94"/>
      <c r="E24" s="94"/>
      <c r="F24" s="94"/>
    </row>
    <row r="25" spans="1:6" x14ac:dyDescent="0.2">
      <c r="A25" s="94" t="s">
        <v>630</v>
      </c>
      <c r="B25" s="8"/>
      <c r="C25" s="8"/>
      <c r="D25" s="8"/>
      <c r="E25" s="8"/>
      <c r="F25" s="8"/>
    </row>
    <row r="26" spans="1:6" x14ac:dyDescent="0.2">
      <c r="A26" s="390"/>
      <c r="B26" s="8"/>
      <c r="C26" s="8"/>
      <c r="D26" s="8"/>
      <c r="E26" s="8"/>
      <c r="F26" s="8"/>
    </row>
  </sheetData>
  <mergeCells count="5">
    <mergeCell ref="A1:E2"/>
    <mergeCell ref="A16:A19"/>
    <mergeCell ref="A4:A7"/>
    <mergeCell ref="A8:A11"/>
    <mergeCell ref="A12:A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6"/>
  <sheetViews>
    <sheetView zoomScale="110" zoomScaleNormal="110" zoomScaleSheetLayoutView="100" workbookViewId="0"/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92" t="s">
        <v>5</v>
      </c>
      <c r="B1" s="491"/>
      <c r="C1" s="491"/>
      <c r="D1" s="491"/>
      <c r="E1" s="491"/>
      <c r="F1" s="491"/>
      <c r="G1" s="491"/>
      <c r="H1" s="491"/>
      <c r="I1" s="406"/>
    </row>
    <row r="2" spans="1:9" ht="15.75" x14ac:dyDescent="0.25">
      <c r="A2" s="493"/>
      <c r="B2" s="494"/>
      <c r="C2" s="491"/>
      <c r="D2" s="491"/>
      <c r="E2" s="491"/>
      <c r="F2" s="491"/>
      <c r="G2" s="491"/>
      <c r="H2" s="62" t="s">
        <v>160</v>
      </c>
      <c r="I2" s="406"/>
    </row>
    <row r="3" spans="1:9" s="80" customFormat="1" ht="14.25" x14ac:dyDescent="0.2">
      <c r="A3" s="464"/>
      <c r="B3" s="856">
        <f>INDICE!A3</f>
        <v>42005</v>
      </c>
      <c r="C3" s="857"/>
      <c r="D3" s="857" t="s">
        <v>121</v>
      </c>
      <c r="E3" s="857"/>
      <c r="F3" s="857" t="s">
        <v>122</v>
      </c>
      <c r="G3" s="857"/>
      <c r="H3" s="857"/>
      <c r="I3" s="406"/>
    </row>
    <row r="4" spans="1:9" s="80" customFormat="1" ht="14.25" x14ac:dyDescent="0.2">
      <c r="A4" s="81"/>
      <c r="B4" s="72" t="s">
        <v>48</v>
      </c>
      <c r="C4" s="72" t="s">
        <v>509</v>
      </c>
      <c r="D4" s="72" t="s">
        <v>48</v>
      </c>
      <c r="E4" s="72" t="s">
        <v>509</v>
      </c>
      <c r="F4" s="72" t="s">
        <v>48</v>
      </c>
      <c r="G4" s="73" t="s">
        <v>509</v>
      </c>
      <c r="H4" s="73" t="s">
        <v>129</v>
      </c>
      <c r="I4" s="406"/>
    </row>
    <row r="5" spans="1:9" s="80" customFormat="1" ht="14.25" x14ac:dyDescent="0.2">
      <c r="A5" s="82" t="s">
        <v>637</v>
      </c>
      <c r="B5" s="485">
        <v>177.4057</v>
      </c>
      <c r="C5" s="84">
        <v>-0.3364071878624082</v>
      </c>
      <c r="D5" s="83">
        <v>177.4057</v>
      </c>
      <c r="E5" s="84">
        <v>-0.3364071878624082</v>
      </c>
      <c r="F5" s="83">
        <v>1662.9824799999999</v>
      </c>
      <c r="G5" s="84">
        <v>5.2497648484726867</v>
      </c>
      <c r="H5" s="488">
        <v>3.0450983477357196</v>
      </c>
      <c r="I5" s="406"/>
    </row>
    <row r="6" spans="1:9" s="80" customFormat="1" ht="14.25" x14ac:dyDescent="0.2">
      <c r="A6" s="82" t="s">
        <v>49</v>
      </c>
      <c r="B6" s="486">
        <v>353.94181000000009</v>
      </c>
      <c r="C6" s="86">
        <v>1.4052377998540275</v>
      </c>
      <c r="D6" s="85">
        <v>353.94181000000009</v>
      </c>
      <c r="E6" s="86">
        <v>1.4052377998540275</v>
      </c>
      <c r="F6" s="85">
        <v>4621.2523899999987</v>
      </c>
      <c r="G6" s="86">
        <v>-0.7588571399120545</v>
      </c>
      <c r="H6" s="489">
        <v>8.4620061765525882</v>
      </c>
      <c r="I6" s="406"/>
    </row>
    <row r="7" spans="1:9" s="80" customFormat="1" ht="14.25" x14ac:dyDescent="0.2">
      <c r="A7" s="82" t="s">
        <v>50</v>
      </c>
      <c r="B7" s="486">
        <v>360.89195000000001</v>
      </c>
      <c r="C7" s="86">
        <v>5.2224105583729106</v>
      </c>
      <c r="D7" s="85">
        <v>360.89195000000001</v>
      </c>
      <c r="E7" s="86">
        <v>5.2224105583729106</v>
      </c>
      <c r="F7" s="85">
        <v>5284.5025500000002</v>
      </c>
      <c r="G7" s="86">
        <v>2.7832832197399604</v>
      </c>
      <c r="H7" s="489">
        <v>9.6764879829703325</v>
      </c>
      <c r="I7" s="406"/>
    </row>
    <row r="8" spans="1:9" s="80" customFormat="1" ht="14.25" x14ac:dyDescent="0.2">
      <c r="A8" s="82" t="s">
        <v>130</v>
      </c>
      <c r="B8" s="486">
        <v>2614.8673399999993</v>
      </c>
      <c r="C8" s="86">
        <v>8.9451038684277666</v>
      </c>
      <c r="D8" s="85">
        <v>2614.8673399999993</v>
      </c>
      <c r="E8" s="86">
        <v>8.9451038684277666</v>
      </c>
      <c r="F8" s="85">
        <v>28547.251599999989</v>
      </c>
      <c r="G8" s="86">
        <v>1.1271423474250986</v>
      </c>
      <c r="H8" s="489">
        <v>52.273063441748256</v>
      </c>
      <c r="I8" s="406"/>
    </row>
    <row r="9" spans="1:9" s="80" customFormat="1" ht="14.25" x14ac:dyDescent="0.2">
      <c r="A9" s="82" t="s">
        <v>131</v>
      </c>
      <c r="B9" s="486">
        <v>735.62268000000017</v>
      </c>
      <c r="C9" s="86">
        <v>-6.5210819340329058</v>
      </c>
      <c r="D9" s="85">
        <v>735.62268000000017</v>
      </c>
      <c r="E9" s="86">
        <v>-6.5210819340329058</v>
      </c>
      <c r="F9" s="85">
        <v>8894.6845499999981</v>
      </c>
      <c r="G9" s="87">
        <v>1.714871898285955</v>
      </c>
      <c r="H9" s="489">
        <v>16.287116402354059</v>
      </c>
      <c r="I9" s="406"/>
    </row>
    <row r="10" spans="1:9" s="80" customFormat="1" ht="14.25" x14ac:dyDescent="0.2">
      <c r="A10" s="81" t="s">
        <v>510</v>
      </c>
      <c r="B10" s="487">
        <v>499.00000000000034</v>
      </c>
      <c r="C10" s="89">
        <v>16.363016691476147</v>
      </c>
      <c r="D10" s="88">
        <v>499.00000000000034</v>
      </c>
      <c r="E10" s="89">
        <v>16.363016691476147</v>
      </c>
      <c r="F10" s="88">
        <v>5601.1087140291575</v>
      </c>
      <c r="G10" s="89">
        <v>-11.532248051412862</v>
      </c>
      <c r="H10" s="490">
        <v>10.256227648639046</v>
      </c>
      <c r="I10" s="406"/>
    </row>
    <row r="11" spans="1:9" s="80" customFormat="1" ht="14.25" x14ac:dyDescent="0.2">
      <c r="A11" s="90" t="s">
        <v>511</v>
      </c>
      <c r="B11" s="91">
        <v>4741.7294800000009</v>
      </c>
      <c r="C11" s="92">
        <v>5.7015223535596729</v>
      </c>
      <c r="D11" s="91">
        <v>4741.7294800000009</v>
      </c>
      <c r="E11" s="92">
        <v>5.7015223535596729</v>
      </c>
      <c r="F11" s="91">
        <v>54611.782284029141</v>
      </c>
      <c r="G11" s="92">
        <v>-0.13035307510711461</v>
      </c>
      <c r="H11" s="92">
        <v>100</v>
      </c>
      <c r="I11" s="406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246</v>
      </c>
      <c r="I12" s="406"/>
    </row>
    <row r="13" spans="1:9" s="80" customFormat="1" ht="14.25" x14ac:dyDescent="0.2">
      <c r="A13" s="94" t="s">
        <v>581</v>
      </c>
      <c r="B13" s="82"/>
      <c r="C13" s="82"/>
      <c r="D13" s="82"/>
      <c r="E13" s="82"/>
      <c r="F13" s="82"/>
      <c r="G13" s="82"/>
      <c r="H13" s="82"/>
      <c r="I13" s="406"/>
    </row>
    <row r="14" spans="1:9" ht="14.25" x14ac:dyDescent="0.2">
      <c r="A14" s="94" t="s">
        <v>512</v>
      </c>
      <c r="B14" s="85"/>
      <c r="C14" s="491"/>
      <c r="D14" s="491"/>
      <c r="E14" s="491"/>
      <c r="F14" s="491"/>
      <c r="G14" s="491"/>
      <c r="H14" s="491"/>
      <c r="I14" s="406"/>
    </row>
    <row r="15" spans="1:9" ht="14.25" x14ac:dyDescent="0.2">
      <c r="A15" s="94" t="s">
        <v>513</v>
      </c>
      <c r="B15" s="491"/>
      <c r="C15" s="491"/>
      <c r="D15" s="491"/>
      <c r="E15" s="491"/>
      <c r="F15" s="491"/>
      <c r="G15" s="491"/>
      <c r="H15" s="491"/>
      <c r="I15" s="406"/>
    </row>
    <row r="16" spans="1:9" ht="14.25" x14ac:dyDescent="0.2">
      <c r="A16" s="94" t="s">
        <v>247</v>
      </c>
      <c r="B16" s="491"/>
      <c r="C16" s="491"/>
      <c r="D16" s="491"/>
      <c r="E16" s="491"/>
      <c r="F16" s="491"/>
      <c r="G16" s="491"/>
      <c r="H16" s="491"/>
      <c r="I16" s="406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>
      <selection activeCell="E15" sqref="E15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ht="13.7" x14ac:dyDescent="0.2">
      <c r="A1" s="228" t="s">
        <v>427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3.7" x14ac:dyDescent="0.2">
      <c r="A2" s="228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3"/>
    </row>
    <row r="3" spans="1:13" x14ac:dyDescent="0.2">
      <c r="A3" s="230"/>
      <c r="B3" s="772">
        <v>2014</v>
      </c>
      <c r="C3" s="772" t="s">
        <v>628</v>
      </c>
      <c r="D3" s="772" t="s">
        <v>628</v>
      </c>
      <c r="E3" s="772" t="s">
        <v>628</v>
      </c>
      <c r="F3" s="772" t="s">
        <v>628</v>
      </c>
      <c r="G3" s="772" t="s">
        <v>628</v>
      </c>
      <c r="H3" s="772" t="s">
        <v>628</v>
      </c>
      <c r="I3" s="772" t="s">
        <v>628</v>
      </c>
      <c r="J3" s="772" t="s">
        <v>628</v>
      </c>
      <c r="K3" s="772" t="s">
        <v>628</v>
      </c>
      <c r="L3" s="772" t="s">
        <v>628</v>
      </c>
      <c r="M3" s="772">
        <v>2015</v>
      </c>
    </row>
    <row r="4" spans="1:13" x14ac:dyDescent="0.2">
      <c r="A4" s="316"/>
      <c r="B4" s="704">
        <v>41671</v>
      </c>
      <c r="C4" s="704">
        <v>41699</v>
      </c>
      <c r="D4" s="704">
        <v>41730</v>
      </c>
      <c r="E4" s="704">
        <v>41760</v>
      </c>
      <c r="F4" s="704">
        <v>41791</v>
      </c>
      <c r="G4" s="704">
        <v>41821</v>
      </c>
      <c r="H4" s="704">
        <v>41852</v>
      </c>
      <c r="I4" s="704">
        <v>41883</v>
      </c>
      <c r="J4" s="704">
        <v>41913</v>
      </c>
      <c r="K4" s="704">
        <v>41944</v>
      </c>
      <c r="L4" s="704">
        <v>41974</v>
      </c>
      <c r="M4" s="704">
        <v>42005</v>
      </c>
    </row>
    <row r="5" spans="1:13" x14ac:dyDescent="0.2">
      <c r="A5" s="391" t="s">
        <v>428</v>
      </c>
      <c r="B5" s="318">
        <v>5.9726315789473681</v>
      </c>
      <c r="C5" s="319">
        <v>4.8761904761904757</v>
      </c>
      <c r="D5" s="319">
        <v>4.6347619047619055</v>
      </c>
      <c r="E5" s="319">
        <v>4.5539999999999985</v>
      </c>
      <c r="F5" s="319">
        <v>4.5704761904761915</v>
      </c>
      <c r="G5" s="319">
        <v>4.0090909090909088</v>
      </c>
      <c r="H5" s="319">
        <v>3.8847619047619042</v>
      </c>
      <c r="I5" s="319">
        <v>3.9180000000000001</v>
      </c>
      <c r="J5" s="319">
        <v>3.7726086956521736</v>
      </c>
      <c r="K5" s="319">
        <v>4.0999999999999996</v>
      </c>
      <c r="L5" s="319">
        <v>3.4333333333333331</v>
      </c>
      <c r="M5" s="319">
        <v>2.9735000000000005</v>
      </c>
    </row>
    <row r="6" spans="1:13" x14ac:dyDescent="0.2">
      <c r="A6" s="321" t="s">
        <v>429</v>
      </c>
      <c r="B6" s="392">
        <v>58.932500000000005</v>
      </c>
      <c r="C6" s="393">
        <v>56.609523809523807</v>
      </c>
      <c r="D6" s="393">
        <v>49.946363636363635</v>
      </c>
      <c r="E6" s="393">
        <v>45.433181818181815</v>
      </c>
      <c r="F6" s="393">
        <v>39.540476190476184</v>
      </c>
      <c r="G6" s="393">
        <v>37.602173913043472</v>
      </c>
      <c r="H6" s="393">
        <v>40.75</v>
      </c>
      <c r="I6" s="393">
        <v>48.486363636363642</v>
      </c>
      <c r="J6" s="393">
        <v>50.420869565217373</v>
      </c>
      <c r="K6" s="393">
        <v>54.932500000000005</v>
      </c>
      <c r="L6" s="393">
        <v>53.619545454545438</v>
      </c>
      <c r="M6" s="393">
        <v>46.255000000000003</v>
      </c>
    </row>
    <row r="7" spans="1:13" ht="13.7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52" t="s">
        <v>342</v>
      </c>
    </row>
    <row r="8" spans="1:13" ht="13.7" x14ac:dyDescent="0.2">
      <c r="A8" s="16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G14" sqref="G14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402"/>
      <c r="H2" s="404"/>
      <c r="I2" s="403" t="s">
        <v>160</v>
      </c>
    </row>
    <row r="3" spans="1:71" s="80" customFormat="1" ht="12.75" x14ac:dyDescent="0.2">
      <c r="A3" s="79"/>
      <c r="B3" s="899">
        <f>INDICE!A3</f>
        <v>42005</v>
      </c>
      <c r="C3" s="900">
        <v>41671</v>
      </c>
      <c r="D3" s="899">
        <f>DATE(YEAR(B3),MONTH(B3)-1,1)</f>
        <v>41974</v>
      </c>
      <c r="E3" s="900"/>
      <c r="F3" s="899">
        <f>DATE(YEAR(B3)-1,MONTH(B3),1)</f>
        <v>41640</v>
      </c>
      <c r="G3" s="900"/>
      <c r="H3" s="848" t="s">
        <v>509</v>
      </c>
      <c r="I3" s="848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5" t="s">
        <v>48</v>
      </c>
      <c r="C4" s="265" t="s">
        <v>111</v>
      </c>
      <c r="D4" s="265" t="s">
        <v>48</v>
      </c>
      <c r="E4" s="265" t="s">
        <v>111</v>
      </c>
      <c r="F4" s="265" t="s">
        <v>48</v>
      </c>
      <c r="G4" s="265" t="s">
        <v>111</v>
      </c>
      <c r="H4" s="457">
        <f>D3</f>
        <v>41974</v>
      </c>
      <c r="I4" s="457">
        <f>F3</f>
        <v>41640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97" customFormat="1" ht="15" x14ac:dyDescent="0.2">
      <c r="A5" s="401" t="s">
        <v>431</v>
      </c>
      <c r="B5" s="385">
        <v>6032</v>
      </c>
      <c r="C5" s="754">
        <v>37.227673887551688</v>
      </c>
      <c r="D5" s="385">
        <v>6447</v>
      </c>
      <c r="E5" s="754">
        <v>39.358974358974358</v>
      </c>
      <c r="F5" s="385">
        <v>6654</v>
      </c>
      <c r="G5" s="754">
        <v>41.88330081198464</v>
      </c>
      <c r="H5" s="399">
        <v>-6.437102528307741</v>
      </c>
      <c r="I5" s="399">
        <v>-9.3477607454162914</v>
      </c>
      <c r="K5" s="398"/>
    </row>
    <row r="6" spans="1:71" s="397" customFormat="1" ht="15" x14ac:dyDescent="0.2">
      <c r="A6" s="400" t="s">
        <v>125</v>
      </c>
      <c r="B6" s="385">
        <v>10171</v>
      </c>
      <c r="C6" s="754">
        <v>62.772326112448305</v>
      </c>
      <c r="D6" s="385">
        <v>9933</v>
      </c>
      <c r="E6" s="754">
        <v>60.641025641025635</v>
      </c>
      <c r="F6" s="385">
        <v>9233</v>
      </c>
      <c r="G6" s="754">
        <v>58.11669918801536</v>
      </c>
      <c r="H6" s="399">
        <v>2.3960535588442564</v>
      </c>
      <c r="I6" s="399">
        <v>10.159211523881728</v>
      </c>
      <c r="K6" s="398"/>
    </row>
    <row r="7" spans="1:71" s="80" customFormat="1" ht="12.75" x14ac:dyDescent="0.2">
      <c r="A7" s="90" t="s">
        <v>120</v>
      </c>
      <c r="B7" s="91">
        <v>16203</v>
      </c>
      <c r="C7" s="92">
        <v>100</v>
      </c>
      <c r="D7" s="91">
        <v>16380</v>
      </c>
      <c r="E7" s="92">
        <v>100</v>
      </c>
      <c r="F7" s="91">
        <v>15887</v>
      </c>
      <c r="G7" s="92">
        <v>100</v>
      </c>
      <c r="H7" s="92">
        <v>-1.0805860805860805</v>
      </c>
      <c r="I7" s="92">
        <v>1.9890476490212121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45"/>
      <c r="I8" s="252" t="s">
        <v>246</v>
      </c>
      <c r="J8" s="397"/>
      <c r="K8" s="398"/>
      <c r="L8" s="397"/>
      <c r="M8" s="397"/>
      <c r="N8" s="397"/>
      <c r="O8" s="397"/>
      <c r="P8" s="397"/>
      <c r="Q8" s="397"/>
      <c r="R8" s="397"/>
      <c r="S8" s="397"/>
      <c r="T8" s="397"/>
      <c r="U8" s="397"/>
      <c r="V8" s="397"/>
      <c r="W8" s="397"/>
      <c r="X8" s="397"/>
      <c r="Y8" s="397"/>
      <c r="Z8" s="397"/>
      <c r="AA8" s="397"/>
      <c r="AB8" s="397"/>
      <c r="AC8" s="397"/>
      <c r="AD8" s="397"/>
      <c r="AE8" s="397"/>
      <c r="AF8" s="397"/>
      <c r="AG8" s="397"/>
      <c r="AH8" s="397"/>
      <c r="AI8" s="397"/>
      <c r="AJ8" s="397"/>
      <c r="AK8" s="397"/>
    </row>
    <row r="9" spans="1:71" s="394" customFormat="1" ht="12.75" x14ac:dyDescent="0.2">
      <c r="A9" s="752" t="s">
        <v>564</v>
      </c>
      <c r="B9" s="395"/>
      <c r="C9" s="396"/>
      <c r="D9" s="395"/>
      <c r="E9" s="395"/>
      <c r="F9" s="395"/>
      <c r="G9" s="395"/>
      <c r="H9" s="395"/>
      <c r="I9" s="395"/>
      <c r="J9" s="395"/>
      <c r="K9" s="395"/>
      <c r="L9" s="395"/>
    </row>
    <row r="10" spans="1:71" x14ac:dyDescent="0.2">
      <c r="A10" s="753" t="s">
        <v>560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C12" sqref="C12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402"/>
      <c r="H2" s="404"/>
      <c r="I2" s="403" t="s">
        <v>160</v>
      </c>
    </row>
    <row r="3" spans="1:71" s="80" customFormat="1" ht="12.75" x14ac:dyDescent="0.2">
      <c r="A3" s="79"/>
      <c r="B3" s="899">
        <f>INDICE!A3</f>
        <v>42005</v>
      </c>
      <c r="C3" s="900">
        <v>41671</v>
      </c>
      <c r="D3" s="899">
        <f>DATE(YEAR(B3),MONTH(B3)-1,1)</f>
        <v>41974</v>
      </c>
      <c r="E3" s="900"/>
      <c r="F3" s="899">
        <f>DATE(YEAR(B3)-1,MONTH(B3),1)</f>
        <v>41640</v>
      </c>
      <c r="G3" s="900"/>
      <c r="H3" s="848" t="s">
        <v>509</v>
      </c>
      <c r="I3" s="848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5" t="s">
        <v>48</v>
      </c>
      <c r="C4" s="265" t="s">
        <v>111</v>
      </c>
      <c r="D4" s="265" t="s">
        <v>48</v>
      </c>
      <c r="E4" s="265" t="s">
        <v>111</v>
      </c>
      <c r="F4" s="265" t="s">
        <v>48</v>
      </c>
      <c r="G4" s="265" t="s">
        <v>111</v>
      </c>
      <c r="H4" s="457">
        <f>D3</f>
        <v>41974</v>
      </c>
      <c r="I4" s="457">
        <f>F3</f>
        <v>41640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97" customFormat="1" ht="15" x14ac:dyDescent="0.2">
      <c r="A5" s="401" t="s">
        <v>563</v>
      </c>
      <c r="B5" s="385">
        <v>6884</v>
      </c>
      <c r="C5" s="754">
        <v>44.691546164331605</v>
      </c>
      <c r="D5" s="385">
        <v>6884</v>
      </c>
      <c r="E5" s="754">
        <v>43.808966827985223</v>
      </c>
      <c r="F5" s="385">
        <v>6896</v>
      </c>
      <c r="G5" s="754">
        <v>43.450714451289116</v>
      </c>
      <c r="H5" s="828">
        <v>0</v>
      </c>
      <c r="I5" s="241">
        <v>-0.1740139211136891</v>
      </c>
      <c r="K5" s="398"/>
    </row>
    <row r="6" spans="1:71" s="397" customFormat="1" ht="15" x14ac:dyDescent="0.2">
      <c r="A6" s="400" t="s">
        <v>641</v>
      </c>
      <c r="B6" s="385">
        <v>8519.3605699999971</v>
      </c>
      <c r="C6" s="754">
        <v>55.308453835668402</v>
      </c>
      <c r="D6" s="385">
        <v>8829.6780400000025</v>
      </c>
      <c r="E6" s="754">
        <v>56.19103317201477</v>
      </c>
      <c r="F6" s="385">
        <v>8974.8552600000039</v>
      </c>
      <c r="G6" s="754">
        <v>56.549285548710891</v>
      </c>
      <c r="H6" s="241">
        <v>-3.5144822789031762</v>
      </c>
      <c r="I6" s="241">
        <v>-5.0752315976626301</v>
      </c>
      <c r="K6" s="398"/>
    </row>
    <row r="7" spans="1:71" s="80" customFormat="1" ht="12.75" x14ac:dyDescent="0.2">
      <c r="A7" s="90" t="s">
        <v>120</v>
      </c>
      <c r="B7" s="91">
        <v>15403.360569999997</v>
      </c>
      <c r="C7" s="92">
        <v>100</v>
      </c>
      <c r="D7" s="91">
        <v>15713.678040000003</v>
      </c>
      <c r="E7" s="92">
        <v>100</v>
      </c>
      <c r="F7" s="91">
        <v>15870.855260000004</v>
      </c>
      <c r="G7" s="92">
        <v>100</v>
      </c>
      <c r="H7" s="92">
        <v>-1.9748239031630648</v>
      </c>
      <c r="I7" s="92">
        <v>-2.9456175003892429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45"/>
      <c r="I8" s="252" t="s">
        <v>133</v>
      </c>
      <c r="J8" s="397"/>
      <c r="K8" s="398"/>
      <c r="L8" s="397"/>
      <c r="M8" s="397"/>
      <c r="N8" s="397"/>
      <c r="O8" s="397"/>
      <c r="P8" s="397"/>
      <c r="Q8" s="397"/>
      <c r="R8" s="397"/>
      <c r="S8" s="397"/>
      <c r="T8" s="397"/>
      <c r="U8" s="397"/>
      <c r="V8" s="397"/>
      <c r="W8" s="397"/>
      <c r="X8" s="397"/>
      <c r="Y8" s="397"/>
      <c r="Z8" s="397"/>
      <c r="AA8" s="397"/>
      <c r="AB8" s="397"/>
      <c r="AC8" s="397"/>
      <c r="AD8" s="397"/>
      <c r="AE8" s="397"/>
      <c r="AF8" s="397"/>
      <c r="AG8" s="397"/>
      <c r="AH8" s="397"/>
      <c r="AI8" s="397"/>
      <c r="AJ8" s="397"/>
      <c r="AK8" s="397"/>
    </row>
    <row r="9" spans="1:71" x14ac:dyDescent="0.2">
      <c r="A9" s="752" t="s">
        <v>564</v>
      </c>
    </row>
    <row r="10" spans="1:71" x14ac:dyDescent="0.2">
      <c r="A10" s="752" t="s">
        <v>560</v>
      </c>
    </row>
    <row r="11" spans="1:71" x14ac:dyDescent="0.2">
      <c r="A11" s="724" t="s">
        <v>247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B3" sqref="B3"/>
    </sheetView>
  </sheetViews>
  <sheetFormatPr baseColWidth="10" defaultColWidth="11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87" t="s">
        <v>612</v>
      </c>
      <c r="B1" s="887"/>
      <c r="C1" s="887"/>
      <c r="D1" s="887"/>
      <c r="E1" s="887"/>
      <c r="F1" s="887"/>
      <c r="G1" s="13"/>
      <c r="H1" s="13"/>
      <c r="I1" s="13"/>
    </row>
    <row r="2" spans="1:9" x14ac:dyDescent="0.2">
      <c r="A2" s="888"/>
      <c r="B2" s="888"/>
      <c r="C2" s="888"/>
      <c r="D2" s="888"/>
      <c r="E2" s="888"/>
      <c r="F2" s="888"/>
      <c r="G2" s="13"/>
      <c r="H2" s="13"/>
      <c r="I2" s="233" t="s">
        <v>561</v>
      </c>
    </row>
    <row r="3" spans="1:9" x14ac:dyDescent="0.2">
      <c r="A3" s="410"/>
      <c r="B3" s="412"/>
      <c r="C3" s="412"/>
      <c r="D3" s="856">
        <f>INDICE!A3</f>
        <v>42005</v>
      </c>
      <c r="E3" s="856">
        <v>41671</v>
      </c>
      <c r="F3" s="856">
        <f>DATE(YEAR(D3),MONTH(D3)-1,1)</f>
        <v>41974</v>
      </c>
      <c r="G3" s="856"/>
      <c r="H3" s="859">
        <f>DATE(YEAR(D3)-1,MONTH(D3),1)</f>
        <v>41640</v>
      </c>
      <c r="I3" s="859"/>
    </row>
    <row r="4" spans="1:9" x14ac:dyDescent="0.2">
      <c r="A4" s="347"/>
      <c r="B4" s="348"/>
      <c r="C4" s="348"/>
      <c r="D4" s="97" t="s">
        <v>434</v>
      </c>
      <c r="E4" s="265" t="s">
        <v>111</v>
      </c>
      <c r="F4" s="97" t="s">
        <v>434</v>
      </c>
      <c r="G4" s="265" t="s">
        <v>111</v>
      </c>
      <c r="H4" s="97" t="s">
        <v>434</v>
      </c>
      <c r="I4" s="265" t="s">
        <v>111</v>
      </c>
    </row>
    <row r="5" spans="1:9" x14ac:dyDescent="0.2">
      <c r="A5" s="356" t="s">
        <v>433</v>
      </c>
      <c r="B5" s="240"/>
      <c r="C5" s="240"/>
      <c r="D5" s="634">
        <v>112.16626949220311</v>
      </c>
      <c r="E5" s="757">
        <v>100</v>
      </c>
      <c r="F5" s="634">
        <v>113.12406237504997</v>
      </c>
      <c r="G5" s="757">
        <v>100</v>
      </c>
      <c r="H5" s="634">
        <v>104.6012880562061</v>
      </c>
      <c r="I5" s="757">
        <v>100</v>
      </c>
    </row>
    <row r="6" spans="1:9" x14ac:dyDescent="0.2">
      <c r="A6" s="409" t="s">
        <v>558</v>
      </c>
      <c r="B6" s="240"/>
      <c r="C6" s="240"/>
      <c r="D6" s="634">
        <v>61.242499000399846</v>
      </c>
      <c r="E6" s="757">
        <v>54.599746677549021</v>
      </c>
      <c r="F6" s="384">
        <v>62.200291883246692</v>
      </c>
      <c r="G6" s="757">
        <v>54.984139163097502</v>
      </c>
      <c r="H6" s="384">
        <v>57.907925936768152</v>
      </c>
      <c r="I6" s="757">
        <v>55.360624149916873</v>
      </c>
    </row>
    <row r="7" spans="1:9" x14ac:dyDescent="0.2">
      <c r="A7" s="409" t="s">
        <v>559</v>
      </c>
      <c r="B7" s="240"/>
      <c r="C7" s="240"/>
      <c r="D7" s="634">
        <v>50.923770491803275</v>
      </c>
      <c r="E7" s="757">
        <v>45.400253322450993</v>
      </c>
      <c r="F7" s="384">
        <v>50.923770491803275</v>
      </c>
      <c r="G7" s="757">
        <v>45.015860836902498</v>
      </c>
      <c r="H7" s="384">
        <v>46.69336211943795</v>
      </c>
      <c r="I7" s="757">
        <v>44.639375850083127</v>
      </c>
    </row>
    <row r="8" spans="1:9" x14ac:dyDescent="0.2">
      <c r="A8" s="347" t="s">
        <v>616</v>
      </c>
      <c r="B8" s="408"/>
      <c r="C8" s="408"/>
      <c r="D8" s="743">
        <v>90</v>
      </c>
      <c r="E8" s="758"/>
      <c r="F8" s="743">
        <v>90</v>
      </c>
      <c r="G8" s="758"/>
      <c r="H8" s="743">
        <v>90</v>
      </c>
      <c r="I8" s="758"/>
    </row>
    <row r="9" spans="1:9" x14ac:dyDescent="0.2">
      <c r="A9" s="644" t="s">
        <v>560</v>
      </c>
      <c r="B9" s="334"/>
      <c r="C9" s="334"/>
      <c r="D9" s="334"/>
      <c r="E9" s="360"/>
      <c r="F9" s="13"/>
      <c r="G9" s="13"/>
      <c r="H9" s="13"/>
      <c r="I9" s="252" t="s">
        <v>246</v>
      </c>
    </row>
    <row r="10" spans="1:9" x14ac:dyDescent="0.2">
      <c r="A10" s="644" t="s">
        <v>617</v>
      </c>
      <c r="B10" s="405"/>
      <c r="C10" s="405"/>
      <c r="D10" s="405"/>
      <c r="E10" s="405"/>
      <c r="F10" s="405"/>
      <c r="G10" s="405"/>
      <c r="H10" s="405"/>
      <c r="I10" s="405"/>
    </row>
    <row r="11" spans="1:9" x14ac:dyDescent="0.2">
      <c r="A11" s="334"/>
      <c r="B11" s="405"/>
      <c r="C11" s="405"/>
      <c r="D11" s="405"/>
      <c r="E11" s="405"/>
      <c r="F11" s="405"/>
      <c r="G11" s="405"/>
      <c r="H11" s="405"/>
      <c r="I11" s="405"/>
    </row>
    <row r="12" spans="1:9" x14ac:dyDescent="0.2">
      <c r="A12" s="405"/>
      <c r="B12" s="405"/>
      <c r="C12" s="405"/>
      <c r="D12" s="405"/>
      <c r="E12" s="405"/>
      <c r="F12" s="405"/>
      <c r="G12" s="405"/>
      <c r="H12" s="405"/>
      <c r="I12" s="405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B5" sqref="B5:I10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87" t="s">
        <v>563</v>
      </c>
      <c r="B1" s="887"/>
      <c r="C1" s="887"/>
      <c r="D1" s="887"/>
      <c r="E1" s="411"/>
      <c r="F1" s="13"/>
      <c r="G1" s="13"/>
      <c r="H1" s="13"/>
      <c r="I1" s="13"/>
    </row>
    <row r="2" spans="1:40" ht="15" x14ac:dyDescent="0.2">
      <c r="A2" s="887"/>
      <c r="B2" s="887"/>
      <c r="C2" s="887"/>
      <c r="D2" s="887"/>
      <c r="E2" s="411"/>
      <c r="F2" s="13"/>
      <c r="G2" s="316"/>
      <c r="H2" s="404"/>
      <c r="I2" s="403" t="s">
        <v>160</v>
      </c>
    </row>
    <row r="3" spans="1:40" x14ac:dyDescent="0.2">
      <c r="A3" s="410"/>
      <c r="B3" s="899">
        <f>INDICE!A3</f>
        <v>42005</v>
      </c>
      <c r="C3" s="900">
        <v>41671</v>
      </c>
      <c r="D3" s="899">
        <f>DATE(YEAR(B3),MONTH(B3)-1,1)</f>
        <v>41974</v>
      </c>
      <c r="E3" s="900"/>
      <c r="F3" s="899">
        <f>DATE(YEAR(B3)-1,MONTH(B3),1)</f>
        <v>41640</v>
      </c>
      <c r="G3" s="900"/>
      <c r="H3" s="848" t="s">
        <v>509</v>
      </c>
      <c r="I3" s="848"/>
    </row>
    <row r="4" spans="1:40" x14ac:dyDescent="0.2">
      <c r="A4" s="347"/>
      <c r="B4" s="265" t="s">
        <v>48</v>
      </c>
      <c r="C4" s="265" t="s">
        <v>111</v>
      </c>
      <c r="D4" s="265" t="s">
        <v>48</v>
      </c>
      <c r="E4" s="265" t="s">
        <v>111</v>
      </c>
      <c r="F4" s="265" t="s">
        <v>48</v>
      </c>
      <c r="G4" s="265" t="s">
        <v>111</v>
      </c>
      <c r="H4" s="457">
        <f>D3</f>
        <v>41974</v>
      </c>
      <c r="I4" s="457">
        <f>F3</f>
        <v>41640</v>
      </c>
    </row>
    <row r="5" spans="1:40" x14ac:dyDescent="0.2">
      <c r="A5" s="356" t="s">
        <v>49</v>
      </c>
      <c r="B5" s="384">
        <v>506</v>
      </c>
      <c r="C5" s="399">
        <v>7.3503776873910525</v>
      </c>
      <c r="D5" s="384">
        <v>506</v>
      </c>
      <c r="E5" s="399">
        <v>7.3503776873910525</v>
      </c>
      <c r="F5" s="384">
        <v>507</v>
      </c>
      <c r="G5" s="399">
        <v>7.3520881670533642</v>
      </c>
      <c r="H5" s="817">
        <v>0</v>
      </c>
      <c r="I5" s="634">
        <v>-0.19723865877712032</v>
      </c>
      <c r="J5" s="406"/>
    </row>
    <row r="6" spans="1:40" x14ac:dyDescent="0.2">
      <c r="A6" s="409" t="s">
        <v>50</v>
      </c>
      <c r="B6" s="384">
        <v>340</v>
      </c>
      <c r="C6" s="399">
        <v>4.9389889599070305</v>
      </c>
      <c r="D6" s="384">
        <v>340</v>
      </c>
      <c r="E6" s="399">
        <v>4.9389889599070305</v>
      </c>
      <c r="F6" s="384">
        <v>341</v>
      </c>
      <c r="G6" s="399">
        <v>4.9448955916473318</v>
      </c>
      <c r="H6" s="817">
        <v>0</v>
      </c>
      <c r="I6" s="634">
        <v>-0.2932551319648094</v>
      </c>
      <c r="J6" s="406"/>
    </row>
    <row r="7" spans="1:40" x14ac:dyDescent="0.2">
      <c r="A7" s="409" t="s">
        <v>130</v>
      </c>
      <c r="B7" s="384">
        <v>3385</v>
      </c>
      <c r="C7" s="399">
        <v>49.171993027309703</v>
      </c>
      <c r="D7" s="384">
        <v>3385</v>
      </c>
      <c r="E7" s="399">
        <v>49.171993027309703</v>
      </c>
      <c r="F7" s="384">
        <v>3388</v>
      </c>
      <c r="G7" s="399">
        <v>49.129930394431554</v>
      </c>
      <c r="H7" s="817">
        <v>0</v>
      </c>
      <c r="I7" s="634">
        <v>-8.8547815820543094E-2</v>
      </c>
      <c r="J7" s="406"/>
    </row>
    <row r="8" spans="1:40" x14ac:dyDescent="0.2">
      <c r="A8" s="409" t="s">
        <v>131</v>
      </c>
      <c r="B8" s="384">
        <v>216</v>
      </c>
      <c r="C8" s="399">
        <v>3.1377106333527021</v>
      </c>
      <c r="D8" s="384">
        <v>216</v>
      </c>
      <c r="E8" s="399">
        <v>3.1377106333527021</v>
      </c>
      <c r="F8" s="384">
        <v>230</v>
      </c>
      <c r="G8" s="399">
        <v>3.3352668213457073</v>
      </c>
      <c r="H8" s="817">
        <v>0</v>
      </c>
      <c r="I8" s="634">
        <v>-6.0869565217391308</v>
      </c>
      <c r="J8" s="406"/>
    </row>
    <row r="9" spans="1:40" x14ac:dyDescent="0.2">
      <c r="A9" s="347" t="s">
        <v>432</v>
      </c>
      <c r="B9" s="743">
        <v>2437</v>
      </c>
      <c r="C9" s="755">
        <v>35.400929692039512</v>
      </c>
      <c r="D9" s="743">
        <v>2437</v>
      </c>
      <c r="E9" s="755">
        <v>35.400929692039512</v>
      </c>
      <c r="F9" s="743">
        <v>2430</v>
      </c>
      <c r="G9" s="755">
        <v>35.237819025522043</v>
      </c>
      <c r="H9" s="829">
        <v>0</v>
      </c>
      <c r="I9" s="756">
        <v>0.2880658436213992</v>
      </c>
      <c r="J9" s="406"/>
    </row>
    <row r="10" spans="1:40" s="80" customFormat="1" x14ac:dyDescent="0.2">
      <c r="A10" s="90" t="s">
        <v>120</v>
      </c>
      <c r="B10" s="91">
        <v>6884</v>
      </c>
      <c r="C10" s="407">
        <v>100</v>
      </c>
      <c r="D10" s="91">
        <v>6884</v>
      </c>
      <c r="E10" s="407">
        <v>100</v>
      </c>
      <c r="F10" s="91">
        <v>6896</v>
      </c>
      <c r="G10" s="407">
        <v>100</v>
      </c>
      <c r="H10" s="830">
        <v>0</v>
      </c>
      <c r="I10" s="92">
        <v>-0.1740139211136891</v>
      </c>
      <c r="J10" s="406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39"/>
      <c r="B11" s="334"/>
      <c r="C11" s="334"/>
      <c r="D11" s="334"/>
      <c r="E11" s="334"/>
      <c r="F11" s="13"/>
      <c r="G11" s="13"/>
      <c r="H11" s="13"/>
      <c r="I11" s="252" t="s">
        <v>246</v>
      </c>
    </row>
    <row r="12" spans="1:40" s="394" customFormat="1" ht="12.75" x14ac:dyDescent="0.2">
      <c r="A12" s="753" t="s">
        <v>562</v>
      </c>
      <c r="B12" s="395"/>
      <c r="C12" s="395"/>
      <c r="D12" s="396"/>
      <c r="E12" s="396"/>
      <c r="F12" s="395"/>
      <c r="G12" s="395"/>
      <c r="H12" s="395"/>
      <c r="I12" s="395"/>
      <c r="J12" s="395"/>
      <c r="K12" s="395"/>
      <c r="L12" s="395"/>
      <c r="M12" s="395"/>
      <c r="N12" s="395"/>
      <c r="O12" s="395"/>
    </row>
    <row r="13" spans="1:40" x14ac:dyDescent="0.2">
      <c r="A13" s="334" t="s">
        <v>560</v>
      </c>
      <c r="B13" s="405"/>
      <c r="C13" s="405"/>
      <c r="D13" s="405"/>
      <c r="E13" s="405"/>
      <c r="F13" s="405"/>
      <c r="G13" s="405"/>
      <c r="H13" s="405"/>
      <c r="I13" s="405"/>
    </row>
    <row r="14" spans="1:40" x14ac:dyDescent="0.2">
      <c r="A14" s="724" t="s">
        <v>247</v>
      </c>
      <c r="B14" s="405"/>
      <c r="C14" s="405"/>
      <c r="D14" s="405"/>
      <c r="E14" s="405"/>
      <c r="F14" s="405"/>
      <c r="G14" s="405"/>
      <c r="H14" s="405"/>
      <c r="I14" s="405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19"/>
  <sheetViews>
    <sheetView workbookViewId="0">
      <selection activeCell="K23" sqref="K23"/>
    </sheetView>
  </sheetViews>
  <sheetFormatPr baseColWidth="10" defaultColWidth="11" defaultRowHeight="12.75" x14ac:dyDescent="0.2"/>
  <cols>
    <col min="1" max="1" width="30.25" style="361" customWidth="1"/>
    <col min="2" max="2" width="11" style="361"/>
    <col min="3" max="3" width="11.625" style="361" customWidth="1"/>
    <col min="4" max="4" width="11" style="361"/>
    <col min="5" max="5" width="11.625" style="361" customWidth="1"/>
    <col min="6" max="6" width="11" style="361"/>
    <col min="7" max="7" width="11.625" style="361" customWidth="1"/>
    <col min="8" max="9" width="10.5" style="361" customWidth="1"/>
    <col min="10" max="16384" width="11" style="361"/>
  </cols>
  <sheetData>
    <row r="1" spans="1:12" x14ac:dyDescent="0.2">
      <c r="A1" s="887" t="s">
        <v>40</v>
      </c>
      <c r="B1" s="887"/>
      <c r="C1" s="887"/>
      <c r="D1" s="187"/>
      <c r="E1" s="187"/>
      <c r="F1" s="187"/>
      <c r="G1" s="12"/>
      <c r="H1" s="12"/>
      <c r="I1" s="12"/>
      <c r="J1" s="12"/>
      <c r="K1" s="12"/>
      <c r="L1" s="12"/>
    </row>
    <row r="2" spans="1:12" x14ac:dyDescent="0.2">
      <c r="A2" s="887"/>
      <c r="B2" s="887"/>
      <c r="C2" s="887"/>
      <c r="D2" s="417"/>
      <c r="E2" s="187"/>
      <c r="F2" s="187"/>
      <c r="H2" s="12"/>
      <c r="I2" s="12"/>
      <c r="J2" s="12"/>
      <c r="K2" s="12"/>
    </row>
    <row r="3" spans="1:12" x14ac:dyDescent="0.2">
      <c r="A3" s="416"/>
      <c r="B3" s="12"/>
      <c r="C3" s="12"/>
      <c r="D3" s="12"/>
      <c r="E3" s="12"/>
      <c r="F3" s="12"/>
      <c r="G3" s="12"/>
      <c r="H3" s="362"/>
      <c r="I3" s="403" t="s">
        <v>605</v>
      </c>
      <c r="J3" s="12"/>
      <c r="K3" s="12"/>
      <c r="L3" s="12"/>
    </row>
    <row r="4" spans="1:12" x14ac:dyDescent="0.2">
      <c r="A4" s="202"/>
      <c r="B4" s="899">
        <f>INDICE!A3</f>
        <v>42005</v>
      </c>
      <c r="C4" s="900">
        <v>41671</v>
      </c>
      <c r="D4" s="899">
        <f>DATE(YEAR(B4),MONTH(B4)-1,1)</f>
        <v>41974</v>
      </c>
      <c r="E4" s="900"/>
      <c r="F4" s="899">
        <f>DATE(YEAR(B4)-1,MONTH(B4),1)</f>
        <v>41640</v>
      </c>
      <c r="G4" s="900"/>
      <c r="H4" s="848" t="s">
        <v>509</v>
      </c>
      <c r="I4" s="848"/>
      <c r="J4" s="12"/>
      <c r="K4" s="12"/>
      <c r="L4" s="12"/>
    </row>
    <row r="5" spans="1:12" x14ac:dyDescent="0.2">
      <c r="A5" s="202"/>
      <c r="B5" s="265" t="s">
        <v>55</v>
      </c>
      <c r="C5" s="265" t="s">
        <v>111</v>
      </c>
      <c r="D5" s="265" t="s">
        <v>55</v>
      </c>
      <c r="E5" s="265" t="s">
        <v>111</v>
      </c>
      <c r="F5" s="265" t="s">
        <v>55</v>
      </c>
      <c r="G5" s="265" t="s">
        <v>111</v>
      </c>
      <c r="H5" s="457">
        <f>D4</f>
        <v>41974</v>
      </c>
      <c r="I5" s="457">
        <f>F4</f>
        <v>41640</v>
      </c>
      <c r="J5" s="12"/>
      <c r="K5" s="12"/>
      <c r="L5" s="12"/>
    </row>
    <row r="6" spans="1:12" ht="15" customHeight="1" x14ac:dyDescent="0.2">
      <c r="A6" s="202" t="s">
        <v>437</v>
      </c>
      <c r="B6" s="364">
        <v>10968.508</v>
      </c>
      <c r="C6" s="363">
        <v>32.797787531670842</v>
      </c>
      <c r="D6" s="364">
        <v>14472.214</v>
      </c>
      <c r="E6" s="363">
        <v>35.754568479103142</v>
      </c>
      <c r="F6" s="364">
        <v>10892.753000000001</v>
      </c>
      <c r="G6" s="363">
        <v>33.764290091950805</v>
      </c>
      <c r="H6" s="241">
        <v>-24.209882468570463</v>
      </c>
      <c r="I6" s="241">
        <v>0.69546238678136918</v>
      </c>
      <c r="J6" s="12"/>
      <c r="K6" s="12"/>
      <c r="L6" s="12"/>
    </row>
    <row r="7" spans="1:12" ht="14.25" x14ac:dyDescent="0.2">
      <c r="A7" s="415" t="s">
        <v>436</v>
      </c>
      <c r="B7" s="364">
        <v>22474.321</v>
      </c>
      <c r="C7" s="363">
        <v>67.202212468329165</v>
      </c>
      <c r="D7" s="364">
        <v>26004.330999999998</v>
      </c>
      <c r="E7" s="363">
        <v>64.245431520896858</v>
      </c>
      <c r="F7" s="364">
        <v>21368.411</v>
      </c>
      <c r="G7" s="363">
        <v>66.235709908049188</v>
      </c>
      <c r="H7" s="241">
        <v>-13.57470030665276</v>
      </c>
      <c r="I7" s="241">
        <v>5.1754433214523994</v>
      </c>
      <c r="J7" s="12"/>
      <c r="K7" s="12"/>
      <c r="L7" s="12"/>
    </row>
    <row r="8" spans="1:12" x14ac:dyDescent="0.2">
      <c r="A8" s="247" t="s">
        <v>120</v>
      </c>
      <c r="B8" s="248">
        <v>33442.828999999998</v>
      </c>
      <c r="C8" s="249">
        <v>100</v>
      </c>
      <c r="D8" s="248">
        <v>40476.544999999998</v>
      </c>
      <c r="E8" s="249">
        <v>100</v>
      </c>
      <c r="F8" s="248">
        <v>32261.164000000001</v>
      </c>
      <c r="G8" s="249">
        <v>100</v>
      </c>
      <c r="H8" s="92">
        <v>-17.37726379561299</v>
      </c>
      <c r="I8" s="92">
        <v>3.662809562605978</v>
      </c>
      <c r="J8" s="413"/>
      <c r="K8" s="413"/>
    </row>
    <row r="9" spans="1:12" s="394" customFormat="1" x14ac:dyDescent="0.2">
      <c r="A9" s="413"/>
      <c r="B9" s="413"/>
      <c r="C9" s="413"/>
      <c r="D9" s="413"/>
      <c r="E9" s="413"/>
      <c r="F9" s="413"/>
      <c r="H9" s="413"/>
      <c r="I9" s="252" t="s">
        <v>246</v>
      </c>
      <c r="J9" s="395"/>
      <c r="K9" s="395"/>
      <c r="L9" s="395"/>
    </row>
    <row r="10" spans="1:12" x14ac:dyDescent="0.2">
      <c r="A10" s="753" t="s">
        <v>603</v>
      </c>
      <c r="B10" s="395"/>
      <c r="C10" s="396"/>
      <c r="D10" s="395"/>
      <c r="E10" s="395"/>
      <c r="F10" s="395"/>
      <c r="G10" s="395"/>
      <c r="H10" s="413"/>
      <c r="I10" s="413"/>
      <c r="J10" s="413"/>
      <c r="K10" s="413"/>
      <c r="L10" s="413"/>
    </row>
    <row r="11" spans="1:12" x14ac:dyDescent="0.2">
      <c r="A11" s="334" t="s">
        <v>604</v>
      </c>
      <c r="B11" s="413"/>
      <c r="C11" s="414"/>
      <c r="D11" s="413"/>
      <c r="E11" s="413"/>
      <c r="F11" s="413"/>
      <c r="G11" s="413"/>
      <c r="H11" s="413"/>
      <c r="I11" s="413"/>
      <c r="J11" s="413"/>
      <c r="K11" s="413"/>
      <c r="L11" s="413"/>
    </row>
    <row r="12" spans="1:12" x14ac:dyDescent="0.2">
      <c r="A12" s="334" t="s">
        <v>560</v>
      </c>
      <c r="B12" s="413"/>
      <c r="C12" s="413"/>
      <c r="D12" s="413"/>
      <c r="E12" s="413"/>
      <c r="F12" s="413"/>
      <c r="G12" s="413"/>
      <c r="H12" s="12"/>
      <c r="I12" s="187"/>
      <c r="J12" s="413"/>
      <c r="K12" s="413"/>
      <c r="L12" s="413"/>
    </row>
    <row r="13" spans="1:12" x14ac:dyDescent="0.2">
      <c r="A13" s="413"/>
      <c r="B13" s="413"/>
      <c r="C13" s="413"/>
      <c r="D13" s="413"/>
      <c r="E13" s="413"/>
      <c r="F13" s="413"/>
      <c r="G13" s="413"/>
      <c r="H13" s="12"/>
      <c r="I13" s="12"/>
      <c r="J13" s="413"/>
      <c r="K13" s="413"/>
      <c r="L13" s="413"/>
    </row>
    <row r="14" spans="1:12" x14ac:dyDescent="0.2">
      <c r="A14" s="413"/>
      <c r="B14" s="413"/>
      <c r="C14" s="413"/>
      <c r="D14" s="413"/>
      <c r="E14" s="413"/>
      <c r="F14" s="413"/>
      <c r="G14" s="413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9" spans="13:13" x14ac:dyDescent="0.2">
      <c r="M19" s="361" t="s">
        <v>435</v>
      </c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workbookViewId="0">
      <selection activeCell="N32" sqref="N32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01" t="s">
        <v>1</v>
      </c>
      <c r="B1" s="901"/>
      <c r="C1" s="901"/>
      <c r="D1" s="901"/>
      <c r="E1" s="418"/>
      <c r="F1" s="418"/>
      <c r="G1" s="419"/>
    </row>
    <row r="2" spans="1:7" x14ac:dyDescent="0.2">
      <c r="A2" s="901"/>
      <c r="B2" s="901"/>
      <c r="C2" s="901"/>
      <c r="D2" s="901"/>
      <c r="E2" s="419"/>
      <c r="F2" s="419"/>
      <c r="G2" s="419"/>
    </row>
    <row r="3" spans="1:7" x14ac:dyDescent="0.2">
      <c r="A3" s="640"/>
      <c r="B3" s="640"/>
      <c r="C3" s="640"/>
      <c r="D3" s="419"/>
      <c r="E3" s="419"/>
      <c r="F3" s="419"/>
      <c r="G3" s="419"/>
    </row>
    <row r="4" spans="1:7" x14ac:dyDescent="0.2">
      <c r="A4" s="420" t="s">
        <v>438</v>
      </c>
      <c r="B4" s="419"/>
      <c r="C4" s="419"/>
      <c r="D4" s="419"/>
      <c r="E4" s="419"/>
      <c r="F4" s="419"/>
      <c r="G4" s="419"/>
    </row>
    <row r="5" spans="1:7" x14ac:dyDescent="0.2">
      <c r="A5" s="421"/>
      <c r="B5" s="421" t="s">
        <v>439</v>
      </c>
      <c r="C5" s="421" t="s">
        <v>440</v>
      </c>
      <c r="D5" s="421" t="s">
        <v>441</v>
      </c>
      <c r="E5" s="421" t="s">
        <v>442</v>
      </c>
      <c r="F5" s="421" t="s">
        <v>55</v>
      </c>
      <c r="G5" s="419"/>
    </row>
    <row r="6" spans="1:7" x14ac:dyDescent="0.2">
      <c r="A6" s="422" t="s">
        <v>439</v>
      </c>
      <c r="B6" s="423">
        <v>1</v>
      </c>
      <c r="C6" s="423">
        <v>238.8</v>
      </c>
      <c r="D6" s="423">
        <v>0.23880000000000001</v>
      </c>
      <c r="E6" s="424" t="s">
        <v>443</v>
      </c>
      <c r="F6" s="424">
        <v>0.27779999999999999</v>
      </c>
      <c r="G6" s="419"/>
    </row>
    <row r="7" spans="1:7" x14ac:dyDescent="0.2">
      <c r="A7" s="425" t="s">
        <v>440</v>
      </c>
      <c r="B7" s="426" t="s">
        <v>444</v>
      </c>
      <c r="C7" s="427">
        <v>1</v>
      </c>
      <c r="D7" s="428" t="s">
        <v>445</v>
      </c>
      <c r="E7" s="428" t="s">
        <v>446</v>
      </c>
      <c r="F7" s="426" t="s">
        <v>447</v>
      </c>
      <c r="G7" s="419"/>
    </row>
    <row r="8" spans="1:7" x14ac:dyDescent="0.2">
      <c r="A8" s="425" t="s">
        <v>441</v>
      </c>
      <c r="B8" s="426">
        <v>4.1867999999999999</v>
      </c>
      <c r="C8" s="428" t="s">
        <v>448</v>
      </c>
      <c r="D8" s="427">
        <v>1</v>
      </c>
      <c r="E8" s="428" t="s">
        <v>449</v>
      </c>
      <c r="F8" s="426">
        <v>1.163</v>
      </c>
      <c r="G8" s="419"/>
    </row>
    <row r="9" spans="1:7" x14ac:dyDescent="0.2">
      <c r="A9" s="425" t="s">
        <v>442</v>
      </c>
      <c r="B9" s="426" t="s">
        <v>450</v>
      </c>
      <c r="C9" s="428" t="s">
        <v>451</v>
      </c>
      <c r="D9" s="428" t="s">
        <v>452</v>
      </c>
      <c r="E9" s="426">
        <v>1</v>
      </c>
      <c r="F9" s="429">
        <v>11630</v>
      </c>
      <c r="G9" s="419"/>
    </row>
    <row r="10" spans="1:7" x14ac:dyDescent="0.2">
      <c r="A10" s="430" t="s">
        <v>55</v>
      </c>
      <c r="B10" s="431">
        <v>3.6</v>
      </c>
      <c r="C10" s="431">
        <v>860</v>
      </c>
      <c r="D10" s="431">
        <v>0.86</v>
      </c>
      <c r="E10" s="432" t="s">
        <v>453</v>
      </c>
      <c r="F10" s="431">
        <v>1</v>
      </c>
      <c r="G10" s="419"/>
    </row>
    <row r="11" spans="1:7" x14ac:dyDescent="0.2">
      <c r="A11" s="425"/>
      <c r="B11" s="427"/>
      <c r="C11" s="427"/>
      <c r="D11" s="427"/>
      <c r="E11" s="426"/>
      <c r="F11" s="427"/>
      <c r="G11" s="419"/>
    </row>
    <row r="12" spans="1:7" x14ac:dyDescent="0.2">
      <c r="A12" s="420"/>
      <c r="B12" s="419"/>
      <c r="C12" s="419"/>
      <c r="D12" s="419"/>
      <c r="E12" s="433"/>
      <c r="F12" s="419"/>
      <c r="G12" s="419"/>
    </row>
    <row r="13" spans="1:7" x14ac:dyDescent="0.2">
      <c r="A13" s="420" t="s">
        <v>454</v>
      </c>
      <c r="B13" s="419"/>
      <c r="C13" s="419"/>
      <c r="D13" s="419"/>
      <c r="E13" s="419"/>
      <c r="F13" s="419"/>
      <c r="G13" s="419"/>
    </row>
    <row r="14" spans="1:7" x14ac:dyDescent="0.2">
      <c r="A14" s="421"/>
      <c r="B14" s="434" t="s">
        <v>455</v>
      </c>
      <c r="C14" s="421" t="s">
        <v>456</v>
      </c>
      <c r="D14" s="421" t="s">
        <v>457</v>
      </c>
      <c r="E14" s="421" t="s">
        <v>458</v>
      </c>
      <c r="F14" s="421" t="s">
        <v>459</v>
      </c>
      <c r="G14" s="427"/>
    </row>
    <row r="15" spans="1:7" x14ac:dyDescent="0.2">
      <c r="A15" s="422" t="s">
        <v>455</v>
      </c>
      <c r="B15" s="423">
        <v>1</v>
      </c>
      <c r="C15" s="423">
        <v>2.3810000000000001E-2</v>
      </c>
      <c r="D15" s="423">
        <v>0.13370000000000001</v>
      </c>
      <c r="E15" s="423">
        <v>3.7850000000000001</v>
      </c>
      <c r="F15" s="423">
        <v>3.8E-3</v>
      </c>
      <c r="G15" s="427"/>
    </row>
    <row r="16" spans="1:7" x14ac:dyDescent="0.2">
      <c r="A16" s="425" t="s">
        <v>456</v>
      </c>
      <c r="B16" s="427">
        <v>42</v>
      </c>
      <c r="C16" s="427">
        <v>1</v>
      </c>
      <c r="D16" s="427">
        <v>5.6150000000000002</v>
      </c>
      <c r="E16" s="427">
        <v>159</v>
      </c>
      <c r="F16" s="427">
        <v>0.159</v>
      </c>
      <c r="G16" s="427"/>
    </row>
    <row r="17" spans="1:7" x14ac:dyDescent="0.2">
      <c r="A17" s="425" t="s">
        <v>457</v>
      </c>
      <c r="B17" s="427">
        <v>7.48</v>
      </c>
      <c r="C17" s="427">
        <v>0.17810000000000001</v>
      </c>
      <c r="D17" s="427">
        <v>1</v>
      </c>
      <c r="E17" s="427">
        <v>28.3</v>
      </c>
      <c r="F17" s="427">
        <v>2.8299999999999999E-2</v>
      </c>
      <c r="G17" s="427"/>
    </row>
    <row r="18" spans="1:7" x14ac:dyDescent="0.2">
      <c r="A18" s="425" t="s">
        <v>458</v>
      </c>
      <c r="B18" s="427">
        <v>0.26419999999999999</v>
      </c>
      <c r="C18" s="427">
        <v>6.3E-3</v>
      </c>
      <c r="D18" s="427">
        <v>3.5299999999999998E-2</v>
      </c>
      <c r="E18" s="427">
        <v>1</v>
      </c>
      <c r="F18" s="427">
        <v>1E-3</v>
      </c>
      <c r="G18" s="427"/>
    </row>
    <row r="19" spans="1:7" x14ac:dyDescent="0.2">
      <c r="A19" s="430" t="s">
        <v>459</v>
      </c>
      <c r="B19" s="431">
        <v>264.2</v>
      </c>
      <c r="C19" s="431">
        <v>6.2889999999999997</v>
      </c>
      <c r="D19" s="431">
        <v>35.314700000000002</v>
      </c>
      <c r="E19" s="435">
        <v>1000</v>
      </c>
      <c r="F19" s="431">
        <v>1</v>
      </c>
      <c r="G19" s="427"/>
    </row>
    <row r="20" spans="1:7" x14ac:dyDescent="0.2">
      <c r="A20" s="419"/>
      <c r="B20" s="419"/>
      <c r="C20" s="419"/>
      <c r="D20" s="419"/>
      <c r="E20" s="419"/>
      <c r="F20" s="419"/>
      <c r="G20" s="419"/>
    </row>
    <row r="21" spans="1:7" x14ac:dyDescent="0.2">
      <c r="A21" s="419"/>
      <c r="B21" s="419"/>
      <c r="C21" s="419"/>
      <c r="D21" s="419"/>
      <c r="E21" s="419"/>
      <c r="F21" s="419"/>
      <c r="G21" s="419"/>
    </row>
    <row r="22" spans="1:7" x14ac:dyDescent="0.2">
      <c r="A22" s="420" t="s">
        <v>460</v>
      </c>
      <c r="B22" s="419"/>
      <c r="C22" s="419"/>
      <c r="D22" s="419"/>
      <c r="E22" s="419"/>
      <c r="F22" s="419"/>
      <c r="G22" s="419"/>
    </row>
    <row r="23" spans="1:7" x14ac:dyDescent="0.2">
      <c r="A23" s="436" t="s">
        <v>315</v>
      </c>
      <c r="B23" s="436"/>
      <c r="C23" s="436"/>
      <c r="D23" s="436"/>
      <c r="E23" s="436"/>
      <c r="F23" s="436"/>
      <c r="G23" s="419"/>
    </row>
    <row r="24" spans="1:7" x14ac:dyDescent="0.2">
      <c r="A24" s="902" t="s">
        <v>461</v>
      </c>
      <c r="B24" s="902"/>
      <c r="C24" s="902"/>
      <c r="D24" s="903" t="s">
        <v>462</v>
      </c>
      <c r="E24" s="903"/>
      <c r="F24" s="903"/>
      <c r="G24" s="419"/>
    </row>
    <row r="25" spans="1:7" x14ac:dyDescent="0.2">
      <c r="A25" s="419"/>
      <c r="B25" s="419"/>
      <c r="C25" s="419"/>
      <c r="D25" s="419"/>
      <c r="E25" s="419"/>
      <c r="F25" s="419"/>
      <c r="G25" s="419"/>
    </row>
    <row r="26" spans="1:7" x14ac:dyDescent="0.2">
      <c r="A26" s="419"/>
      <c r="B26" s="419"/>
      <c r="C26" s="419"/>
      <c r="D26" s="419"/>
      <c r="E26" s="419"/>
      <c r="F26" s="419"/>
      <c r="G26" s="419"/>
    </row>
    <row r="27" spans="1:7" x14ac:dyDescent="0.2">
      <c r="A27" s="60" t="s">
        <v>463</v>
      </c>
      <c r="B27" s="419"/>
      <c r="C27" s="60"/>
      <c r="D27" s="420" t="s">
        <v>464</v>
      </c>
      <c r="E27" s="419"/>
      <c r="F27" s="419"/>
      <c r="G27" s="419"/>
    </row>
    <row r="28" spans="1:7" x14ac:dyDescent="0.2">
      <c r="A28" s="436" t="s">
        <v>315</v>
      </c>
      <c r="B28" s="437" t="s">
        <v>466</v>
      </c>
      <c r="C28" s="58"/>
      <c r="D28" s="422" t="s">
        <v>115</v>
      </c>
      <c r="E28" s="423"/>
      <c r="F28" s="424" t="s">
        <v>467</v>
      </c>
      <c r="G28" s="419"/>
    </row>
    <row r="29" spans="1:7" x14ac:dyDescent="0.2">
      <c r="A29" s="438" t="s">
        <v>471</v>
      </c>
      <c r="B29" s="439" t="s">
        <v>472</v>
      </c>
      <c r="C29" s="58"/>
      <c r="D29" s="430" t="s">
        <v>432</v>
      </c>
      <c r="E29" s="431"/>
      <c r="F29" s="432" t="s">
        <v>473</v>
      </c>
      <c r="G29" s="419"/>
    </row>
    <row r="30" spans="1:7" x14ac:dyDescent="0.2">
      <c r="A30" s="440" t="s">
        <v>474</v>
      </c>
      <c r="B30" s="441" t="s">
        <v>475</v>
      </c>
      <c r="C30" s="419"/>
      <c r="D30" s="419"/>
      <c r="E30" s="419"/>
      <c r="F30" s="419"/>
      <c r="G30" s="419"/>
    </row>
    <row r="31" spans="1:7" x14ac:dyDescent="0.2">
      <c r="A31" s="419"/>
      <c r="B31" s="419"/>
      <c r="C31" s="419"/>
      <c r="D31" s="419"/>
      <c r="E31" s="419"/>
      <c r="F31" s="419"/>
      <c r="G31" s="419"/>
    </row>
    <row r="32" spans="1:7" x14ac:dyDescent="0.2">
      <c r="A32" s="419"/>
      <c r="B32" s="419"/>
      <c r="C32" s="419"/>
      <c r="D32" s="419"/>
      <c r="E32" s="419"/>
      <c r="F32" s="419"/>
      <c r="G32" s="419"/>
    </row>
    <row r="33" spans="1:7" x14ac:dyDescent="0.2">
      <c r="A33" s="420" t="s">
        <v>465</v>
      </c>
      <c r="B33" s="419"/>
      <c r="C33" s="419"/>
      <c r="D33" s="419"/>
      <c r="E33" s="420" t="s">
        <v>476</v>
      </c>
      <c r="F33" s="419"/>
      <c r="G33" s="419"/>
    </row>
    <row r="34" spans="1:7" x14ac:dyDescent="0.2">
      <c r="A34" s="436" t="s">
        <v>468</v>
      </c>
      <c r="B34" s="436" t="s">
        <v>469</v>
      </c>
      <c r="C34" s="436" t="s">
        <v>470</v>
      </c>
      <c r="D34" s="427"/>
      <c r="E34" s="421"/>
      <c r="F34" s="421" t="s">
        <v>477</v>
      </c>
      <c r="G34" s="419"/>
    </row>
    <row r="35" spans="1:7" x14ac:dyDescent="0.2">
      <c r="A35" s="1"/>
      <c r="B35" s="1"/>
      <c r="C35" s="1"/>
      <c r="D35" s="1"/>
      <c r="E35" s="422" t="s">
        <v>478</v>
      </c>
      <c r="F35" s="442">
        <v>11.6</v>
      </c>
      <c r="G35" s="419"/>
    </row>
    <row r="36" spans="1:7" x14ac:dyDescent="0.2">
      <c r="A36" s="1"/>
      <c r="B36" s="1"/>
      <c r="C36" s="1"/>
      <c r="D36" s="1"/>
      <c r="E36" s="425" t="s">
        <v>49</v>
      </c>
      <c r="F36" s="442">
        <v>8.5299999999999994</v>
      </c>
      <c r="G36" s="419"/>
    </row>
    <row r="37" spans="1:7" x14ac:dyDescent="0.2">
      <c r="A37" s="1"/>
      <c r="B37" s="1"/>
      <c r="C37" s="1"/>
      <c r="D37" s="1"/>
      <c r="E37" s="425" t="s">
        <v>50</v>
      </c>
      <c r="F37" s="442">
        <v>7.88</v>
      </c>
      <c r="G37" s="419"/>
    </row>
    <row r="38" spans="1:7" x14ac:dyDescent="0.2">
      <c r="A38" s="1"/>
      <c r="B38" s="1"/>
      <c r="C38" s="1"/>
      <c r="D38" s="1"/>
      <c r="E38" s="425" t="s">
        <v>479</v>
      </c>
      <c r="F38" s="442">
        <v>7.93</v>
      </c>
      <c r="G38" s="419"/>
    </row>
    <row r="39" spans="1:7" x14ac:dyDescent="0.2">
      <c r="A39" s="1"/>
      <c r="B39" s="1"/>
      <c r="C39" s="1"/>
      <c r="D39" s="1"/>
      <c r="E39" s="425" t="s">
        <v>130</v>
      </c>
      <c r="F39" s="442">
        <v>7.46</v>
      </c>
      <c r="G39" s="419"/>
    </row>
    <row r="40" spans="1:7" x14ac:dyDescent="0.2">
      <c r="A40" s="1"/>
      <c r="B40" s="1"/>
      <c r="C40" s="1"/>
      <c r="D40" s="1"/>
      <c r="E40" s="425" t="s">
        <v>131</v>
      </c>
      <c r="F40" s="442">
        <v>6.66</v>
      </c>
      <c r="G40" s="419"/>
    </row>
    <row r="41" spans="1:7" x14ac:dyDescent="0.2">
      <c r="A41" s="1"/>
      <c r="B41" s="1"/>
      <c r="C41" s="1"/>
      <c r="D41" s="1"/>
      <c r="E41" s="430" t="s">
        <v>480</v>
      </c>
      <c r="F41" s="443">
        <v>8</v>
      </c>
      <c r="G41" s="419"/>
    </row>
    <row r="42" spans="1:7" x14ac:dyDescent="0.2">
      <c r="A42" s="419"/>
      <c r="B42" s="419"/>
      <c r="C42" s="419"/>
      <c r="D42" s="419"/>
      <c r="E42" s="419"/>
      <c r="F42" s="419"/>
      <c r="G42" s="419"/>
    </row>
    <row r="43" spans="1:7" x14ac:dyDescent="0.2">
      <c r="A43" s="419"/>
      <c r="B43" s="419"/>
      <c r="C43" s="419"/>
      <c r="D43" s="419"/>
      <c r="E43" s="419"/>
      <c r="F43" s="419"/>
      <c r="G43" s="419"/>
    </row>
    <row r="44" spans="1:7" x14ac:dyDescent="0.2">
      <c r="A44" s="419"/>
      <c r="B44" s="419"/>
      <c r="C44" s="419"/>
      <c r="D44" s="419"/>
      <c r="E44" s="419"/>
      <c r="F44" s="419"/>
      <c r="G44" s="419"/>
    </row>
    <row r="45" spans="1:7" ht="15" x14ac:dyDescent="0.25">
      <c r="A45" s="444" t="s">
        <v>481</v>
      </c>
      <c r="B45" s="1"/>
      <c r="C45" s="1"/>
      <c r="D45" s="1"/>
      <c r="E45" s="1"/>
      <c r="F45" s="1"/>
      <c r="G45" s="1"/>
    </row>
    <row r="46" spans="1:7" x14ac:dyDescent="0.2">
      <c r="A46" s="1" t="s">
        <v>482</v>
      </c>
      <c r="B46" s="1"/>
      <c r="C46" s="1"/>
      <c r="D46" s="1"/>
      <c r="E46" s="1"/>
      <c r="F46" s="1"/>
      <c r="G46" s="1"/>
    </row>
    <row r="47" spans="1:7" x14ac:dyDescent="0.2">
      <c r="A47" s="1" t="s">
        <v>483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44" t="s">
        <v>484</v>
      </c>
      <c r="B49" s="1"/>
      <c r="C49" s="1"/>
      <c r="D49" s="1"/>
      <c r="E49" s="1"/>
      <c r="F49" s="1"/>
      <c r="G49" s="1"/>
    </row>
    <row r="50" spans="1:7" x14ac:dyDescent="0.2">
      <c r="A50" s="1" t="s">
        <v>485</v>
      </c>
      <c r="B50" s="1"/>
      <c r="C50" s="1"/>
      <c r="D50" s="1"/>
      <c r="E50" s="1"/>
      <c r="F50" s="1"/>
      <c r="G50" s="1"/>
    </row>
    <row r="51" spans="1:7" x14ac:dyDescent="0.2">
      <c r="A51" s="1" t="s">
        <v>486</v>
      </c>
      <c r="B51" s="1"/>
      <c r="C51" s="1"/>
      <c r="D51" s="1"/>
      <c r="E51" s="1"/>
      <c r="F51" s="1"/>
      <c r="G51" s="1"/>
    </row>
    <row r="52" spans="1:7" x14ac:dyDescent="0.2">
      <c r="A52" s="1" t="s">
        <v>487</v>
      </c>
      <c r="B52" s="1"/>
      <c r="C52" s="1"/>
      <c r="D52" s="1"/>
      <c r="E52" s="1"/>
      <c r="F52" s="1"/>
      <c r="G52" s="1"/>
    </row>
    <row r="53" spans="1:7" x14ac:dyDescent="0.2">
      <c r="A53" s="1" t="s">
        <v>488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44" t="s">
        <v>489</v>
      </c>
      <c r="B55" s="1"/>
      <c r="C55" s="1"/>
      <c r="D55" s="1"/>
      <c r="E55" s="1"/>
      <c r="F55" s="1"/>
      <c r="G55" s="1"/>
    </row>
    <row r="56" spans="1:7" x14ac:dyDescent="0.2">
      <c r="A56" s="1" t="s">
        <v>490</v>
      </c>
      <c r="B56" s="1"/>
      <c r="C56" s="1"/>
      <c r="D56" s="1"/>
      <c r="E56" s="1"/>
      <c r="F56" s="1"/>
      <c r="G56" s="1"/>
    </row>
    <row r="57" spans="1:7" x14ac:dyDescent="0.2">
      <c r="A57" s="1" t="s">
        <v>491</v>
      </c>
      <c r="B57" s="1"/>
      <c r="C57" s="1"/>
      <c r="D57" s="1"/>
      <c r="E57" s="1"/>
      <c r="F57" s="1"/>
      <c r="G57" s="1"/>
    </row>
    <row r="58" spans="1:7" x14ac:dyDescent="0.2">
      <c r="A58" s="1" t="s">
        <v>492</v>
      </c>
      <c r="B58" s="1"/>
      <c r="C58" s="1"/>
      <c r="D58" s="1"/>
      <c r="E58" s="1"/>
      <c r="F58" s="1"/>
      <c r="G58" s="1"/>
    </row>
    <row r="59" spans="1:7" x14ac:dyDescent="0.2">
      <c r="A59" s="1" t="s">
        <v>493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44" t="s">
        <v>494</v>
      </c>
      <c r="B61" s="1"/>
      <c r="C61" s="1"/>
      <c r="D61" s="1"/>
      <c r="E61" s="1"/>
      <c r="F61" s="1"/>
      <c r="G61" s="1"/>
    </row>
    <row r="62" spans="1:7" x14ac:dyDescent="0.2">
      <c r="A62" s="1" t="s">
        <v>495</v>
      </c>
      <c r="B62" s="1"/>
      <c r="C62" s="1"/>
      <c r="D62" s="1"/>
      <c r="E62" s="1"/>
      <c r="F62" s="1"/>
      <c r="G62" s="1"/>
    </row>
    <row r="63" spans="1:7" x14ac:dyDescent="0.2">
      <c r="A63" s="1" t="s">
        <v>496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44" t="s">
        <v>497</v>
      </c>
      <c r="B65" s="1"/>
      <c r="C65" s="1"/>
      <c r="D65" s="1"/>
      <c r="E65" s="1"/>
      <c r="F65" s="1"/>
      <c r="G65" s="1"/>
    </row>
    <row r="66" spans="1:7" x14ac:dyDescent="0.2">
      <c r="A66" s="1" t="s">
        <v>498</v>
      </c>
      <c r="B66" s="1"/>
      <c r="C66" s="1"/>
      <c r="D66" s="1"/>
      <c r="E66" s="1"/>
      <c r="F66" s="1"/>
      <c r="G66" s="1"/>
    </row>
    <row r="67" spans="1:7" x14ac:dyDescent="0.2">
      <c r="A67" s="1" t="s">
        <v>499</v>
      </c>
      <c r="B67" s="1"/>
      <c r="C67" s="1"/>
      <c r="D67" s="1"/>
      <c r="E67" s="1"/>
      <c r="F67" s="1"/>
      <c r="G67" s="1"/>
    </row>
    <row r="68" spans="1:7" x14ac:dyDescent="0.2">
      <c r="A68" s="1" t="s">
        <v>500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D16"/>
  <sheetViews>
    <sheetView workbookViewId="0">
      <selection activeCell="D7" sqref="D7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5" thickTop="1" x14ac:dyDescent="0.2">
      <c r="A1" s="465" t="s">
        <v>514</v>
      </c>
      <c r="B1" s="468"/>
      <c r="C1" s="468"/>
      <c r="D1" s="468"/>
    </row>
    <row r="2" spans="1:4" x14ac:dyDescent="0.2">
      <c r="A2" s="498"/>
      <c r="B2" s="496"/>
      <c r="C2" s="496"/>
      <c r="D2" s="499"/>
    </row>
    <row r="3" spans="1:4" x14ac:dyDescent="0.2">
      <c r="A3" s="500"/>
      <c r="B3" s="500">
        <v>2013</v>
      </c>
      <c r="C3" s="500">
        <v>2014</v>
      </c>
      <c r="D3" s="500">
        <v>2015</v>
      </c>
    </row>
    <row r="4" spans="1:4" x14ac:dyDescent="0.2">
      <c r="A4" s="467" t="s">
        <v>135</v>
      </c>
      <c r="B4" s="495">
        <v>-7.4982580478999132</v>
      </c>
      <c r="C4" s="495">
        <v>-7.7324140831852759</v>
      </c>
      <c r="D4" s="495">
        <v>-0.13035307510711461</v>
      </c>
    </row>
    <row r="5" spans="1:4" x14ac:dyDescent="0.2">
      <c r="A5" s="467" t="s">
        <v>136</v>
      </c>
      <c r="B5" s="495">
        <v>-8.8924530160600082</v>
      </c>
      <c r="C5" s="495">
        <v>-6.1289296047799224</v>
      </c>
      <c r="D5" s="495" t="s">
        <v>628</v>
      </c>
    </row>
    <row r="6" spans="1:4" x14ac:dyDescent="0.2">
      <c r="A6" s="467" t="s">
        <v>137</v>
      </c>
      <c r="B6" s="495">
        <v>-9.2827590482357305</v>
      </c>
      <c r="C6" s="495">
        <v>-4.934927212976512</v>
      </c>
      <c r="D6" s="495" t="s">
        <v>628</v>
      </c>
    </row>
    <row r="7" spans="1:4" x14ac:dyDescent="0.2">
      <c r="A7" s="467" t="s">
        <v>138</v>
      </c>
      <c r="B7" s="495">
        <v>-9.3694248229796155</v>
      </c>
      <c r="C7" s="495">
        <v>-4.7614316762720161</v>
      </c>
      <c r="D7" s="773" t="s">
        <v>628</v>
      </c>
    </row>
    <row r="8" spans="1:4" x14ac:dyDescent="0.2">
      <c r="A8" s="467" t="s">
        <v>139</v>
      </c>
      <c r="B8" s="495">
        <v>-9.8600142648082194</v>
      </c>
      <c r="C8" s="495">
        <v>-3.8853086947476134</v>
      </c>
      <c r="D8" s="773" t="s">
        <v>628</v>
      </c>
    </row>
    <row r="9" spans="1:4" x14ac:dyDescent="0.2">
      <c r="A9" s="467" t="s">
        <v>140</v>
      </c>
      <c r="B9" s="495">
        <v>-10.661427553112601</v>
      </c>
      <c r="C9" s="495">
        <v>-2.4572460497826003</v>
      </c>
      <c r="D9" s="773" t="s">
        <v>628</v>
      </c>
    </row>
    <row r="10" spans="1:4" x14ac:dyDescent="0.2">
      <c r="A10" s="467" t="s">
        <v>141</v>
      </c>
      <c r="B10" s="495">
        <v>-10.494063006540271</v>
      </c>
      <c r="C10" s="495">
        <v>-2.1662272328384886</v>
      </c>
      <c r="D10" s="773" t="s">
        <v>628</v>
      </c>
    </row>
    <row r="11" spans="1:4" x14ac:dyDescent="0.2">
      <c r="A11" s="467" t="s">
        <v>142</v>
      </c>
      <c r="B11" s="495">
        <v>-10.991666855459252</v>
      </c>
      <c r="C11" s="495">
        <v>-1.794778130197842</v>
      </c>
      <c r="D11" s="773" t="s">
        <v>628</v>
      </c>
    </row>
    <row r="12" spans="1:4" x14ac:dyDescent="0.2">
      <c r="A12" s="467" t="s">
        <v>143</v>
      </c>
      <c r="B12" s="495">
        <v>-10.415991755541489</v>
      </c>
      <c r="C12" s="495">
        <v>-1.0805378025055157</v>
      </c>
      <c r="D12" s="773" t="s">
        <v>628</v>
      </c>
    </row>
    <row r="13" spans="1:4" x14ac:dyDescent="0.2">
      <c r="A13" s="467" t="s">
        <v>144</v>
      </c>
      <c r="B13" s="495">
        <v>-10.205386523367602</v>
      </c>
      <c r="C13" s="495">
        <v>-0.53310814215615476</v>
      </c>
      <c r="D13" s="773" t="s">
        <v>628</v>
      </c>
    </row>
    <row r="14" spans="1:4" x14ac:dyDescent="0.2">
      <c r="A14" s="467" t="s">
        <v>145</v>
      </c>
      <c r="B14" s="495">
        <v>-9.7135005410103368</v>
      </c>
      <c r="C14" s="495">
        <v>-0.70236777589029364</v>
      </c>
      <c r="D14" s="773" t="s">
        <v>628</v>
      </c>
    </row>
    <row r="15" spans="1:4" x14ac:dyDescent="0.2">
      <c r="A15" s="496" t="s">
        <v>146</v>
      </c>
      <c r="B15" s="497">
        <v>-8.9053259764972736</v>
      </c>
      <c r="C15" s="497">
        <v>-0.52395112962496149</v>
      </c>
      <c r="D15" s="774" t="s">
        <v>628</v>
      </c>
    </row>
    <row r="16" spans="1:4" x14ac:dyDescent="0.2">
      <c r="A16" s="466"/>
      <c r="B16" s="467"/>
      <c r="C16" s="467"/>
      <c r="D16" s="93" t="s">
        <v>246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B14" sqref="B14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503" t="s">
        <v>24</v>
      </c>
      <c r="B1" s="504"/>
      <c r="C1" s="504"/>
      <c r="D1" s="504"/>
      <c r="E1" s="504"/>
      <c r="F1" s="504"/>
      <c r="G1" s="504"/>
      <c r="H1" s="504"/>
    </row>
    <row r="2" spans="1:8" ht="15.75" x14ac:dyDescent="0.25">
      <c r="A2" s="505"/>
      <c r="B2" s="506"/>
      <c r="C2" s="507"/>
      <c r="D2" s="507"/>
      <c r="E2" s="507"/>
      <c r="F2" s="507"/>
      <c r="G2" s="507"/>
      <c r="H2" s="537" t="s">
        <v>160</v>
      </c>
    </row>
    <row r="3" spans="1:8" s="80" customFormat="1" x14ac:dyDescent="0.2">
      <c r="A3" s="459"/>
      <c r="B3" s="856">
        <f>INDICE!A3</f>
        <v>42005</v>
      </c>
      <c r="C3" s="857"/>
      <c r="D3" s="857" t="s">
        <v>121</v>
      </c>
      <c r="E3" s="857"/>
      <c r="F3" s="857" t="s">
        <v>122</v>
      </c>
      <c r="G3" s="857"/>
      <c r="H3" s="857"/>
    </row>
    <row r="4" spans="1:8" s="80" customFormat="1" x14ac:dyDescent="0.2">
      <c r="A4" s="460"/>
      <c r="B4" s="97" t="s">
        <v>48</v>
      </c>
      <c r="C4" s="97" t="s">
        <v>509</v>
      </c>
      <c r="D4" s="97" t="s">
        <v>48</v>
      </c>
      <c r="E4" s="97" t="s">
        <v>509</v>
      </c>
      <c r="F4" s="97" t="s">
        <v>48</v>
      </c>
      <c r="G4" s="455" t="s">
        <v>509</v>
      </c>
      <c r="H4" s="455" t="s">
        <v>129</v>
      </c>
    </row>
    <row r="5" spans="1:8" s="102" customFormat="1" x14ac:dyDescent="0.2">
      <c r="A5" s="509" t="s">
        <v>147</v>
      </c>
      <c r="B5" s="518">
        <v>106.96289999999999</v>
      </c>
      <c r="C5" s="511">
        <v>3.9983945634505003</v>
      </c>
      <c r="D5" s="510">
        <v>106.96289999999999</v>
      </c>
      <c r="E5" s="511">
        <v>3.9983945634505003</v>
      </c>
      <c r="F5" s="510">
        <v>862.89551000000017</v>
      </c>
      <c r="G5" s="511">
        <v>-6.4206839105681839</v>
      </c>
      <c r="H5" s="516">
        <v>51.888430598499156</v>
      </c>
    </row>
    <row r="6" spans="1:8" s="102" customFormat="1" x14ac:dyDescent="0.2">
      <c r="A6" s="509" t="s">
        <v>148</v>
      </c>
      <c r="B6" s="518">
        <v>67.463459999999998</v>
      </c>
      <c r="C6" s="511">
        <v>-6.9261673744799097</v>
      </c>
      <c r="D6" s="510">
        <v>67.463459999999998</v>
      </c>
      <c r="E6" s="511">
        <v>-6.9261673744799097</v>
      </c>
      <c r="F6" s="510">
        <v>504.55654000000004</v>
      </c>
      <c r="G6" s="511">
        <v>-11.710562364843279</v>
      </c>
      <c r="H6" s="516">
        <v>30.340460351692943</v>
      </c>
    </row>
    <row r="7" spans="1:8" s="102" customFormat="1" x14ac:dyDescent="0.2">
      <c r="A7" s="509" t="s">
        <v>149</v>
      </c>
      <c r="B7" s="518">
        <v>2.9426599999999996</v>
      </c>
      <c r="C7" s="511">
        <v>11.962712831732137</v>
      </c>
      <c r="D7" s="510">
        <v>2.9426599999999996</v>
      </c>
      <c r="E7" s="511">
        <v>11.962712831732137</v>
      </c>
      <c r="F7" s="510">
        <v>35.624369999999992</v>
      </c>
      <c r="G7" s="511">
        <v>13.800971757693059</v>
      </c>
      <c r="H7" s="516">
        <v>2.142197553398157</v>
      </c>
    </row>
    <row r="8" spans="1:8" s="102" customFormat="1" x14ac:dyDescent="0.2">
      <c r="A8" s="512" t="s">
        <v>650</v>
      </c>
      <c r="B8" s="517">
        <v>3.6679999999999997E-2</v>
      </c>
      <c r="C8" s="514">
        <v>-12.520868113522537</v>
      </c>
      <c r="D8" s="513">
        <v>3.6679999999999997E-2</v>
      </c>
      <c r="E8" s="515">
        <v>-12.520868113522537</v>
      </c>
      <c r="F8" s="513">
        <v>259.90606000000002</v>
      </c>
      <c r="G8" s="515">
        <v>371.27511852320077</v>
      </c>
      <c r="H8" s="517">
        <v>15.628911496409753</v>
      </c>
    </row>
    <row r="9" spans="1:8" s="80" customFormat="1" x14ac:dyDescent="0.2">
      <c r="A9" s="461" t="s">
        <v>120</v>
      </c>
      <c r="B9" s="69">
        <v>177.4057</v>
      </c>
      <c r="C9" s="70">
        <v>-0.3364071878624082</v>
      </c>
      <c r="D9" s="69">
        <v>177.4057</v>
      </c>
      <c r="E9" s="70">
        <v>-0.3364071878624082</v>
      </c>
      <c r="F9" s="69">
        <v>1662.9824799999999</v>
      </c>
      <c r="G9" s="70">
        <v>5.2497648484726867</v>
      </c>
      <c r="H9" s="70">
        <v>100</v>
      </c>
    </row>
    <row r="10" spans="1:8" s="102" customFormat="1" x14ac:dyDescent="0.2">
      <c r="A10" s="502"/>
      <c r="B10" s="501"/>
      <c r="C10" s="508"/>
      <c r="D10" s="501"/>
      <c r="E10" s="508"/>
      <c r="F10" s="501"/>
      <c r="G10" s="508"/>
      <c r="H10" s="93" t="s">
        <v>246</v>
      </c>
    </row>
    <row r="11" spans="1:8" s="102" customFormat="1" x14ac:dyDescent="0.2">
      <c r="A11" s="462" t="s">
        <v>581</v>
      </c>
      <c r="B11" s="501"/>
      <c r="C11" s="501"/>
      <c r="D11" s="501"/>
      <c r="E11" s="501"/>
      <c r="F11" s="501"/>
      <c r="G11" s="508"/>
      <c r="H11" s="508"/>
    </row>
    <row r="12" spans="1:8" s="102" customFormat="1" x14ac:dyDescent="0.2">
      <c r="A12" s="462" t="s">
        <v>649</v>
      </c>
      <c r="B12" s="501"/>
      <c r="C12" s="501"/>
      <c r="D12" s="501"/>
      <c r="E12" s="501"/>
      <c r="F12" s="501"/>
      <c r="G12" s="508"/>
      <c r="H12" s="508"/>
    </row>
    <row r="13" spans="1:8" s="102" customFormat="1" ht="14.25" x14ac:dyDescent="0.2">
      <c r="A13" s="462" t="s">
        <v>247</v>
      </c>
      <c r="B13" s="467"/>
      <c r="C13" s="467"/>
      <c r="D13" s="467"/>
      <c r="E13" s="467"/>
      <c r="F13" s="467"/>
      <c r="G13" s="467"/>
      <c r="H13" s="467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80" priority="4" operator="between">
      <formula>0</formula>
      <formula>0.5</formula>
    </cfRule>
  </conditionalFormatting>
  <conditionalFormatting sqref="D8">
    <cfRule type="cellIs" dxfId="79" priority="3" operator="between">
      <formula>0</formula>
      <formula>0.5</formula>
    </cfRule>
  </conditionalFormatting>
  <conditionalFormatting sqref="F8">
    <cfRule type="cellIs" dxfId="78" priority="2" operator="between">
      <formula>0</formula>
      <formula>0.5</formula>
    </cfRule>
  </conditionalFormatting>
  <conditionalFormatting sqref="H8">
    <cfRule type="cellIs" dxfId="77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C25" sqref="C25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5"/>
      <c r="C1" s="185"/>
      <c r="D1" s="185"/>
      <c r="E1" s="185"/>
      <c r="F1" s="185"/>
      <c r="G1" s="185"/>
      <c r="H1" s="185"/>
    </row>
    <row r="2" spans="1:14" ht="15.75" x14ac:dyDescent="0.25">
      <c r="A2" s="177"/>
      <c r="B2" s="178"/>
      <c r="C2" s="185"/>
      <c r="D2" s="185"/>
      <c r="E2" s="185"/>
      <c r="F2" s="185"/>
      <c r="G2" s="185"/>
      <c r="H2" s="537" t="s">
        <v>160</v>
      </c>
    </row>
    <row r="3" spans="1:14" s="102" customFormat="1" x14ac:dyDescent="0.2">
      <c r="A3" s="79"/>
      <c r="B3" s="856">
        <f>INDICE!A3</f>
        <v>42005</v>
      </c>
      <c r="C3" s="857"/>
      <c r="D3" s="858" t="s">
        <v>121</v>
      </c>
      <c r="E3" s="858"/>
      <c r="F3" s="858" t="s">
        <v>122</v>
      </c>
      <c r="G3" s="858"/>
      <c r="H3" s="858"/>
      <c r="I3" s="538"/>
    </row>
    <row r="4" spans="1:14" s="102" customFormat="1" x14ac:dyDescent="0.2">
      <c r="A4" s="81"/>
      <c r="B4" s="97" t="s">
        <v>48</v>
      </c>
      <c r="C4" s="97" t="s">
        <v>515</v>
      </c>
      <c r="D4" s="97" t="s">
        <v>48</v>
      </c>
      <c r="E4" s="97" t="s">
        <v>509</v>
      </c>
      <c r="F4" s="97" t="s">
        <v>48</v>
      </c>
      <c r="G4" s="455" t="s">
        <v>509</v>
      </c>
      <c r="H4" s="455" t="s">
        <v>111</v>
      </c>
      <c r="I4" s="538"/>
    </row>
    <row r="5" spans="1:14" s="102" customFormat="1" x14ac:dyDescent="0.2">
      <c r="A5" s="99" t="s">
        <v>193</v>
      </c>
      <c r="B5" s="540">
        <v>329.19156000000015</v>
      </c>
      <c r="C5" s="533">
        <v>0.9034770966837431</v>
      </c>
      <c r="D5" s="532">
        <v>329.19156000000015</v>
      </c>
      <c r="E5" s="534">
        <v>0.9034770966837431</v>
      </c>
      <c r="F5" s="532">
        <v>4301.145919999999</v>
      </c>
      <c r="G5" s="534">
        <v>-0.82422487814699241</v>
      </c>
      <c r="H5" s="543">
        <v>93.0731662548299</v>
      </c>
    </row>
    <row r="6" spans="1:14" s="102" customFormat="1" x14ac:dyDescent="0.2">
      <c r="A6" s="99" t="s">
        <v>194</v>
      </c>
      <c r="B6" s="518">
        <v>24.567059999999962</v>
      </c>
      <c r="C6" s="526">
        <v>8.6717807938013731</v>
      </c>
      <c r="D6" s="510">
        <v>24.567059999999962</v>
      </c>
      <c r="E6" s="511">
        <v>8.6717807938013731</v>
      </c>
      <c r="F6" s="510">
        <v>316.68200999999993</v>
      </c>
      <c r="G6" s="511">
        <v>0.73326339602668567</v>
      </c>
      <c r="H6" s="516">
        <v>6.8527313220388724</v>
      </c>
    </row>
    <row r="7" spans="1:14" s="102" customFormat="1" x14ac:dyDescent="0.2">
      <c r="A7" s="99" t="s">
        <v>154</v>
      </c>
      <c r="B7" s="541">
        <v>0</v>
      </c>
      <c r="C7" s="528">
        <v>-100</v>
      </c>
      <c r="D7" s="527">
        <v>0</v>
      </c>
      <c r="E7" s="528">
        <v>-100</v>
      </c>
      <c r="F7" s="527">
        <v>0.18160000000000001</v>
      </c>
      <c r="G7" s="528">
        <v>-23.469172742214159</v>
      </c>
      <c r="H7" s="541">
        <v>3.9296706752690487E-3</v>
      </c>
    </row>
    <row r="8" spans="1:14" s="102" customFormat="1" x14ac:dyDescent="0.2">
      <c r="A8" s="539" t="s">
        <v>155</v>
      </c>
      <c r="B8" s="519">
        <v>353.75862000000012</v>
      </c>
      <c r="C8" s="520">
        <v>1.4022376685558782</v>
      </c>
      <c r="D8" s="519">
        <v>353.75862000000012</v>
      </c>
      <c r="E8" s="520">
        <v>1.4022376685558782</v>
      </c>
      <c r="F8" s="519">
        <v>4618.0837199999987</v>
      </c>
      <c r="G8" s="520">
        <v>-0.72129252462819149</v>
      </c>
      <c r="H8" s="520">
        <v>99.931432656505478</v>
      </c>
    </row>
    <row r="9" spans="1:14" s="102" customFormat="1" x14ac:dyDescent="0.2">
      <c r="A9" s="99" t="s">
        <v>156</v>
      </c>
      <c r="B9" s="541">
        <v>0.18318999999999996</v>
      </c>
      <c r="C9" s="528">
        <v>7.5500499031291763</v>
      </c>
      <c r="D9" s="527">
        <v>0.18318999999999996</v>
      </c>
      <c r="E9" s="527">
        <v>7.5500499031291763</v>
      </c>
      <c r="F9" s="527">
        <v>3.1686699999999997</v>
      </c>
      <c r="G9" s="528">
        <v>-36.033373505893643</v>
      </c>
      <c r="H9" s="516">
        <v>6.8567343494519692E-2</v>
      </c>
    </row>
    <row r="10" spans="1:14" s="102" customFormat="1" x14ac:dyDescent="0.2">
      <c r="A10" s="68" t="s">
        <v>157</v>
      </c>
      <c r="B10" s="521">
        <v>353.94181000000009</v>
      </c>
      <c r="C10" s="522">
        <v>1.4052377998540275</v>
      </c>
      <c r="D10" s="521">
        <v>353.94181000000009</v>
      </c>
      <c r="E10" s="522">
        <v>1.4052377998540275</v>
      </c>
      <c r="F10" s="521">
        <v>4621.2523899999987</v>
      </c>
      <c r="G10" s="522">
        <v>-0.7588571399120545</v>
      </c>
      <c r="H10" s="522">
        <v>100</v>
      </c>
    </row>
    <row r="11" spans="1:14" s="102" customFormat="1" x14ac:dyDescent="0.2">
      <c r="A11" s="104" t="s">
        <v>158</v>
      </c>
      <c r="B11" s="529"/>
      <c r="C11" s="529"/>
      <c r="D11" s="529"/>
      <c r="E11" s="529"/>
      <c r="F11" s="529"/>
      <c r="G11" s="529"/>
      <c r="H11" s="529"/>
    </row>
    <row r="12" spans="1:14" s="102" customFormat="1" x14ac:dyDescent="0.2">
      <c r="A12" s="105" t="s">
        <v>200</v>
      </c>
      <c r="B12" s="542">
        <v>22.571689999999997</v>
      </c>
      <c r="C12" s="531">
        <v>9.4630166854344964</v>
      </c>
      <c r="D12" s="530">
        <v>22.571689999999997</v>
      </c>
      <c r="E12" s="531">
        <v>9.4630166854344964</v>
      </c>
      <c r="F12" s="530">
        <v>275.41734999999994</v>
      </c>
      <c r="G12" s="531">
        <v>6.6532322006329467</v>
      </c>
      <c r="H12" s="544">
        <v>5.9597989193574428</v>
      </c>
    </row>
    <row r="13" spans="1:14" s="102" customFormat="1" x14ac:dyDescent="0.2">
      <c r="A13" s="106" t="s">
        <v>159</v>
      </c>
      <c r="B13" s="583">
        <v>6.3772318958305583</v>
      </c>
      <c r="C13" s="535"/>
      <c r="D13" s="564">
        <v>6.3772318958305583</v>
      </c>
      <c r="E13" s="535"/>
      <c r="F13" s="564">
        <v>5.9597989193574428</v>
      </c>
      <c r="G13" s="535"/>
      <c r="H13" s="545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246</v>
      </c>
    </row>
    <row r="15" spans="1:14" s="102" customFormat="1" x14ac:dyDescent="0.2">
      <c r="A15" s="94" t="s">
        <v>581</v>
      </c>
      <c r="B15" s="136"/>
      <c r="C15" s="136"/>
      <c r="D15" s="136"/>
      <c r="E15" s="136"/>
      <c r="F15" s="536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516</v>
      </c>
      <c r="B16" s="185"/>
      <c r="C16" s="185"/>
      <c r="D16" s="185"/>
      <c r="E16" s="185"/>
      <c r="F16" s="185"/>
      <c r="G16" s="185"/>
      <c r="H16" s="185"/>
      <c r="I16" s="108"/>
      <c r="J16" s="108"/>
      <c r="K16" s="108"/>
      <c r="L16" s="108"/>
      <c r="M16" s="108"/>
      <c r="N16" s="108"/>
    </row>
    <row r="17" spans="1:8" x14ac:dyDescent="0.2">
      <c r="A17" s="94" t="s">
        <v>247</v>
      </c>
      <c r="B17" s="185"/>
      <c r="C17" s="185"/>
      <c r="D17" s="185"/>
      <c r="E17" s="185"/>
      <c r="F17" s="185"/>
      <c r="G17" s="185"/>
      <c r="H17" s="185"/>
    </row>
  </sheetData>
  <mergeCells count="3">
    <mergeCell ref="B3:C3"/>
    <mergeCell ref="D3:E3"/>
    <mergeCell ref="F3:H3"/>
  </mergeCells>
  <conditionalFormatting sqref="H7">
    <cfRule type="cellIs" dxfId="76" priority="1" operator="between">
      <formula>0</formula>
      <formula>0.5</formula>
    </cfRule>
  </conditionalFormatting>
  <conditionalFormatting sqref="B9:G9">
    <cfRule type="cellIs" dxfId="75" priority="3" operator="between">
      <formula>0</formula>
      <formula>0.5</formula>
    </cfRule>
  </conditionalFormatting>
  <conditionalFormatting sqref="B7:G7">
    <cfRule type="cellIs" dxfId="74" priority="2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B5" sqref="B5:H24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9" s="8" customFormat="1" x14ac:dyDescent="0.2">
      <c r="A1" s="6" t="s">
        <v>621</v>
      </c>
    </row>
    <row r="2" spans="1:9" ht="15.75" x14ac:dyDescent="0.25">
      <c r="A2" s="2"/>
      <c r="B2" s="109"/>
      <c r="H2" s="110" t="s">
        <v>160</v>
      </c>
    </row>
    <row r="3" spans="1:9" s="114" customFormat="1" ht="13.7" customHeight="1" x14ac:dyDescent="0.2">
      <c r="A3" s="111"/>
      <c r="B3" s="859">
        <f>INDICE!A3</f>
        <v>42005</v>
      </c>
      <c r="C3" s="859"/>
      <c r="D3" s="859"/>
      <c r="E3" s="112"/>
      <c r="F3" s="860" t="s">
        <v>122</v>
      </c>
      <c r="G3" s="860"/>
      <c r="H3" s="860"/>
    </row>
    <row r="4" spans="1:9" s="114" customFormat="1" x14ac:dyDescent="0.2">
      <c r="A4" s="115"/>
      <c r="B4" s="116" t="s">
        <v>152</v>
      </c>
      <c r="C4" s="116" t="s">
        <v>153</v>
      </c>
      <c r="D4" s="116" t="s">
        <v>161</v>
      </c>
      <c r="E4" s="116"/>
      <c r="F4" s="116" t="s">
        <v>152</v>
      </c>
      <c r="G4" s="116" t="s">
        <v>153</v>
      </c>
      <c r="H4" s="116" t="s">
        <v>161</v>
      </c>
    </row>
    <row r="5" spans="1:9" s="114" customFormat="1" x14ac:dyDescent="0.2">
      <c r="A5" s="111" t="s">
        <v>162</v>
      </c>
      <c r="B5" s="117">
        <v>50.789710000000021</v>
      </c>
      <c r="C5" s="117">
        <v>1.6916</v>
      </c>
      <c r="D5" s="546">
        <v>52.481310000000022</v>
      </c>
      <c r="E5" s="547"/>
      <c r="F5" s="547">
        <v>666.86906000000045</v>
      </c>
      <c r="G5" s="547">
        <v>24.180350000000008</v>
      </c>
      <c r="H5" s="546">
        <v>691.04941000000042</v>
      </c>
      <c r="I5" s="82"/>
    </row>
    <row r="6" spans="1:9" s="114" customFormat="1" x14ac:dyDescent="0.2">
      <c r="A6" s="115" t="s">
        <v>163</v>
      </c>
      <c r="B6" s="118">
        <v>9.5259600000000013</v>
      </c>
      <c r="C6" s="119">
        <v>0.43203999999999998</v>
      </c>
      <c r="D6" s="548">
        <v>9.958000000000002</v>
      </c>
      <c r="E6" s="270"/>
      <c r="F6" s="270">
        <v>126.72098000000001</v>
      </c>
      <c r="G6" s="270">
        <v>6.1580900000000014</v>
      </c>
      <c r="H6" s="548">
        <v>132.87907000000001</v>
      </c>
      <c r="I6" s="82"/>
    </row>
    <row r="7" spans="1:9" s="114" customFormat="1" x14ac:dyDescent="0.2">
      <c r="A7" s="115" t="s">
        <v>164</v>
      </c>
      <c r="B7" s="118">
        <v>6.2206799999999998</v>
      </c>
      <c r="C7" s="119">
        <v>0.4401500000000001</v>
      </c>
      <c r="D7" s="548">
        <v>6.6608299999999998</v>
      </c>
      <c r="E7" s="270"/>
      <c r="F7" s="270">
        <v>84.09265000000002</v>
      </c>
      <c r="G7" s="270">
        <v>6.1400000000000015</v>
      </c>
      <c r="H7" s="548">
        <v>90.232650000000021</v>
      </c>
      <c r="I7" s="82"/>
    </row>
    <row r="8" spans="1:9" s="114" customFormat="1" x14ac:dyDescent="0.2">
      <c r="A8" s="115" t="s">
        <v>165</v>
      </c>
      <c r="B8" s="118">
        <v>12.16883</v>
      </c>
      <c r="C8" s="118">
        <v>0.67312000000000005</v>
      </c>
      <c r="D8" s="548">
        <v>12.841950000000001</v>
      </c>
      <c r="E8" s="270"/>
      <c r="F8" s="270">
        <v>195.81353000000001</v>
      </c>
      <c r="G8" s="270">
        <v>10.885349999999999</v>
      </c>
      <c r="H8" s="548">
        <v>206.69888</v>
      </c>
      <c r="I8" s="82"/>
    </row>
    <row r="9" spans="1:9" s="114" customFormat="1" x14ac:dyDescent="0.2">
      <c r="A9" s="115" t="s">
        <v>166</v>
      </c>
      <c r="B9" s="118">
        <v>30.136680000000005</v>
      </c>
      <c r="C9" s="118">
        <v>9.8210400000000035</v>
      </c>
      <c r="D9" s="548">
        <v>39.957720000000009</v>
      </c>
      <c r="E9" s="270"/>
      <c r="F9" s="270">
        <v>359.54396999999977</v>
      </c>
      <c r="G9" s="270">
        <v>116.61039000000007</v>
      </c>
      <c r="H9" s="548">
        <v>476.15435999999983</v>
      </c>
      <c r="I9" s="82"/>
    </row>
    <row r="10" spans="1:9" s="114" customFormat="1" x14ac:dyDescent="0.2">
      <c r="A10" s="115" t="s">
        <v>167</v>
      </c>
      <c r="B10" s="118">
        <v>4.2782300000000006</v>
      </c>
      <c r="C10" s="119">
        <v>0.23670000000000002</v>
      </c>
      <c r="D10" s="548">
        <v>4.5149300000000006</v>
      </c>
      <c r="E10" s="270"/>
      <c r="F10" s="270">
        <v>57.108459999999987</v>
      </c>
      <c r="G10" s="270">
        <v>3.2478699999999989</v>
      </c>
      <c r="H10" s="548">
        <v>60.356329999999986</v>
      </c>
      <c r="I10" s="82"/>
    </row>
    <row r="11" spans="1:9" s="114" customFormat="1" x14ac:dyDescent="0.2">
      <c r="A11" s="115" t="s">
        <v>168</v>
      </c>
      <c r="B11" s="118">
        <v>18.002709999999997</v>
      </c>
      <c r="C11" s="118">
        <v>1.06227</v>
      </c>
      <c r="D11" s="548">
        <v>19.064979999999998</v>
      </c>
      <c r="E11" s="270"/>
      <c r="F11" s="270">
        <v>239.29592000000011</v>
      </c>
      <c r="G11" s="270">
        <v>13.856660000000021</v>
      </c>
      <c r="H11" s="548">
        <v>253.15258000000014</v>
      </c>
      <c r="I11" s="82"/>
    </row>
    <row r="12" spans="1:9" s="114" customFormat="1" x14ac:dyDescent="0.2">
      <c r="A12" s="115" t="s">
        <v>638</v>
      </c>
      <c r="B12" s="118">
        <v>12.12097</v>
      </c>
      <c r="C12" s="119">
        <v>0.46623999999999993</v>
      </c>
      <c r="D12" s="548">
        <v>12.587209999999999</v>
      </c>
      <c r="E12" s="270"/>
      <c r="F12" s="270">
        <v>164.35794999999999</v>
      </c>
      <c r="G12" s="270">
        <v>7.1915600000000053</v>
      </c>
      <c r="H12" s="548">
        <v>171.54951</v>
      </c>
      <c r="I12" s="82"/>
    </row>
    <row r="13" spans="1:9" s="114" customFormat="1" x14ac:dyDescent="0.2">
      <c r="A13" s="115" t="s">
        <v>169</v>
      </c>
      <c r="B13" s="118">
        <v>55.139209999999999</v>
      </c>
      <c r="C13" s="118">
        <v>3.4337299999999997</v>
      </c>
      <c r="D13" s="548">
        <v>58.572939999999996</v>
      </c>
      <c r="E13" s="270"/>
      <c r="F13" s="270">
        <v>720.07954000000029</v>
      </c>
      <c r="G13" s="270">
        <v>46.007060000000038</v>
      </c>
      <c r="H13" s="548">
        <v>766.08660000000032</v>
      </c>
      <c r="I13" s="82"/>
    </row>
    <row r="14" spans="1:9" s="114" customFormat="1" x14ac:dyDescent="0.2">
      <c r="A14" s="115" t="s">
        <v>170</v>
      </c>
      <c r="B14" s="119">
        <v>0.46647</v>
      </c>
      <c r="C14" s="119">
        <v>4.3830000000000001E-2</v>
      </c>
      <c r="D14" s="549">
        <v>0.51029999999999998</v>
      </c>
      <c r="E14" s="119"/>
      <c r="F14" s="270">
        <v>6.2214599999999995</v>
      </c>
      <c r="G14" s="119">
        <v>0.70768000000000009</v>
      </c>
      <c r="H14" s="549">
        <v>6.9291399999999994</v>
      </c>
      <c r="I14" s="82"/>
    </row>
    <row r="15" spans="1:9" s="114" customFormat="1" x14ac:dyDescent="0.2">
      <c r="A15" s="115" t="s">
        <v>171</v>
      </c>
      <c r="B15" s="118">
        <v>35.423070000000003</v>
      </c>
      <c r="C15" s="118">
        <v>1.3756200000000001</v>
      </c>
      <c r="D15" s="548">
        <v>36.798690000000001</v>
      </c>
      <c r="E15" s="270"/>
      <c r="F15" s="270">
        <v>470.80294000000009</v>
      </c>
      <c r="G15" s="270">
        <v>18.964749999999999</v>
      </c>
      <c r="H15" s="548">
        <v>489.76769000000007</v>
      </c>
      <c r="I15" s="82"/>
    </row>
    <row r="16" spans="1:9" s="114" customFormat="1" x14ac:dyDescent="0.2">
      <c r="A16" s="115" t="s">
        <v>172</v>
      </c>
      <c r="B16" s="118">
        <v>7.1022699999999999</v>
      </c>
      <c r="C16" s="119">
        <v>0.20748999999999998</v>
      </c>
      <c r="D16" s="548">
        <v>7.3097599999999998</v>
      </c>
      <c r="E16" s="270"/>
      <c r="F16" s="270">
        <v>92.853149999999957</v>
      </c>
      <c r="G16" s="270">
        <v>2.7456799999999983</v>
      </c>
      <c r="H16" s="548">
        <v>95.59882999999995</v>
      </c>
      <c r="I16" s="82"/>
    </row>
    <row r="17" spans="1:14" s="114" customFormat="1" x14ac:dyDescent="0.2">
      <c r="A17" s="115" t="s">
        <v>173</v>
      </c>
      <c r="B17" s="118">
        <v>17.096869999999999</v>
      </c>
      <c r="C17" s="118">
        <v>0.92078999999999989</v>
      </c>
      <c r="D17" s="548">
        <v>18.017659999999999</v>
      </c>
      <c r="E17" s="270"/>
      <c r="F17" s="270">
        <v>229.38494999999986</v>
      </c>
      <c r="G17" s="270">
        <v>12.771930000000008</v>
      </c>
      <c r="H17" s="548">
        <v>242.15687999999986</v>
      </c>
      <c r="I17" s="82"/>
    </row>
    <row r="18" spans="1:14" s="114" customFormat="1" x14ac:dyDescent="0.2">
      <c r="A18" s="115" t="s">
        <v>174</v>
      </c>
      <c r="B18" s="118">
        <v>2.0345999999999997</v>
      </c>
      <c r="C18" s="119">
        <v>9.647E-2</v>
      </c>
      <c r="D18" s="548">
        <v>2.1310699999999998</v>
      </c>
      <c r="E18" s="270"/>
      <c r="F18" s="270">
        <v>26.548629999999996</v>
      </c>
      <c r="G18" s="270">
        <v>1.5222500000000001</v>
      </c>
      <c r="H18" s="548">
        <v>28.070879999999995</v>
      </c>
      <c r="I18" s="82"/>
    </row>
    <row r="19" spans="1:14" s="114" customFormat="1" x14ac:dyDescent="0.2">
      <c r="A19" s="115" t="s">
        <v>175</v>
      </c>
      <c r="B19" s="118">
        <v>41.764139999999998</v>
      </c>
      <c r="C19" s="118">
        <v>2.1981899999999999</v>
      </c>
      <c r="D19" s="548">
        <v>43.962329999999994</v>
      </c>
      <c r="E19" s="270"/>
      <c r="F19" s="270">
        <v>513.23297999999988</v>
      </c>
      <c r="G19" s="270">
        <v>26.745679999999997</v>
      </c>
      <c r="H19" s="548">
        <v>539.97865999999988</v>
      </c>
      <c r="I19" s="82"/>
    </row>
    <row r="20" spans="1:14" s="114" customFormat="1" x14ac:dyDescent="0.2">
      <c r="A20" s="115" t="s">
        <v>176</v>
      </c>
      <c r="B20" s="119">
        <v>0.49924000000000002</v>
      </c>
      <c r="C20" s="119">
        <v>0</v>
      </c>
      <c r="D20" s="549">
        <v>0.49924000000000002</v>
      </c>
      <c r="E20" s="119"/>
      <c r="F20" s="270">
        <v>6.1172000000000004</v>
      </c>
      <c r="G20" s="119">
        <v>0</v>
      </c>
      <c r="H20" s="549">
        <v>6.1172000000000004</v>
      </c>
      <c r="I20" s="82"/>
    </row>
    <row r="21" spans="1:14" s="114" customFormat="1" x14ac:dyDescent="0.2">
      <c r="A21" s="115" t="s">
        <v>177</v>
      </c>
      <c r="B21" s="118">
        <v>8.5612499999999994</v>
      </c>
      <c r="C21" s="119">
        <v>0.43877999999999995</v>
      </c>
      <c r="D21" s="548">
        <v>9.0000299999999989</v>
      </c>
      <c r="E21" s="270"/>
      <c r="F21" s="270">
        <v>112.06809999999999</v>
      </c>
      <c r="G21" s="270">
        <v>5.5242800000000027</v>
      </c>
      <c r="H21" s="548">
        <v>117.59237999999999</v>
      </c>
      <c r="I21" s="82"/>
    </row>
    <row r="22" spans="1:14" s="114" customFormat="1" x14ac:dyDescent="0.2">
      <c r="A22" s="115" t="s">
        <v>178</v>
      </c>
      <c r="B22" s="118">
        <v>4.8088699999999989</v>
      </c>
      <c r="C22" s="119">
        <v>0.17050000000000001</v>
      </c>
      <c r="D22" s="548">
        <v>4.9793699999999985</v>
      </c>
      <c r="E22" s="270"/>
      <c r="F22" s="270">
        <v>61.85612000000004</v>
      </c>
      <c r="G22" s="270">
        <v>2.3520199999999996</v>
      </c>
      <c r="H22" s="548">
        <v>64.208140000000043</v>
      </c>
      <c r="I22" s="82"/>
    </row>
    <row r="23" spans="1:14" x14ac:dyDescent="0.2">
      <c r="A23" s="120" t="s">
        <v>179</v>
      </c>
      <c r="B23" s="121">
        <v>13.0518</v>
      </c>
      <c r="C23" s="121">
        <v>0.85850000000000004</v>
      </c>
      <c r="D23" s="550">
        <v>13.910299999999999</v>
      </c>
      <c r="E23" s="551"/>
      <c r="F23" s="551">
        <v>168.17833000000019</v>
      </c>
      <c r="G23" s="551">
        <v>11.070410000000006</v>
      </c>
      <c r="H23" s="550">
        <v>179.2487400000002</v>
      </c>
      <c r="I23" s="491"/>
      <c r="N23" s="114"/>
    </row>
    <row r="24" spans="1:14" x14ac:dyDescent="0.2">
      <c r="A24" s="122" t="s">
        <v>521</v>
      </c>
      <c r="B24" s="123">
        <v>329.19156000000027</v>
      </c>
      <c r="C24" s="123">
        <v>24.567059999999998</v>
      </c>
      <c r="D24" s="123">
        <v>353.75862000000029</v>
      </c>
      <c r="E24" s="123"/>
      <c r="F24" s="123">
        <v>4301.1459199999954</v>
      </c>
      <c r="G24" s="123">
        <v>316.68200999999993</v>
      </c>
      <c r="H24" s="123">
        <v>4617.8279299999949</v>
      </c>
      <c r="I24" s="491"/>
    </row>
    <row r="25" spans="1:14" x14ac:dyDescent="0.2">
      <c r="H25" s="93" t="s">
        <v>246</v>
      </c>
    </row>
    <row r="26" spans="1:14" x14ac:dyDescent="0.2">
      <c r="A26" s="552" t="s">
        <v>517</v>
      </c>
      <c r="G26" s="125"/>
      <c r="H26" s="125"/>
    </row>
    <row r="27" spans="1:14" x14ac:dyDescent="0.2">
      <c r="A27" s="154" t="s">
        <v>247</v>
      </c>
      <c r="B27" s="127"/>
      <c r="G27" s="125"/>
      <c r="H27" s="125"/>
    </row>
    <row r="28" spans="1:14" ht="18" x14ac:dyDescent="0.25">
      <c r="A28" s="126"/>
      <c r="B28" s="127"/>
      <c r="E28" s="128"/>
      <c r="G28" s="125"/>
      <c r="H28" s="125"/>
    </row>
    <row r="29" spans="1:14" x14ac:dyDescent="0.2">
      <c r="A29" s="126"/>
      <c r="B29" s="127"/>
      <c r="G29" s="125"/>
      <c r="H29" s="125"/>
    </row>
    <row r="30" spans="1:14" x14ac:dyDescent="0.2">
      <c r="A30" s="126"/>
      <c r="B30" s="127"/>
      <c r="G30" s="125"/>
      <c r="H30" s="125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73" priority="1" operator="between">
      <formula>0</formula>
      <formula>0.5</formula>
    </cfRule>
    <cfRule type="cellIs" dxfId="72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56</vt:i4>
      </vt:variant>
      <vt:variant>
        <vt:lpstr>Rangos con nombre</vt:lpstr>
      </vt:variant>
      <vt:variant>
        <vt:i4>4</vt:i4>
      </vt:variant>
    </vt:vector>
  </HeadingPairs>
  <TitlesOfParts>
    <vt:vector baseType="lpstr" size="60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importaciones netas GN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