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5\02. FEBRERO 2015\"/>
    </mc:Choice>
  </mc:AlternateContent>
  <bookViews>
    <workbookView xWindow="0" yWindow="0" windowWidth="28800" windowHeight="1144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<sst xmlns="http://schemas.openxmlformats.org/spreadsheetml/2006/main" count="1776" uniqueCount="664">
  <si>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</si>
  <si>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</si>
  <si>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</si>
  <si>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</si>
  <si>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</si>
  <si>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</si>
  <si>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</si>
  <si>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</si>
  <si>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</si>
  <si>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</si>
  <si>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</si>
  <si>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</si>
  <si>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</si>
  <si>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</si>
  <si>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</si>
  <si>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</si>
  <si>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</si>
  <si>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</si>
  <si>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</si>
  <si>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</si>
  <si>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</si>
  <si>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</si>
  <si>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</si>
  <si>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</si>
  <si>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</si>
  <si>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</si>
  <si>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</si>
  <si>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</si>
  <si>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</si>
  <si>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</si>
  <si>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</si>
  <si>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</si>
  <si>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</si>
  <si>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</si>
  <si>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</si>
  <si>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</si>
  <si>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</si>
  <si>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</si>
  <si>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</si>
  <si>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</si>
  <si>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</si>
  <si>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</si>
  <si>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</si>
  <si>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</si>
  <si>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</si>
  <si>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</si>
  <si>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</si>
  <si>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</si>
  <si>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</si>
  <si>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</si>
  <si>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</si>
  <si>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</si>
  <si>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</si>
  <si>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</si>
  <si>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</si>
  <si>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</si>
  <si>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</si>
  <si>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</si>
  <si>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</si>
  <si>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</si>
  <si>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</si>
  <si>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</si>
  <si>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</si>
  <si>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</si>
  <si>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</si>
  <si>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</si>
  <si>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</si>
  <si>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</si>
  <si>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</si>
  <si>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</si>
  <si>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</si>
  <si>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</si>
  <si>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</si>
  <si>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</si>
  <si>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</si>
  <si>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</si>
  <si>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</si>
  <si>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</si>
  <si>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</si>
  <si>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</si>
  <si>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</si>
  <si>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</si>
  <si>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</si>
  <si>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</si>
  <si>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</si>
  <si>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</si>
  <si>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</si>
  <si>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</si>
  <si>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</si>
  <si>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</si>
  <si>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</si>
  <si>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</si>
  <si>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</si>
  <si>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</si>
  <si>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</si>
  <si>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</si>
  <si>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</si>
  <si>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</si>
  <si>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</si>
  <si>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</si>
  <si>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</si>
  <si>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</si>
  <si>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</si>
  <si>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</si>
  <si>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</si>
  <si>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</si>
  <si>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</si>
  <si>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</si>
  <si>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</si>
  <si>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</si>
  <si>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</si>
  <si>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</si>
  <si>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</si>
  <si>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</si>
  <si>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</si>
  <si>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</si>
  <si>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</si>
  <si>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</si>
  <si>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</si>
  <si>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</si>
  <si>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</si>
  <si>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</si>
  <si>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</si>
  <si>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</si>
  <si>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</si>
  <si>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</si>
  <si>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</si>
  <si>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</si>
  <si>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</si>
  <si>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</si>
  <si>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</si>
  <si>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</si>
  <si>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</si>
  <si>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</si>
  <si>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</si>
  <si>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</si>
  <si>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</si>
  <si>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</si>
  <si>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</si>
  <si>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</si>
  <si>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</si>
  <si>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</si>
  <si>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</si>
  <si>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</si>
  <si>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</si>
  <si>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</si>
  <si>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</si>
  <si>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</si>
  <si>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</si>
  <si>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</si>
  <si>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</si>
  <si>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</si>
  <si>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</si>
  <si>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</si>
  <si>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</si>
  <si>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</si>
  <si>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</si>
  <si>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</si>
  <si>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</si>
  <si>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</si>
  <si>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</si>
  <si>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</si>
  <si>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</si>
  <si>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</si>
  <si>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</si>
  <si>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</si>
  <si>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</si>
  <si>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</si>
  <si>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</si>
  <si>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</si>
  <si>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</si>
  <si>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</si>
  <si>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</si>
  <si>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</si>
  <si>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</si>
  <si>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</si>
  <si>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</si>
  <si>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</si>
  <si>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</si>
  <si>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</si>
  <si>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</si>
  <si>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</si>
  <si>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</si>
  <si>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</si>
  <si>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</si>
  <si>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</si>
  <si>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</si>
  <si>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</si>
  <si>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</si>
  <si>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</si>
  <si>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</si>
  <si>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</si>
  <si>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</si>
  <si>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</si>
  <si>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</si>
  <si>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</si>
  <si>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</si>
  <si>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</si>
  <si>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</si>
  <si>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</si>
  <si>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</si>
  <si>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</si>
  <si>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</si>
  <si>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</si>
  <si>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</si>
  <si>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</si>
  <si>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</si>
  <si>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</si>
  <si>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</si>
  <si>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</si>
  <si>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</si>
  <si>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</si>
  <si>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</si>
  <si>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</si>
  <si>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</si>
  <si>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</si>
  <si>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</si>
  <si>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</si>
  <si>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</si>
  <si>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</si>
  <si>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</si>
  <si>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</si>
  <si>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</si>
  <si>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</si>
  <si>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</si>
  <si>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</si>
  <si>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</si>
  <si>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</si>
  <si>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</si>
  <si>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</si>
  <si>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</si>
  <si>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</si>
  <si>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</si>
  <si>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</si>
  <si>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</si>
  <si>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</si>
  <si>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</si>
  <si>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</si>
  <si>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</si>
  <si>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</si>
  <si>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</si>
  <si>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</si>
  <si>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</si>
  <si>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</si>
  <si>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</si>
  <si>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</si>
  <si>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</si>
  <si>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</si>
  <si>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</si>
  <si>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</si>
  <si>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</si>
  <si>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</si>
  <si>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</si>
  <si>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</si>
  <si>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</si>
  <si>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</si>
  <si>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</si>
  <si>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</si>
  <si>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</si>
  <si>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</si>
  <si>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</si>
  <si>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</si>
  <si>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</si>
  <si>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</si>
  <si>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</si>
  <si>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</si>
  <si>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</si>
  <si>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</si>
  <si>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</si>
  <si>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</si>
  <si>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</si>
  <si>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</si>
  <si>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</si>
  <si>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</si>
  <si>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</si>
  <si>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</si>
  <si>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</si>
  <si>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</si>
  <si>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</si>
  <si>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</si>
  <si>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</si>
  <si>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</si>
  <si>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</si>
  <si>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</si>
  <si>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</si>
  <si>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</si>
  <si>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</si>
  <si>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</si>
  <si>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</si>
  <si>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</si>
  <si>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</si>
  <si>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</si>
  <si>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</si>
  <si>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</si>
  <si>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</si>
  <si>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</si>
  <si>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</si>
  <si>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</si>
  <si>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</si>
  <si>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</si>
  <si>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</si>
  <si>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</si>
  <si>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</si>
  <si>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</si>
  <si>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</si>
  <si>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</si>
  <si>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</si>
  <si>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</si>
  <si>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</si>
  <si>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</si>
  <si>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</si>
  <si>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</si>
  <si>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</si>
  <si>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</si>
  <si>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</si>
  <si>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</si>
  <si>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</si>
  <si>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</si>
  <si>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</si>
  <si>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</si>
  <si>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</si>
  <si>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</si>
  <si>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</si>
  <si>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</si>
  <si>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</si>
  <si>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</si>
  <si>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</si>
  <si>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</si>
  <si>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</si>
  <si>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</si>
  <si>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</si>
  <si>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</si>
  <si>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</si>
  <si>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</si>
  <si>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</si>
  <si>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</si>
  <si>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</si>
  <si>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</si>
  <si>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</si>
  <si>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</si>
  <si>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</si>
  <si>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</si>
  <si>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</si>
  <si>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</si>
  <si>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</si>
  <si>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</si>
  <si>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</si>
  <si>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</si>
  <si>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</si>
  <si>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</si>
  <si>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</si>
  <si>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</si>
  <si>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</si>
  <si>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</si>
  <si>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</si>
  <si>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</si>
  <si>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</si>
  <si>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</si>
  <si>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</si>
  <si>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</si>
  <si>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</si>
  <si>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</si>
  <si>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</si>
  <si>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</si>
  <si>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</si>
  <si>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</si>
  <si>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</si>
  <si>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</si>
  <si>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</si>
  <si>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</si>
  <si>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</si>
  <si>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</si>
  <si>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</si>
  <si>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</si>
  <si>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</si>
  <si>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</si>
  <si>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</si>
  <si>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</si>
  <si>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</si>
  <si>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</si>
  <si>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</si>
  <si>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</si>
  <si>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</si>
  <si>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</si>
  <si>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</si>
  <si>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</si>
  <si>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</si>
  <si>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</si>
  <si>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</si>
  <si>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</si>
  <si>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</si>
  <si>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</si>
  <si>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</si>
  <si>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</si>
  <si>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</si>
  <si>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</si>
  <si>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</si>
  <si>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</si>
  <si>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</si>
  <si>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</si>
  <si>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</si>
  <si>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</si>
  <si>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</si>
  <si>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</si>
  <si>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</si>
  <si>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</si>
  <si>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</si>
  <si>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</si>
  <si>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</si>
  <si>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</si>
  <si>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</si>
  <si>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</si>
  <si>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</si>
  <si>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</si>
  <si>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</si>
  <si>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</si>
  <si>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</si>
  <si>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</si>
  <si>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</si>
  <si>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</si>
  <si>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</si>
  <si>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</si>
  <si>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</si>
  <si>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</si>
  <si>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</si>
  <si>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</si>
  <si>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</si>
  <si>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</si>
  <si>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</si>
  <si>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</si>
  <si>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</si>
  <si>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</si>
  <si>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</si>
  <si>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</si>
  <si>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</si>
  <si>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</si>
  <si>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</si>
  <si>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</si>
  <si>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</si>
  <si>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</si>
  <si>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</si>
  <si>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</si>
  <si>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</si>
  <si>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</si>
  <si>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</si>
  <si>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</si>
  <si>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</si>
  <si>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</si>
  <si>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</si>
  <si>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</si>
  <si>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</si>
  <si>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</si>
  <si>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</si>
  <si>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</si>
  <si>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</si>
  <si>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</si>
  <si>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</si>
  <si>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</si>
  <si>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</si>
  <si>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</si>
  <si>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</si>
  <si>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</si>
  <si>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</si>
  <si>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</si>
  <si>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</si>
  <si>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</si>
  <si>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</si>
  <si>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</si>
  <si>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</si>
  <si>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</si>
  <si>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</si>
  <si>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</si>
  <si>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</si>
  <si>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</si>
  <si>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</si>
  <si>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</si>
  <si>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</si>
  <si>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</si>
  <si>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</si>
  <si>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</si>
  <si>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</si>
  <si>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</si>
  <si>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</si>
  <si>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</si>
  <si>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</si>
  <si>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</si>
  <si>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</si>
  <si>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</si>
  <si>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</si>
  <si>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</si>
  <si>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</si>
  <si>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</si>
  <si>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</si>
  <si>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</si>
  <si>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</si>
  <si>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</si>
  <si>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</si>
  <si>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</si>
  <si>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</si>
  <si>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</si>
  <si>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</si>
  <si>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</si>
  <si>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</si>
  <si>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</si>
  <si>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</si>
  <si>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</si>
  <si>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</si>
  <si>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</si>
  <si>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</si>
  <si>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</si>
  <si>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</si>
  <si>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</si>
  <si>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</si>
  <si>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</si>
  <si>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</si>
  <si>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</si>
  <si>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</si>
  <si>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</si>
  <si>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</si>
  <si>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</si>
  <si>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</si>
  <si>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</si>
  <si>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</si>
  <si>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</si>
  <si>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</si>
  <si>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</si>
  <si>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</si>
  <si>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</si>
  <si>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</si>
  <si>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</si>
  <si>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</si>
  <si>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</si>
  <si>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</si>
  <si>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</si>
  <si>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</si>
  <si>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</si>
  <si>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</si>
  <si>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</si>
  <si>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</si>
  <si>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</si>
  <si>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</si>
  <si>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</si>
  <si>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</si>
  <si>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</si>
  <si>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</si>
  <si>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</si>
  <si>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</si>
  <si>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</si>
  <si>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</si>
  <si>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</si>
  <si>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</si>
  <si>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</si>
  <si>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</si>
  <si>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</si>
  <si>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</si>
  <si>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</si>
  <si>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</si>
  <si>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</si>
  <si>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</si>
  <si>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</si>
  <si>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</si>
  <si>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</si>
  <si>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</si>
  <si>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</si>
  <si>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</si>
  <si>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</si>
  <si>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</si>
  <si>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</si>
  <si>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</si>
  <si>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</si>
  <si>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</si>
  <si>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</si>
  <si>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</si>
  <si>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</si>
  <si>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</si>
  <si>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</si>
  <si>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</si>
  <si>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</si>
  <si>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</si>
  <si>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</si>
  <si>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</si>
  <si>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</si>
  <si>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</si>
  <si>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</si>
  <si>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</si>
  <si>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</si>
  <si>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</si>
  <si>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</si>
  <si>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</si>
  <si>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</si>
  <si>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</si>
  <si>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</si>
  <si>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</si>
  <si>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</si>
  <si>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</si>
  <si>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</si>
  <si>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</si>
  <si>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</si>
  <si>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</si>
  <si>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</si>
  <si>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</si>
  <si>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</si>
  <si>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</si>
  <si>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</si>
  <si>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</si>
  <si>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</si>
  <si>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</si>
  <si>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</si>
  <si>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</si>
  <si>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</si>
  <si>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</si>
  <si>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</si>
  <si>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</si>
  <si>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</si>
  <si>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</si>
  <si>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</si>
  <si>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</si>
  <si>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</si>
  <si>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</si>
  <si>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</si>
  <si>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</si>
  <si>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</si>
  <si>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</si>
  <si>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</si>
  <si>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</si>
  <si>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</si>
  <si>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</si>
  <si>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</si>
  <si>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94,2 *</t>
  </si>
  <si>
    <t>82,6*</t>
  </si>
  <si>
    <t>Año 2013</t>
  </si>
  <si>
    <t>Fuente: D. G. de Política Energética y Minas</t>
  </si>
  <si>
    <t>* Este grado de autoabastecimiento corresponde a biomasa, biocarburantes y residuos</t>
  </si>
  <si>
    <t>Tv (%)
2013/2012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</si>
  <si>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</si>
  <si>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</si>
  <si>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</si>
  <si>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</si>
  <si>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</si>
  <si>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</si>
  <si>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</si>
  <si>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</si>
  <si>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</si>
  <si>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</si>
  <si>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</si>
  <si>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</si>
  <si>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</si>
  <si>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</si>
  <si>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</si>
  <si>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</si>
  <si>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</si>
  <si>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>ene-15</t>
  </si>
  <si>
    <t xml:space="preserve">Importaciones netas de gas natural </t>
  </si>
  <si>
    <t>4ºT 2014</t>
  </si>
  <si>
    <t>Importaciones netas de gas natural</t>
  </si>
  <si>
    <t>feb-15</t>
  </si>
  <si>
    <t>Emiratos Arabes Unidos</t>
  </si>
  <si>
    <t>Viura**</t>
  </si>
  <si>
    <t>** Producción de condensado transformada a crudo equivalente.</t>
  </si>
  <si>
    <t>feb-14</t>
  </si>
  <si>
    <t>Viura</t>
  </si>
  <si>
    <t>BOLETÍN ESTADÍSTICO HIDROCARBUROS FEBRERO 2015</t>
  </si>
  <si>
    <t xml:space="preserve"> OCDE</t>
  </si>
  <si>
    <t>Otras salidas del sistema(**)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</si>
</sst>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5" formatCode="#,##0.000"/>
    <numFmt numFmtId="166" formatCode="0.0000"/>
    <numFmt numFmtId="167" formatCode="#,##0.0"/>
    <numFmt numFmtId="168" formatCode="0.0"/>
    <numFmt numFmtId="169" formatCode="0.000"/>
    <numFmt numFmtId="170" formatCode="#,##0;;&quot;-&quot;"/>
    <numFmt numFmtId="171" formatCode="#,##0;&quot;-&quot;"/>
    <numFmt numFmtId="172" formatCode="#,##0.0;;&quot;-&quot;"/>
    <numFmt numFmtId="173" formatCode="#,##0;\-#,###;&quot;-&quot;"/>
    <numFmt numFmtId="174" formatCode="#,##0;;&quot;&quot;"/>
    <numFmt numFmtId="175" formatCode="#,##0.0000"/>
    <numFmt numFmtId="176" formatCode="#,##0.0;\-#,###.0;&quot;-&quot;"/>
    <numFmt numFmtId="177" formatCode="mmm"/>
    <numFmt numFmtId="179" formatCode="#,##0.0;\-#,###.0;&quot;&quot;"/>
    <numFmt numFmtId="180" formatCode="#,##0.00;\-#,###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899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5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6" fontId="4" fillId="2" borderId="1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168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8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7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7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7" fontId="4" fillId="2" borderId="3" xfId="1" applyNumberFormat="1" applyFill="1" applyBorder="1"/>
    <xf numFmtId="3" fontId="4" fillId="2" borderId="0" xfId="1" applyNumberFormat="1" applyFill="1" applyBorder="1"/>
    <xf numFmtId="167" fontId="4" fillId="2" borderId="0" xfId="1" applyNumberFormat="1" applyFill="1" applyBorder="1"/>
    <xf numFmtId="167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7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7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7" fontId="4" fillId="2" borderId="0" xfId="4" applyNumberFormat="1" applyFill="1" applyBorder="1"/>
    <xf numFmtId="0" fontId="4" fillId="0" borderId="0" xfId="4" applyNumberFormat="1"/>
    <xf numFmtId="168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9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7" fontId="4" fillId="2" borderId="3" xfId="3" applyNumberFormat="1" applyFont="1" applyFill="1" applyBorder="1"/>
    <xf numFmtId="3" fontId="4" fillId="2" borderId="0" xfId="3" applyNumberFormat="1" applyFont="1" applyFill="1" applyBorder="1"/>
    <xf numFmtId="167" fontId="4" fillId="2" borderId="0" xfId="3" applyNumberFormat="1" applyFont="1" applyFill="1" applyBorder="1" applyAlignment="1">
      <alignment horizontal="right"/>
    </xf>
    <xf numFmtId="167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7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7" fontId="25" fillId="4" borderId="0" xfId="3" applyNumberFormat="1" applyFont="1" applyFill="1" applyBorder="1"/>
    <xf numFmtId="167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7" fontId="4" fillId="2" borderId="1" xfId="3" applyNumberFormat="1" applyFont="1" applyFill="1" applyBorder="1"/>
    <xf numFmtId="167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7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7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70" fontId="13" fillId="2" borderId="0" xfId="0" quotePrefix="1" applyNumberFormat="1" applyFont="1" applyFill="1" applyBorder="1" applyAlignment="1">
      <alignment horizontal="right"/>
    </xf>
    <xf numFmtId="167" fontId="13" fillId="2" borderId="0" xfId="0" applyNumberFormat="1" applyFont="1" applyFill="1" applyBorder="1" applyAlignment="1">
      <alignment horizontal="right"/>
    </xf>
    <xf numFmtId="170" fontId="29" fillId="2" borderId="0" xfId="7" applyNumberFormat="1" applyFont="1" applyFill="1" applyBorder="1" applyAlignment="1" applyProtection="1">
      <alignment horizontal="right" vertical="center"/>
      <protection locked="0"/>
    </xf>
    <xf numFmtId="170" fontId="13" fillId="2" borderId="0" xfId="0" applyNumberFormat="1" applyFont="1" applyFill="1" applyBorder="1" applyAlignment="1">
      <alignment horizontal="right"/>
    </xf>
    <xf numFmtId="167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70" fontId="18" fillId="2" borderId="2" xfId="0" applyNumberFormat="1" applyFont="1" applyFill="1" applyBorder="1" applyAlignment="1">
      <alignment horizontal="right"/>
    </xf>
    <xf numFmtId="167" fontId="18" fillId="2" borderId="2" xfId="0" applyNumberFormat="1" applyFont="1" applyFill="1" applyBorder="1" applyAlignment="1">
      <alignment horizontal="right"/>
    </xf>
    <xf numFmtId="167" fontId="28" fillId="2" borderId="2" xfId="7" applyNumberFormat="1" applyFont="1" applyFill="1" applyBorder="1" applyAlignment="1" applyProtection="1">
      <alignment vertical="center"/>
      <protection locked="0"/>
    </xf>
    <xf numFmtId="171" fontId="18" fillId="2" borderId="2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7" fontId="29" fillId="2" borderId="0" xfId="7" applyNumberFormat="1" applyFont="1" applyFill="1" applyBorder="1" applyAlignment="1" applyProtection="1">
      <alignment vertical="center"/>
    </xf>
    <xf numFmtId="167" fontId="29" fillId="2" borderId="0" xfId="7" applyNumberFormat="1" applyFont="1" applyFill="1" applyBorder="1" applyAlignment="1" applyProtection="1">
      <alignment horizontal="right" vertical="center"/>
      <protection locked="0"/>
    </xf>
    <xf numFmtId="167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7" fontId="13" fillId="2" borderId="0" xfId="0" quotePrefix="1" applyNumberFormat="1" applyFont="1" applyFill="1" applyBorder="1" applyAlignment="1">
      <alignment horizontal="right"/>
    </xf>
    <xf numFmtId="170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7" fontId="25" fillId="8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/>
    <xf numFmtId="168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7" fontId="18" fillId="6" borderId="12" xfId="0" applyNumberFormat="1" applyFont="1" applyFill="1" applyBorder="1"/>
    <xf numFmtId="168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7" fontId="18" fillId="9" borderId="12" xfId="0" applyNumberFormat="1" applyFont="1" applyFill="1" applyBorder="1"/>
    <xf numFmtId="168" fontId="18" fillId="9" borderId="12" xfId="0" applyNumberFormat="1" applyFont="1" applyFill="1" applyBorder="1"/>
    <xf numFmtId="170" fontId="18" fillId="6" borderId="12" xfId="0" applyNumberFormat="1" applyFont="1" applyFill="1" applyBorder="1"/>
    <xf numFmtId="167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7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7" fontId="25" fillId="4" borderId="3" xfId="0" applyNumberFormat="1" applyFont="1" applyFill="1" applyBorder="1"/>
    <xf numFmtId="3" fontId="8" fillId="2" borderId="2" xfId="0" applyNumberFormat="1" applyFont="1" applyFill="1" applyBorder="1"/>
    <xf numFmtId="167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7" fontId="25" fillId="4" borderId="2" xfId="0" applyNumberFormat="1" applyFont="1" applyFill="1" applyBorder="1"/>
    <xf numFmtId="167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70" fontId="13" fillId="10" borderId="0" xfId="0" quotePrefix="1" applyNumberFormat="1" applyFont="1" applyFill="1" applyBorder="1" applyAlignment="1">
      <alignment horizontal="right"/>
    </xf>
    <xf numFmtId="173" fontId="13" fillId="10" borderId="0" xfId="0" quotePrefix="1" applyNumberFormat="1" applyFont="1" applyFill="1" applyBorder="1" applyAlignment="1">
      <alignment horizontal="right"/>
    </xf>
    <xf numFmtId="170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3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70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7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8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7" fontId="4" fillId="2" borderId="1" xfId="1" applyNumberFormat="1" applyFont="1" applyFill="1" applyBorder="1"/>
    <xf numFmtId="167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6" fontId="0" fillId="2" borderId="10" xfId="0" applyNumberFormat="1" applyFont="1" applyFill="1" applyBorder="1"/>
    <xf numFmtId="166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7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7" fontId="0" fillId="2" borderId="3" xfId="0" applyNumberFormat="1" applyFont="1" applyFill="1" applyBorder="1"/>
    <xf numFmtId="167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/>
    <xf numFmtId="167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7" fontId="13" fillId="2" borderId="0" xfId="0" applyNumberFormat="1" applyFont="1" applyFill="1" applyBorder="1"/>
    <xf numFmtId="3" fontId="13" fillId="2" borderId="0" xfId="0" applyNumberFormat="1" applyFont="1" applyFill="1" applyBorder="1"/>
    <xf numFmtId="168" fontId="28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7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8" fontId="8" fillId="2" borderId="2" xfId="1" applyNumberFormat="1" applyFont="1" applyFill="1" applyBorder="1" applyAlignment="1">
      <alignment horizontal="right"/>
    </xf>
    <xf numFmtId="170" fontId="13" fillId="2" borderId="0" xfId="0" applyNumberFormat="1" applyFont="1" applyFill="1" applyBorder="1"/>
    <xf numFmtId="167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2" fontId="28" fillId="2" borderId="2" xfId="7" applyNumberFormat="1" applyFont="1" applyFill="1" applyBorder="1" applyAlignment="1" applyProtection="1">
      <alignment horizontal="right" vertical="center"/>
      <protection locked="0"/>
    </xf>
    <xf numFmtId="170" fontId="18" fillId="2" borderId="2" xfId="0" applyNumberFormat="1" applyFont="1" applyFill="1" applyBorder="1"/>
    <xf numFmtId="0" fontId="8" fillId="2" borderId="0" xfId="0" applyNumberFormat="1" applyFont="1" applyFill="1" applyBorder="1"/>
    <xf numFmtId="174" fontId="25" fillId="8" borderId="0" xfId="0" applyNumberFormat="1" applyFont="1" applyFill="1" applyBorder="1"/>
    <xf numFmtId="172" fontId="25" fillId="8" borderId="0" xfId="0" applyNumberFormat="1" applyFont="1" applyFill="1" applyBorder="1"/>
    <xf numFmtId="174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5" fontId="4" fillId="2" borderId="0" xfId="1" applyNumberFormat="1" applyFont="1" applyFill="1" applyBorder="1" applyAlignment="1">
      <alignment horizontal="right"/>
    </xf>
    <xf numFmtId="175" fontId="4" fillId="2" borderId="1" xfId="1" applyNumberFormat="1" applyFont="1" applyFill="1" applyBorder="1" applyAlignment="1">
      <alignment horizontal="right"/>
    </xf>
    <xf numFmtId="175" fontId="4" fillId="2" borderId="3" xfId="1" applyNumberFormat="1" applyFont="1" applyFill="1" applyBorder="1" applyAlignment="1">
      <alignment horizontal="right"/>
    </xf>
    <xf numFmtId="167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8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8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3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8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6" fontId="4" fillId="11" borderId="1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8" fontId="4" fillId="11" borderId="0" xfId="1" applyNumberFormat="1" applyFont="1" applyFill="1" applyBorder="1" applyAlignment="1">
      <alignment horizontal="right" indent="1"/>
    </xf>
    <xf numFmtId="168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7" fontId="4" fillId="11" borderId="3" xfId="1" applyNumberFormat="1" applyFill="1" applyBorder="1"/>
    <xf numFmtId="167" fontId="4" fillId="11" borderId="0" xfId="1" applyNumberFormat="1" applyFill="1" applyBorder="1"/>
    <xf numFmtId="167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8" fontId="0" fillId="2" borderId="0" xfId="0" applyNumberFormat="1" applyFill="1" applyBorder="1"/>
    <xf numFmtId="0" fontId="0" fillId="2" borderId="1" xfId="0" applyFill="1" applyBorder="1"/>
    <xf numFmtId="168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7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7" fontId="15" fillId="2" borderId="1" xfId="13" quotePrefix="1" applyNumberFormat="1" applyFont="1" applyFill="1" applyBorder="1" applyAlignment="1">
      <alignment horizontal="right"/>
    </xf>
    <xf numFmtId="167" fontId="15" fillId="2" borderId="1" xfId="13" applyNumberFormat="1" applyFont="1" applyFill="1" applyBorder="1" applyAlignment="1">
      <alignment horizontal="right"/>
    </xf>
    <xf numFmtId="167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7" fontId="37" fillId="2" borderId="2" xfId="13" applyNumberFormat="1" applyFont="1" applyFill="1" applyBorder="1"/>
    <xf numFmtId="3" fontId="38" fillId="4" borderId="2" xfId="1" applyNumberFormat="1" applyFont="1" applyFill="1" applyBorder="1"/>
    <xf numFmtId="168" fontId="38" fillId="4" borderId="2" xfId="1" applyNumberFormat="1" applyFont="1" applyFill="1" applyBorder="1"/>
    <xf numFmtId="0" fontId="15" fillId="2" borderId="2" xfId="13" applyNumberFormat="1" applyFont="1" applyFill="1" applyBorder="1"/>
    <xf numFmtId="1" fontId="39" fillId="2" borderId="2" xfId="13" applyNumberFormat="1" applyFont="1" applyFill="1" applyBorder="1"/>
    <xf numFmtId="168" fontId="39" fillId="2" borderId="2" xfId="13" applyNumberFormat="1" applyFont="1" applyFill="1" applyBorder="1"/>
    <xf numFmtId="167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7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8" fontId="39" fillId="2" borderId="0" xfId="13" applyNumberFormat="1" applyFont="1" applyFill="1" applyBorder="1"/>
    <xf numFmtId="3" fontId="15" fillId="2" borderId="3" xfId="13" applyNumberFormat="1" applyFont="1" applyFill="1" applyBorder="1"/>
    <xf numFmtId="167" fontId="15" fillId="2" borderId="3" xfId="13" applyNumberFormat="1" applyFont="1" applyFill="1" applyBorder="1" applyAlignment="1">
      <alignment horizontal="right"/>
    </xf>
    <xf numFmtId="167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7" fontId="15" fillId="11" borderId="3" xfId="13" applyNumberFormat="1" applyFont="1" applyFill="1" applyBorder="1"/>
    <xf numFmtId="168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7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8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2" fillId="2" borderId="8" xfId="3" applyFont="1" applyFill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8" fontId="39" fillId="11" borderId="2" xfId="13" applyNumberFormat="1" applyFont="1" applyFill="1" applyBorder="1"/>
    <xf numFmtId="168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7" fontId="8" fillId="2" borderId="2" xfId="3" applyNumberFormat="1" applyFont="1" applyFill="1" applyBorder="1" applyAlignment="1">
      <alignment horizontal="right"/>
    </xf>
    <xf numFmtId="167" fontId="8" fillId="2" borderId="2" xfId="3" applyNumberFormat="1" applyFont="1" applyFill="1" applyBorder="1"/>
    <xf numFmtId="167" fontId="4" fillId="11" borderId="3" xfId="3" applyNumberFormat="1" applyFont="1" applyFill="1" applyBorder="1"/>
    <xf numFmtId="167" fontId="4" fillId="11" borderId="0" xfId="3" applyNumberFormat="1" applyFont="1" applyFill="1" applyBorder="1"/>
    <xf numFmtId="167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7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7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18" xfId="0" applyNumberFormat="1" applyFont="1" applyFill="1" applyBorder="1"/>
    <xf numFmtId="0" fontId="31" fillId="2" borderId="0" xfId="0" quotePrefix="1" applyFont="1" applyFill="1" applyBorder="1" applyAlignment="1"/>
    <xf numFmtId="0" fontId="31" fillId="2" borderId="18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43" fillId="2" borderId="0" xfId="0" applyFont="1" applyFill="1" applyBorder="1" applyAlignment="1">
      <alignment horizontal="right" vertical="top"/>
    </xf>
    <xf numFmtId="0" fontId="13" fillId="2" borderId="18" xfId="0" applyFont="1" applyFill="1" applyBorder="1"/>
    <xf numFmtId="0" fontId="8" fillId="2" borderId="19" xfId="0" applyNumberFormat="1" applyFont="1" applyFill="1" applyBorder="1"/>
    <xf numFmtId="0" fontId="30" fillId="7" borderId="18" xfId="0" applyFont="1" applyFill="1" applyBorder="1"/>
    <xf numFmtId="0" fontId="13" fillId="2" borderId="18" xfId="0" applyNumberFormat="1" applyFont="1" applyFill="1" applyBorder="1"/>
    <xf numFmtId="0" fontId="25" fillId="8" borderId="18" xfId="0" applyNumberFormat="1" applyFont="1" applyFill="1" applyBorder="1"/>
    <xf numFmtId="171" fontId="13" fillId="2" borderId="0" xfId="0" applyNumberFormat="1" applyFont="1" applyFill="1" applyBorder="1"/>
    <xf numFmtId="172" fontId="13" fillId="2" borderId="0" xfId="0" applyNumberFormat="1" applyFont="1" applyFill="1" applyBorder="1"/>
    <xf numFmtId="170" fontId="13" fillId="11" borderId="0" xfId="0" quotePrefix="1" applyNumberFormat="1" applyFont="1" applyFill="1" applyBorder="1" applyAlignment="1">
      <alignment horizontal="right"/>
    </xf>
    <xf numFmtId="170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7" fontId="13" fillId="11" borderId="0" xfId="0" applyNumberFormat="1" applyFont="1" applyFill="1" applyBorder="1" applyAlignment="1">
      <alignment horizontal="right" vertical="center"/>
    </xf>
    <xf numFmtId="167" fontId="13" fillId="11" borderId="0" xfId="0" applyNumberFormat="1" applyFont="1" applyFill="1" applyBorder="1" applyAlignment="1">
      <alignment horizontal="right"/>
    </xf>
    <xf numFmtId="168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7" fontId="25" fillId="4" borderId="2" xfId="0" applyNumberFormat="1" applyFont="1" applyFill="1" applyBorder="1" applyAlignment="1">
      <alignment horizontal="right"/>
    </xf>
    <xf numFmtId="167" fontId="16" fillId="2" borderId="0" xfId="0" applyNumberFormat="1" applyFont="1" applyFill="1" applyBorder="1"/>
    <xf numFmtId="3" fontId="16" fillId="2" borderId="2" xfId="0" applyNumberFormat="1" applyFont="1" applyFill="1" applyBorder="1"/>
    <xf numFmtId="167" fontId="16" fillId="2" borderId="2" xfId="0" applyNumberFormat="1" applyFont="1" applyFill="1" applyBorder="1"/>
    <xf numFmtId="167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7" fontId="13" fillId="6" borderId="0" xfId="0" quotePrefix="1" applyNumberFormat="1" applyFont="1" applyFill="1" applyBorder="1" applyAlignment="1">
      <alignment horizontal="right" vertical="center"/>
    </xf>
    <xf numFmtId="0" fontId="8" fillId="2" borderId="20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7" fontId="18" fillId="9" borderId="0" xfId="0" applyNumberFormat="1" applyFont="1" applyFill="1" applyBorder="1"/>
    <xf numFmtId="167" fontId="8" fillId="9" borderId="0" xfId="0" applyNumberFormat="1" applyFont="1" applyFill="1" applyBorder="1"/>
    <xf numFmtId="167" fontId="13" fillId="6" borderId="0" xfId="0" applyNumberFormat="1" applyFont="1" applyFill="1" applyBorder="1" applyAlignment="1">
      <alignment horizontal="right" vertical="center"/>
    </xf>
    <xf numFmtId="167" fontId="13" fillId="6" borderId="0" xfId="0" applyNumberFormat="1" applyFont="1" applyFill="1" applyBorder="1" applyAlignment="1">
      <alignment horizontal="right"/>
    </xf>
    <xf numFmtId="168" fontId="13" fillId="6" borderId="0" xfId="0" applyNumberFormat="1" applyFont="1" applyFill="1" applyBorder="1" applyAlignment="1">
      <alignment horizontal="right"/>
    </xf>
    <xf numFmtId="168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7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7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13" fillId="2" borderId="3" xfId="0" applyNumberFormat="1" applyFont="1" applyFill="1" applyBorder="1"/>
    <xf numFmtId="0" fontId="8" fillId="2" borderId="20" xfId="1" applyNumberFormat="1" applyFont="1" applyFill="1" applyBorder="1"/>
    <xf numFmtId="0" fontId="25" fillId="4" borderId="20" xfId="1" applyNumberFormat="1" applyFont="1" applyFill="1" applyBorder="1"/>
    <xf numFmtId="173" fontId="8" fillId="2" borderId="2" xfId="1" applyNumberFormat="1" applyFont="1" applyFill="1" applyBorder="1" applyAlignment="1">
      <alignment horizontal="right"/>
    </xf>
    <xf numFmtId="173" fontId="8" fillId="2" borderId="2" xfId="1" quotePrefix="1" applyNumberFormat="1" applyFont="1" applyFill="1" applyBorder="1" applyAlignment="1">
      <alignment horizontal="right"/>
    </xf>
    <xf numFmtId="172" fontId="13" fillId="6" borderId="0" xfId="0" applyNumberFormat="1" applyFont="1" applyFill="1" applyBorder="1"/>
    <xf numFmtId="172" fontId="13" fillId="6" borderId="0" xfId="0" quotePrefix="1" applyNumberFormat="1" applyFont="1" applyFill="1" applyBorder="1" applyAlignment="1">
      <alignment horizontal="right" vertical="center"/>
    </xf>
    <xf numFmtId="172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7" fontId="13" fillId="2" borderId="0" xfId="0" applyNumberFormat="1" applyFont="1" applyFill="1" applyBorder="1" applyAlignment="1">
      <alignment horizontal="left"/>
    </xf>
    <xf numFmtId="167" fontId="28" fillId="2" borderId="2" xfId="7" applyNumberFormat="1" applyFont="1" applyFill="1" applyBorder="1" applyAlignment="1" applyProtection="1">
      <alignment horizontal="left" vertical="center"/>
      <protection locked="0"/>
    </xf>
    <xf numFmtId="167" fontId="29" fillId="2" borderId="0" xfId="7" applyNumberFormat="1" applyFont="1" applyFill="1" applyBorder="1" applyAlignment="1" applyProtection="1">
      <alignment horizontal="left" vertical="center"/>
      <protection locked="0"/>
    </xf>
    <xf numFmtId="170" fontId="32" fillId="5" borderId="0" xfId="0" applyNumberFormat="1" applyFont="1" applyFill="1" applyBorder="1" applyAlignment="1">
      <alignment horizontal="right"/>
    </xf>
    <xf numFmtId="167" fontId="32" fillId="2" borderId="0" xfId="0" applyNumberFormat="1" applyFont="1" applyFill="1" applyBorder="1" applyAlignment="1">
      <alignment horizontal="right"/>
    </xf>
    <xf numFmtId="170" fontId="32" fillId="2" borderId="0" xfId="0" applyNumberFormat="1" applyFont="1" applyFill="1" applyBorder="1"/>
    <xf numFmtId="172" fontId="32" fillId="6" borderId="0" xfId="0" applyNumberFormat="1" applyFont="1" applyFill="1" applyBorder="1"/>
    <xf numFmtId="167" fontId="32" fillId="2" borderId="0" xfId="0" applyNumberFormat="1" applyFont="1" applyFill="1" applyBorder="1" applyAlignment="1">
      <alignment horizontal="left" indent="1"/>
    </xf>
    <xf numFmtId="174" fontId="18" fillId="6" borderId="12" xfId="0" applyNumberFormat="1" applyFont="1" applyFill="1" applyBorder="1" applyAlignment="1">
      <alignment horizontal="right"/>
    </xf>
    <xf numFmtId="172" fontId="18" fillId="6" borderId="12" xfId="0" applyNumberFormat="1" applyFont="1" applyFill="1" applyBorder="1" applyAlignment="1">
      <alignment horizontal="right"/>
    </xf>
    <xf numFmtId="0" fontId="8" fillId="2" borderId="21" xfId="1" applyNumberFormat="1" applyFont="1" applyFill="1" applyBorder="1" applyAlignment="1">
      <alignment wrapText="1"/>
    </xf>
    <xf numFmtId="0" fontId="4" fillId="2" borderId="22" xfId="1" applyNumberFormat="1" applyFont="1" applyFill="1" applyBorder="1"/>
    <xf numFmtId="0" fontId="25" fillId="4" borderId="23" xfId="1" applyNumberFormat="1" applyFont="1" applyFill="1" applyBorder="1"/>
    <xf numFmtId="3" fontId="25" fillId="4" borderId="3" xfId="1" applyNumberFormat="1" applyFont="1" applyFill="1" applyBorder="1"/>
    <xf numFmtId="167" fontId="25" fillId="4" borderId="3" xfId="1" applyNumberFormat="1" applyFont="1" applyFill="1" applyBorder="1"/>
    <xf numFmtId="176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7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7" fontId="4" fillId="11" borderId="3" xfId="1" applyNumberFormat="1" applyFont="1" applyFill="1" applyBorder="1"/>
    <xf numFmtId="167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7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7" fontId="3" fillId="2" borderId="1" xfId="0" applyNumberFormat="1" applyFont="1" applyFill="1" applyBorder="1"/>
    <xf numFmtId="0" fontId="45" fillId="2" borderId="0" xfId="1" applyNumberFormat="1" applyFont="1" applyFill="1" applyBorder="1"/>
    <xf numFmtId="167" fontId="11" fillId="2" borderId="3" xfId="1" applyNumberFormat="1" applyFont="1" applyFill="1" applyBorder="1"/>
    <xf numFmtId="167" fontId="11" fillId="2" borderId="0" xfId="1" applyNumberFormat="1" applyFont="1" applyFill="1" applyBorder="1"/>
    <xf numFmtId="167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7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8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3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73" fontId="16" fillId="2" borderId="0" xfId="0" quotePrefix="1" applyNumberFormat="1" applyFont="1" applyFill="1" applyBorder="1" applyAlignment="1">
      <alignment horizontal="right"/>
    </xf>
    <xf numFmtId="168" fontId="16" fillId="2" borderId="0" xfId="0" quotePrefix="1" applyNumberFormat="1" applyFont="1" applyFill="1" applyBorder="1" applyAlignment="1">
      <alignment horizontal="right"/>
    </xf>
    <xf numFmtId="0" fontId="4" fillId="2" borderId="20" xfId="1" applyNumberFormat="1" applyFont="1" applyFill="1" applyBorder="1"/>
    <xf numFmtId="165" fontId="4" fillId="11" borderId="2" xfId="1" applyNumberFormat="1" applyFont="1" applyFill="1" applyBorder="1"/>
    <xf numFmtId="165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6" fontId="16" fillId="2" borderId="0" xfId="0" applyNumberFormat="1" applyFont="1" applyFill="1" applyBorder="1" applyAlignment="1">
      <alignment horizontal="right"/>
    </xf>
    <xf numFmtId="176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7" fontId="4" fillId="11" borderId="0" xfId="1" applyNumberFormat="1" applyFont="1" applyFill="1" applyBorder="1" applyAlignment="1">
      <alignment horizontal="right"/>
    </xf>
    <xf numFmtId="167" fontId="4" fillId="11" borderId="1" xfId="1" applyNumberFormat="1" applyFont="1" applyFill="1" applyBorder="1" applyAlignment="1">
      <alignment horizontal="right"/>
    </xf>
    <xf numFmtId="167" fontId="4" fillId="11" borderId="3" xfId="1" applyNumberFormat="1" applyFont="1" applyFill="1" applyBorder="1" applyAlignment="1">
      <alignment horizontal="right"/>
    </xf>
    <xf numFmtId="175" fontId="4" fillId="11" borderId="3" xfId="1" applyNumberFormat="1" applyFont="1" applyFill="1" applyBorder="1" applyAlignment="1">
      <alignment horizontal="right"/>
    </xf>
    <xf numFmtId="167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5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8" fontId="4" fillId="11" borderId="0" xfId="0" applyNumberFormat="1" applyFont="1" applyFill="1" applyBorder="1"/>
    <xf numFmtId="168" fontId="16" fillId="2" borderId="1" xfId="0" applyNumberFormat="1" applyFont="1" applyFill="1" applyBorder="1"/>
    <xf numFmtId="167" fontId="16" fillId="2" borderId="1" xfId="0" applyNumberFormat="1" applyFont="1" applyFill="1" applyBorder="1"/>
    <xf numFmtId="167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3" fontId="13" fillId="5" borderId="0" xfId="0" applyNumberFormat="1" applyFont="1" applyFill="1" applyBorder="1" applyAlignment="1">
      <alignment horizontal="right"/>
    </xf>
    <xf numFmtId="173" fontId="18" fillId="2" borderId="2" xfId="0" applyNumberFormat="1" applyFont="1" applyFill="1" applyBorder="1" applyAlignment="1">
      <alignment horizontal="right"/>
    </xf>
    <xf numFmtId="173" fontId="32" fillId="5" borderId="0" xfId="0" applyNumberFormat="1" applyFont="1" applyFill="1" applyBorder="1" applyAlignment="1">
      <alignment horizontal="right"/>
    </xf>
    <xf numFmtId="173" fontId="13" fillId="2" borderId="0" xfId="0" applyNumberFormat="1" applyFont="1" applyFill="1" applyBorder="1" applyAlignment="1">
      <alignment horizontal="right"/>
    </xf>
    <xf numFmtId="173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9" fontId="0" fillId="2" borderId="0" xfId="0" applyNumberFormat="1" applyFill="1" applyBorder="1"/>
    <xf numFmtId="179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2" fontId="0" fillId="2" borderId="4" xfId="0" applyNumberFormat="1" applyFont="1" applyFill="1" applyBorder="1"/>
    <xf numFmtId="172" fontId="0" fillId="2" borderId="3" xfId="0" applyNumberFormat="1" applyFont="1" applyFill="1" applyBorder="1"/>
    <xf numFmtId="172" fontId="0" fillId="2" borderId="10" xfId="0" applyNumberFormat="1" applyFont="1" applyFill="1" applyBorder="1"/>
    <xf numFmtId="172" fontId="0" fillId="2" borderId="1" xfId="0" applyNumberFormat="1" applyFont="1" applyFill="1" applyBorder="1"/>
    <xf numFmtId="172" fontId="0" fillId="2" borderId="4" xfId="0" applyNumberFormat="1" applyFont="1" applyFill="1" applyBorder="1" applyAlignment="1">
      <alignment horizontal="right"/>
    </xf>
    <xf numFmtId="172" fontId="0" fillId="2" borderId="3" xfId="0" applyNumberFormat="1" applyFont="1" applyFill="1" applyBorder="1" applyAlignment="1">
      <alignment horizontal="right"/>
    </xf>
    <xf numFmtId="173" fontId="16" fillId="2" borderId="0" xfId="0" applyNumberFormat="1" applyFont="1" applyFill="1" applyBorder="1"/>
    <xf numFmtId="173" fontId="25" fillId="4" borderId="3" xfId="0" applyNumberFormat="1" applyFont="1" applyFill="1" applyBorder="1"/>
    <xf numFmtId="173" fontId="8" fillId="2" borderId="2" xfId="0" applyNumberFormat="1" applyFont="1" applyFill="1" applyBorder="1"/>
    <xf numFmtId="173" fontId="25" fillId="4" borderId="2" xfId="0" applyNumberFormat="1" applyFont="1" applyFill="1" applyBorder="1"/>
    <xf numFmtId="173" fontId="16" fillId="2" borderId="2" xfId="0" applyNumberFormat="1" applyFont="1" applyFill="1" applyBorder="1"/>
    <xf numFmtId="170" fontId="18" fillId="2" borderId="0" xfId="0" applyNumberFormat="1" applyFont="1" applyFill="1" applyBorder="1" applyAlignment="1">
      <alignment horizontal="right"/>
    </xf>
    <xf numFmtId="180" fontId="8" fillId="12" borderId="2" xfId="1" applyNumberFormat="1" applyFont="1" applyFill="1" applyBorder="1"/>
    <xf numFmtId="180" fontId="8" fillId="2" borderId="2" xfId="1" applyNumberFormat="1" applyFont="1" applyFill="1" applyBorder="1"/>
    <xf numFmtId="180" fontId="4" fillId="3" borderId="0" xfId="1" applyNumberFormat="1" applyFont="1" applyFill="1" applyBorder="1"/>
    <xf numFmtId="180" fontId="4" fillId="2" borderId="0" xfId="1" applyNumberFormat="1" applyFont="1" applyFill="1" applyBorder="1"/>
    <xf numFmtId="180" fontId="31" fillId="3" borderId="0" xfId="1" applyNumberFormat="1" applyFont="1" applyFill="1" applyBorder="1" applyAlignment="1">
      <alignment horizontal="right"/>
    </xf>
    <xf numFmtId="180" fontId="31" fillId="2" borderId="0" xfId="1" applyNumberFormat="1" applyFont="1" applyFill="1" applyBorder="1" applyAlignment="1">
      <alignment horizontal="right"/>
    </xf>
    <xf numFmtId="180" fontId="25" fillId="4" borderId="3" xfId="1" applyNumberFormat="1" applyFont="1" applyFill="1" applyBorder="1"/>
    <xf numFmtId="180" fontId="8" fillId="3" borderId="3" xfId="1" applyNumberFormat="1" applyFont="1" applyFill="1" applyBorder="1"/>
    <xf numFmtId="180" fontId="8" fillId="3" borderId="2" xfId="1" applyNumberFormat="1" applyFont="1" applyFill="1" applyBorder="1"/>
    <xf numFmtId="176" fontId="4" fillId="2" borderId="0" xfId="1" applyNumberFormat="1" applyFont="1" applyFill="1" applyBorder="1"/>
    <xf numFmtId="167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7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7" fontId="32" fillId="2" borderId="0" xfId="0" quotePrefix="1" applyNumberFormat="1" applyFont="1" applyFill="1" applyBorder="1" applyAlignment="1">
      <alignment horizontal="right"/>
    </xf>
    <xf numFmtId="0" fontId="25" fillId="8" borderId="0" xfId="0" applyNumberFormat="1" applyFont="1" applyFill="1" applyBorder="1" applyAlignment="1">
      <alignment horizontal="left" indent="1"/>
    </xf>
    <xf numFmtId="0" fontId="8" fillId="6" borderId="12" xfId="0" applyNumberFormat="1" applyFont="1" applyFill="1" applyBorder="1" applyAlignment="1">
      <alignment horizontal="left" indent="1"/>
    </xf>
    <xf numFmtId="0" fontId="8" fillId="9" borderId="12" xfId="0" applyNumberFormat="1" applyFont="1" applyFill="1" applyBorder="1" applyAlignment="1">
      <alignment horizontal="left" indent="1"/>
    </xf>
    <xf numFmtId="0" fontId="8" fillId="6" borderId="24" xfId="0" applyNumberFormat="1" applyFont="1" applyFill="1" applyBorder="1" applyAlignment="1">
      <alignment horizontal="left"/>
    </xf>
    <xf numFmtId="0" fontId="8" fillId="6" borderId="24" xfId="0" applyNumberFormat="1" applyFont="1" applyFill="1" applyBorder="1" applyAlignment="1">
      <alignment horizontal="left" indent="3"/>
    </xf>
    <xf numFmtId="3" fontId="18" fillId="6" borderId="24" xfId="0" applyNumberFormat="1" applyFont="1" applyFill="1" applyBorder="1" applyAlignment="1">
      <alignment horizontal="right"/>
    </xf>
    <xf numFmtId="167" fontId="18" fillId="6" borderId="24" xfId="0" applyNumberFormat="1" applyFont="1" applyFill="1" applyBorder="1" applyAlignment="1">
      <alignment horizontal="right"/>
    </xf>
    <xf numFmtId="174" fontId="18" fillId="6" borderId="24" xfId="0" applyNumberFormat="1" applyFont="1" applyFill="1" applyBorder="1"/>
    <xf numFmtId="174" fontId="18" fillId="6" borderId="24" xfId="0" applyNumberFormat="1" applyFont="1" applyFill="1" applyBorder="1" applyAlignment="1">
      <alignment horizontal="right"/>
    </xf>
    <xf numFmtId="172" fontId="18" fillId="6" borderId="24" xfId="0" applyNumberFormat="1" applyFont="1" applyFill="1" applyBorder="1" applyAlignment="1">
      <alignment horizontal="right"/>
    </xf>
    <xf numFmtId="177" fontId="4" fillId="2" borderId="2" xfId="0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170" fontId="4" fillId="5" borderId="0" xfId="0" applyNumberFormat="1" applyFont="1" applyFill="1" applyBorder="1" applyAlignment="1">
      <alignment horizontal="right"/>
    </xf>
    <xf numFmtId="167" fontId="4" fillId="2" borderId="0" xfId="0" applyNumberFormat="1" applyFont="1" applyFill="1" applyBorder="1" applyAlignment="1">
      <alignment horizontal="right"/>
    </xf>
    <xf numFmtId="170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2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7" fontId="32" fillId="6" borderId="0" xfId="0" applyNumberFormat="1" applyFont="1" applyFill="1" applyBorder="1" applyAlignment="1">
      <alignment horizontal="right"/>
    </xf>
    <xf numFmtId="173" fontId="4" fillId="2" borderId="0" xfId="1" applyNumberFormat="1" applyFont="1" applyFill="1" applyBorder="1"/>
    <xf numFmtId="167" fontId="0" fillId="2" borderId="0" xfId="0" quotePrefix="1" applyNumberFormat="1" applyFont="1" applyFill="1" applyBorder="1" applyAlignment="1">
      <alignment horizontal="right"/>
    </xf>
    <xf numFmtId="167" fontId="16" fillId="2" borderId="1" xfId="0" quotePrefix="1" applyNumberFormat="1" applyFont="1" applyFill="1" applyBorder="1" applyAlignment="1">
      <alignment horizontal="right"/>
    </xf>
    <xf numFmtId="167" fontId="25" fillId="4" borderId="1" xfId="1" quotePrefix="1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8" fontId="25" fillId="4" borderId="2" xfId="0" applyNumberFormat="1" applyFont="1" applyFill="1" applyBorder="1" applyAlignment="1">
      <alignment horizontal="right"/>
    </xf>
    <xf numFmtId="168" fontId="19" fillId="2" borderId="2" xfId="1" applyNumberFormat="1" applyFont="1" applyFill="1" applyBorder="1"/>
    <xf numFmtId="170" fontId="32" fillId="0" borderId="0" xfId="0" applyNumberFormat="1" applyFont="1" applyFill="1" applyBorder="1" applyAlignment="1">
      <alignment horizontal="right"/>
    </xf>
    <xf numFmtId="172" fontId="32" fillId="0" borderId="0" xfId="0" applyNumberFormat="1" applyFont="1" applyFill="1" applyBorder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88"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N18" sqref="N18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661</v>
      </c>
    </row>
    <row r="3" spans="1:9" ht="15" customHeight="1" x14ac:dyDescent="0.2">
      <c r="A3" s="766">
        <v>42036</v>
      </c>
    </row>
    <row r="4" spans="1:9" ht="15" customHeight="1" x14ac:dyDescent="0.25">
      <c r="A4" s="838" t="s">
        <v>19</v>
      </c>
      <c r="B4" s="838"/>
      <c r="C4" s="838"/>
      <c r="D4" s="838"/>
      <c r="E4" s="838"/>
      <c r="F4" s="838"/>
      <c r="G4" s="838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7" t="s">
        <v>603</v>
      </c>
      <c r="D17" s="337"/>
      <c r="E17" s="337"/>
      <c r="F17" s="337"/>
      <c r="G17" s="337"/>
      <c r="H17" s="337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611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212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7" t="s">
        <v>619</v>
      </c>
      <c r="D25" s="337"/>
      <c r="E25" s="337"/>
      <c r="F25" s="337"/>
      <c r="G25" s="9"/>
      <c r="H25" s="9"/>
    </row>
    <row r="26" spans="2:9" ht="15" customHeight="1" x14ac:dyDescent="0.2">
      <c r="C26" s="337" t="s">
        <v>33</v>
      </c>
      <c r="D26" s="337"/>
      <c r="E26" s="337"/>
      <c r="F26" s="337"/>
      <c r="G26" s="9"/>
      <c r="H26" s="9"/>
    </row>
    <row r="27" spans="2:9" ht="15" customHeight="1" x14ac:dyDescent="0.2">
      <c r="C27" s="337" t="s">
        <v>526</v>
      </c>
      <c r="D27" s="337"/>
      <c r="E27" s="337"/>
      <c r="F27" s="337"/>
      <c r="G27" s="337"/>
      <c r="H27" s="337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530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271</v>
      </c>
      <c r="D35" s="9"/>
      <c r="E35" s="9"/>
      <c r="F35" s="9"/>
      <c r="G35" s="9"/>
    </row>
    <row r="36" spans="1:9" ht="15" customHeight="1" x14ac:dyDescent="0.2">
      <c r="C36" s="9" t="s">
        <v>243</v>
      </c>
      <c r="D36" s="9"/>
      <c r="E36" s="9"/>
      <c r="F36" s="9"/>
      <c r="G36" s="12"/>
    </row>
    <row r="37" spans="1:9" ht="15" customHeight="1" x14ac:dyDescent="0.2">
      <c r="A37" s="6"/>
      <c r="C37" s="337" t="s">
        <v>34</v>
      </c>
      <c r="D37" s="337"/>
      <c r="E37" s="337"/>
      <c r="F37" s="337"/>
      <c r="G37" s="337"/>
      <c r="H37" s="9"/>
      <c r="I37" s="9"/>
    </row>
    <row r="38" spans="1:9" ht="15" customHeight="1" x14ac:dyDescent="0.2">
      <c r="A38" s="6"/>
      <c r="C38" s="337" t="s">
        <v>606</v>
      </c>
      <c r="D38" s="337"/>
      <c r="E38" s="337"/>
      <c r="F38" s="337"/>
      <c r="G38" s="337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279</v>
      </c>
      <c r="D43" s="9"/>
      <c r="E43" s="9"/>
      <c r="F43" s="9"/>
      <c r="H43" s="12"/>
      <c r="I43" s="12"/>
    </row>
    <row r="44" spans="1:9" ht="15" customHeight="1" x14ac:dyDescent="0.2">
      <c r="C44" s="9" t="s">
        <v>605</v>
      </c>
      <c r="D44" s="9"/>
      <c r="E44" s="9"/>
      <c r="F44" s="9"/>
      <c r="G44" s="12"/>
    </row>
    <row r="45" spans="1:9" ht="15" customHeight="1" x14ac:dyDescent="0.2">
      <c r="C45" s="9" t="s">
        <v>281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35"/>
      <c r="D48" s="335"/>
      <c r="E48" s="335"/>
      <c r="F48" s="335"/>
    </row>
    <row r="49" spans="1:8" ht="15" customHeight="1" x14ac:dyDescent="0.2">
      <c r="B49" s="6"/>
      <c r="C49" s="336" t="s">
        <v>604</v>
      </c>
      <c r="D49" s="336"/>
      <c r="E49" s="336"/>
      <c r="F49" s="336"/>
      <c r="G49" s="9"/>
    </row>
    <row r="50" spans="1:8" ht="15" customHeight="1" x14ac:dyDescent="0.2">
      <c r="B50" s="6"/>
      <c r="C50" s="9" t="s">
        <v>583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7" t="s">
        <v>22</v>
      </c>
      <c r="D56" s="337"/>
      <c r="E56" s="337"/>
      <c r="F56" s="337"/>
      <c r="G56" s="337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365</v>
      </c>
      <c r="D63" s="9"/>
      <c r="E63" s="9"/>
      <c r="F63" s="9"/>
      <c r="G63" s="9"/>
    </row>
    <row r="64" spans="1:8" ht="15" customHeight="1" x14ac:dyDescent="0.2">
      <c r="B64" s="6"/>
      <c r="C64" s="9" t="s">
        <v>427</v>
      </c>
      <c r="D64" s="9"/>
      <c r="E64" s="9"/>
      <c r="F64" s="9"/>
      <c r="G64" s="9"/>
    </row>
    <row r="65" spans="2:9" ht="15" customHeight="1" x14ac:dyDescent="0.2">
      <c r="B65" s="6"/>
      <c r="C65" s="9" t="s">
        <v>595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596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7" t="s">
        <v>608</v>
      </c>
      <c r="D71" s="337"/>
      <c r="E71" s="337"/>
      <c r="F71" s="9"/>
      <c r="G71" s="9"/>
    </row>
    <row r="72" spans="2:9" ht="15" customHeight="1" x14ac:dyDescent="0.2">
      <c r="C72" s="9" t="s">
        <v>607</v>
      </c>
      <c r="D72" s="9"/>
      <c r="E72" s="9"/>
      <c r="F72" s="9"/>
      <c r="G72" s="9"/>
      <c r="H72" s="9"/>
    </row>
    <row r="73" spans="2:9" ht="15" customHeight="1" x14ac:dyDescent="0.2">
      <c r="C73" s="9" t="s">
        <v>397</v>
      </c>
      <c r="D73" s="9"/>
      <c r="E73" s="9"/>
      <c r="F73" s="9"/>
    </row>
    <row r="74" spans="2:9" ht="15" customHeight="1" x14ac:dyDescent="0.2">
      <c r="C74" s="9" t="s">
        <v>652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7" t="s">
        <v>406</v>
      </c>
      <c r="D79" s="337"/>
      <c r="E79" s="337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7" t="s">
        <v>424</v>
      </c>
      <c r="D84" s="337"/>
      <c r="E84" s="337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609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7" t="s">
        <v>610</v>
      </c>
      <c r="D91" s="337"/>
      <c r="E91" s="337"/>
      <c r="F91" s="337"/>
      <c r="G91" s="11"/>
      <c r="H91" s="11"/>
      <c r="I91" s="11"/>
    </row>
    <row r="92" spans="1:10" ht="15" customHeight="1" x14ac:dyDescent="0.2">
      <c r="C92" s="337" t="s">
        <v>40</v>
      </c>
      <c r="D92" s="337"/>
      <c r="E92" s="337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39" t="s">
        <v>621</v>
      </c>
      <c r="B98" s="840"/>
      <c r="C98" s="840"/>
      <c r="D98" s="840"/>
      <c r="E98" s="840"/>
      <c r="F98" s="840"/>
      <c r="G98" s="840"/>
      <c r="H98" s="840"/>
      <c r="I98" s="840"/>
      <c r="J98" s="840"/>
      <c r="K98" s="840"/>
    </row>
    <row r="99" spans="1:11" ht="15" customHeight="1" x14ac:dyDescent="0.2">
      <c r="A99" s="840"/>
      <c r="B99" s="840"/>
      <c r="C99" s="840"/>
      <c r="D99" s="840"/>
      <c r="E99" s="840"/>
      <c r="F99" s="840"/>
      <c r="G99" s="840"/>
      <c r="H99" s="840"/>
      <c r="I99" s="840"/>
      <c r="J99" s="840"/>
      <c r="K99" s="840"/>
    </row>
    <row r="100" spans="1:11" ht="15" customHeight="1" x14ac:dyDescent="0.2">
      <c r="A100" s="840"/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</row>
    <row r="101" spans="1:11" ht="15" customHeight="1" x14ac:dyDescent="0.2">
      <c r="A101" s="840"/>
      <c r="B101" s="840"/>
      <c r="C101" s="840"/>
      <c r="D101" s="840"/>
      <c r="E101" s="840"/>
      <c r="F101" s="840"/>
      <c r="G101" s="840"/>
      <c r="H101" s="840"/>
      <c r="I101" s="840"/>
      <c r="J101" s="840"/>
      <c r="K101" s="840"/>
    </row>
    <row r="102" spans="1:11" ht="15" customHeight="1" x14ac:dyDescent="0.2">
      <c r="A102" s="840"/>
      <c r="B102" s="840"/>
      <c r="C102" s="840"/>
      <c r="D102" s="840"/>
      <c r="E102" s="840"/>
      <c r="F102" s="840"/>
      <c r="G102" s="840"/>
      <c r="H102" s="840"/>
      <c r="I102" s="840"/>
      <c r="J102" s="840"/>
      <c r="K102" s="840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6" workbookViewId="0">
      <selection activeCell="E44" sqref="E44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1" t="s">
        <v>0</v>
      </c>
      <c r="B1" s="841"/>
      <c r="C1" s="841"/>
      <c r="D1" s="841"/>
      <c r="E1" s="841"/>
      <c r="F1" s="841"/>
    </row>
    <row r="2" spans="1:6" ht="12.75" x14ac:dyDescent="0.2">
      <c r="A2" s="842"/>
      <c r="B2" s="842"/>
      <c r="C2" s="842"/>
      <c r="D2" s="842"/>
      <c r="E2" s="842"/>
      <c r="F2" s="842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498</v>
      </c>
      <c r="F3" s="764" t="s">
        <v>499</v>
      </c>
    </row>
    <row r="4" spans="1:6" ht="12.75" x14ac:dyDescent="0.2">
      <c r="A4" s="26" t="s">
        <v>45</v>
      </c>
      <c r="B4" s="450"/>
      <c r="C4" s="450"/>
      <c r="D4" s="450"/>
      <c r="E4" s="450"/>
      <c r="F4" s="764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4742.0131903088941</v>
      </c>
      <c r="E5" s="470">
        <v>4353.4112300000006</v>
      </c>
      <c r="F5" s="760" t="s">
        <v>655</v>
      </c>
    </row>
    <row r="6" spans="1:6" ht="12.75" x14ac:dyDescent="0.2">
      <c r="A6" s="22" t="s">
        <v>475</v>
      </c>
      <c r="B6" s="31" t="s">
        <v>47</v>
      </c>
      <c r="C6" s="32" t="s">
        <v>48</v>
      </c>
      <c r="D6" s="33">
        <v>177.40570000000002</v>
      </c>
      <c r="E6" s="471">
        <v>172.51311999999993</v>
      </c>
      <c r="F6" s="760" t="s">
        <v>655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353.94160000000005</v>
      </c>
      <c r="E7" s="471">
        <v>325.01189000000005</v>
      </c>
      <c r="F7" s="760" t="s">
        <v>655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360.89195000000018</v>
      </c>
      <c r="E8" s="471">
        <v>352.52411000000006</v>
      </c>
      <c r="F8" s="760" t="s">
        <v>655</v>
      </c>
    </row>
    <row r="9" spans="1:6" ht="12.75" x14ac:dyDescent="0.2">
      <c r="A9" s="22" t="s">
        <v>617</v>
      </c>
      <c r="B9" s="31" t="s">
        <v>47</v>
      </c>
      <c r="C9" s="32" t="s">
        <v>48</v>
      </c>
      <c r="D9" s="33">
        <v>1674.9990399999992</v>
      </c>
      <c r="E9" s="471">
        <v>1632.8928300000011</v>
      </c>
      <c r="F9" s="760" t="s">
        <v>655</v>
      </c>
    </row>
    <row r="10" spans="1:6" ht="12.75" x14ac:dyDescent="0.2">
      <c r="A10" s="34" t="s">
        <v>51</v>
      </c>
      <c r="B10" s="35" t="s">
        <v>47</v>
      </c>
      <c r="C10" s="36" t="s">
        <v>626</v>
      </c>
      <c r="D10" s="37">
        <v>34818.987000000001</v>
      </c>
      <c r="E10" s="472">
        <v>30888.477999999999</v>
      </c>
      <c r="F10" s="761" t="s">
        <v>655</v>
      </c>
    </row>
    <row r="11" spans="1:6" ht="12.75" x14ac:dyDescent="0.2">
      <c r="A11" s="38" t="s">
        <v>52</v>
      </c>
      <c r="B11" s="39"/>
      <c r="C11" s="40"/>
      <c r="D11" s="41"/>
      <c r="E11" s="41"/>
      <c r="F11" s="762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4601</v>
      </c>
      <c r="E12" s="471">
        <v>5429.2280000000001</v>
      </c>
      <c r="F12" s="763" t="s">
        <v>655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32103.896690000001</v>
      </c>
      <c r="E13" s="471">
        <v>27758.245609999998</v>
      </c>
      <c r="F13" s="760" t="s">
        <v>655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43.068113787675273</v>
      </c>
      <c r="E14" s="473">
        <v>44.255279656638287</v>
      </c>
      <c r="F14" s="760" t="s">
        <v>655</v>
      </c>
    </row>
    <row r="15" spans="1:6" ht="12.75" x14ac:dyDescent="0.2">
      <c r="A15" s="22" t="s">
        <v>500</v>
      </c>
      <c r="B15" s="31" t="s">
        <v>47</v>
      </c>
      <c r="C15" s="32" t="s">
        <v>48</v>
      </c>
      <c r="D15" s="33">
        <v>-4</v>
      </c>
      <c r="E15" s="471">
        <v>47</v>
      </c>
      <c r="F15" s="761" t="s">
        <v>655</v>
      </c>
    </row>
    <row r="16" spans="1:6" ht="12.75" x14ac:dyDescent="0.2">
      <c r="A16" s="26" t="s">
        <v>58</v>
      </c>
      <c r="B16" s="28"/>
      <c r="C16" s="29"/>
      <c r="D16" s="43"/>
      <c r="E16" s="43"/>
      <c r="F16" s="762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5362</v>
      </c>
      <c r="E17" s="470">
        <v>4626</v>
      </c>
      <c r="F17" s="763" t="s">
        <v>655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81.99120234604105</v>
      </c>
      <c r="E18" s="473">
        <v>78.315862708719834</v>
      </c>
      <c r="F18" s="760" t="s">
        <v>655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16203</v>
      </c>
      <c r="E19" s="472">
        <v>17298</v>
      </c>
      <c r="F19" s="761" t="s">
        <v>655</v>
      </c>
    </row>
    <row r="20" spans="1:6" ht="12.75" x14ac:dyDescent="0.2">
      <c r="A20" s="26" t="s">
        <v>67</v>
      </c>
      <c r="B20" s="28"/>
      <c r="C20" s="29"/>
      <c r="D20" s="30"/>
      <c r="E20" s="30"/>
      <c r="F20" s="762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48.188571428571429</v>
      </c>
      <c r="E21" s="474">
        <v>58.224999999999987</v>
      </c>
      <c r="F21" s="760" t="s">
        <v>655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1.1621333333333337</v>
      </c>
      <c r="E22" s="475">
        <v>1.1349649999999998</v>
      </c>
      <c r="F22" s="760" t="s">
        <v>655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112.91771266451612</v>
      </c>
      <c r="E23" s="476">
        <v>120.522778521429</v>
      </c>
      <c r="F23" s="760" t="s">
        <v>655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107.15396965161293</v>
      </c>
      <c r="E24" s="476">
        <v>113.84729331428601</v>
      </c>
      <c r="F24" s="760" t="s">
        <v>655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17.5</v>
      </c>
      <c r="E25" s="476">
        <v>17.5</v>
      </c>
      <c r="F25" s="760" t="s">
        <v>655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9.0886999999999993</v>
      </c>
      <c r="E26" s="477">
        <v>9.0886999999999993</v>
      </c>
      <c r="F26" s="760" t="s">
        <v>655</v>
      </c>
    </row>
    <row r="27" spans="1:6" ht="12.75" x14ac:dyDescent="0.2">
      <c r="A27" s="38" t="s">
        <v>82</v>
      </c>
      <c r="B27" s="39"/>
      <c r="C27" s="40"/>
      <c r="D27" s="41"/>
      <c r="E27" s="41"/>
      <c r="F27" s="762"/>
    </row>
    <row r="28" spans="1:6" ht="12.75" x14ac:dyDescent="0.2">
      <c r="A28" s="22" t="s">
        <v>83</v>
      </c>
      <c r="B28" s="31" t="s">
        <v>84</v>
      </c>
      <c r="C28" s="32" t="s">
        <v>501</v>
      </c>
      <c r="D28" s="50">
        <v>1.6</v>
      </c>
      <c r="E28" s="478">
        <v>2</v>
      </c>
      <c r="F28" s="760" t="s">
        <v>653</v>
      </c>
    </row>
    <row r="29" spans="1:6" x14ac:dyDescent="0.2">
      <c r="A29" s="22" t="s">
        <v>85</v>
      </c>
      <c r="B29" s="31" t="s">
        <v>84</v>
      </c>
      <c r="C29" s="32" t="s">
        <v>501</v>
      </c>
      <c r="D29" s="51">
        <v>-2</v>
      </c>
      <c r="E29" s="479">
        <v>1.1000000000000001</v>
      </c>
      <c r="F29" s="760" t="s">
        <v>655</v>
      </c>
    </row>
    <row r="30" spans="1:6" ht="12.75" x14ac:dyDescent="0.2">
      <c r="A30" s="52" t="s">
        <v>86</v>
      </c>
      <c r="B30" s="31" t="s">
        <v>84</v>
      </c>
      <c r="C30" s="32" t="s">
        <v>501</v>
      </c>
      <c r="D30" s="51">
        <v>-6.5</v>
      </c>
      <c r="E30" s="479">
        <v>-1.6</v>
      </c>
      <c r="F30" s="760" t="s">
        <v>655</v>
      </c>
    </row>
    <row r="31" spans="1:6" ht="12.75" x14ac:dyDescent="0.2">
      <c r="A31" s="52" t="s">
        <v>87</v>
      </c>
      <c r="B31" s="31" t="s">
        <v>84</v>
      </c>
      <c r="C31" s="32" t="s">
        <v>501</v>
      </c>
      <c r="D31" s="51">
        <v>-4.2</v>
      </c>
      <c r="E31" s="479">
        <v>5.3</v>
      </c>
      <c r="F31" s="760" t="s">
        <v>655</v>
      </c>
    </row>
    <row r="32" spans="1:6" ht="12.75" x14ac:dyDescent="0.2">
      <c r="A32" s="52" t="s">
        <v>88</v>
      </c>
      <c r="B32" s="31" t="s">
        <v>84</v>
      </c>
      <c r="C32" s="32" t="s">
        <v>501</v>
      </c>
      <c r="D32" s="51">
        <v>-6.7</v>
      </c>
      <c r="E32" s="479">
        <v>-2.1</v>
      </c>
      <c r="F32" s="760" t="s">
        <v>655</v>
      </c>
    </row>
    <row r="33" spans="1:6" ht="12.75" x14ac:dyDescent="0.2">
      <c r="A33" s="52" t="s">
        <v>89</v>
      </c>
      <c r="B33" s="31" t="s">
        <v>84</v>
      </c>
      <c r="C33" s="32" t="s">
        <v>501</v>
      </c>
      <c r="D33" s="51">
        <v>-1.7</v>
      </c>
      <c r="E33" s="479">
        <v>4.2</v>
      </c>
      <c r="F33" s="760" t="s">
        <v>655</v>
      </c>
    </row>
    <row r="34" spans="1:6" ht="12.75" x14ac:dyDescent="0.2">
      <c r="A34" s="52" t="s">
        <v>90</v>
      </c>
      <c r="B34" s="31" t="s">
        <v>84</v>
      </c>
      <c r="C34" s="32" t="s">
        <v>501</v>
      </c>
      <c r="D34" s="51">
        <v>-1.6</v>
      </c>
      <c r="E34" s="479">
        <v>1.7</v>
      </c>
      <c r="F34" s="760" t="s">
        <v>655</v>
      </c>
    </row>
    <row r="35" spans="1:6" ht="12.75" x14ac:dyDescent="0.2">
      <c r="A35" s="52" t="s">
        <v>91</v>
      </c>
      <c r="B35" s="31" t="s">
        <v>84</v>
      </c>
      <c r="C35" s="32" t="s">
        <v>501</v>
      </c>
      <c r="D35" s="51">
        <v>3.2</v>
      </c>
      <c r="E35" s="479">
        <v>0.3</v>
      </c>
      <c r="F35" s="760" t="s">
        <v>655</v>
      </c>
    </row>
    <row r="36" spans="1:6" x14ac:dyDescent="0.2">
      <c r="A36" s="22" t="s">
        <v>92</v>
      </c>
      <c r="B36" s="31" t="s">
        <v>93</v>
      </c>
      <c r="C36" s="32" t="s">
        <v>501</v>
      </c>
      <c r="D36" s="51">
        <v>3.5</v>
      </c>
      <c r="E36" s="479">
        <v>1.2</v>
      </c>
      <c r="F36" s="760" t="s">
        <v>655</v>
      </c>
    </row>
    <row r="37" spans="1:6" x14ac:dyDescent="0.2">
      <c r="A37" s="22" t="s">
        <v>502</v>
      </c>
      <c r="B37" s="31" t="s">
        <v>94</v>
      </c>
      <c r="C37" s="32" t="s">
        <v>501</v>
      </c>
      <c r="D37" s="51">
        <v>5.2</v>
      </c>
      <c r="E37" s="479">
        <v>8.3000000000000007</v>
      </c>
      <c r="F37" s="760" t="s">
        <v>655</v>
      </c>
    </row>
    <row r="38" spans="1:6" ht="12.75" x14ac:dyDescent="0.2">
      <c r="A38" s="34" t="s">
        <v>95</v>
      </c>
      <c r="B38" s="35" t="s">
        <v>96</v>
      </c>
      <c r="C38" s="36" t="s">
        <v>501</v>
      </c>
      <c r="D38" s="53">
        <v>32.799999999999997</v>
      </c>
      <c r="E38" s="480">
        <v>26.9</v>
      </c>
      <c r="F38" s="760" t="s">
        <v>655</v>
      </c>
    </row>
    <row r="39" spans="1:6" ht="12.75" x14ac:dyDescent="0.2">
      <c r="A39" s="38" t="s">
        <v>63</v>
      </c>
      <c r="B39" s="39"/>
      <c r="C39" s="40"/>
      <c r="D39" s="41"/>
      <c r="E39" s="41"/>
      <c r="F39" s="762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18.919</v>
      </c>
      <c r="E40" s="481">
        <v>26.693999999999999</v>
      </c>
      <c r="F40" s="760" t="s">
        <v>655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8.8588619599999987</v>
      </c>
      <c r="E41" s="471">
        <v>15.7553679322</v>
      </c>
      <c r="F41" s="760" t="s">
        <v>655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0.3005160602004664</v>
      </c>
      <c r="E42" s="476">
        <v>0.61</v>
      </c>
      <c r="F42" s="760" t="s">
        <v>651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2.7312899673122802E-2</v>
      </c>
      <c r="E43" s="476">
        <v>0.05</v>
      </c>
      <c r="F43" s="760" t="s">
        <v>651</v>
      </c>
    </row>
    <row r="44" spans="1:6" x14ac:dyDescent="0.2">
      <c r="A44" s="38" t="s">
        <v>97</v>
      </c>
      <c r="B44" s="39"/>
      <c r="C44" s="40"/>
      <c r="D44" s="41"/>
      <c r="E44" s="41"/>
      <c r="F44" s="762"/>
    </row>
    <row r="45" spans="1:6" ht="12.75" x14ac:dyDescent="0.2">
      <c r="A45" s="54" t="s">
        <v>98</v>
      </c>
      <c r="B45" s="31" t="s">
        <v>84</v>
      </c>
      <c r="C45" s="32" t="s">
        <v>501</v>
      </c>
      <c r="D45" s="51">
        <v>-2.2999999999999998</v>
      </c>
      <c r="E45" s="479">
        <v>-1</v>
      </c>
      <c r="F45" s="760" t="s">
        <v>655</v>
      </c>
    </row>
    <row r="46" spans="1:6" ht="12.75" x14ac:dyDescent="0.2">
      <c r="A46" s="55" t="s">
        <v>99</v>
      </c>
      <c r="B46" s="31" t="s">
        <v>84</v>
      </c>
      <c r="C46" s="32" t="s">
        <v>501</v>
      </c>
      <c r="D46" s="51">
        <v>-2</v>
      </c>
      <c r="E46" s="479">
        <v>-0.4</v>
      </c>
      <c r="F46" s="760" t="s">
        <v>655</v>
      </c>
    </row>
    <row r="47" spans="1:6" ht="12.75" x14ac:dyDescent="0.2">
      <c r="A47" s="55" t="s">
        <v>100</v>
      </c>
      <c r="B47" s="31" t="s">
        <v>84</v>
      </c>
      <c r="C47" s="32" t="s">
        <v>501</v>
      </c>
      <c r="D47" s="51">
        <v>-1.9</v>
      </c>
      <c r="E47" s="479">
        <v>-1</v>
      </c>
      <c r="F47" s="760" t="s">
        <v>655</v>
      </c>
    </row>
    <row r="48" spans="1:6" ht="12.75" x14ac:dyDescent="0.2">
      <c r="A48" s="54" t="s">
        <v>101</v>
      </c>
      <c r="B48" s="31" t="s">
        <v>84</v>
      </c>
      <c r="C48" s="32" t="s">
        <v>501</v>
      </c>
      <c r="D48" s="51">
        <v>-2.5</v>
      </c>
      <c r="E48" s="479">
        <v>-1.7</v>
      </c>
      <c r="F48" s="760" t="s">
        <v>655</v>
      </c>
    </row>
    <row r="49" spans="1:7" ht="12.75" x14ac:dyDescent="0.2">
      <c r="A49" s="482" t="s">
        <v>102</v>
      </c>
      <c r="B49" s="31" t="s">
        <v>84</v>
      </c>
      <c r="C49" s="32" t="s">
        <v>501</v>
      </c>
      <c r="D49" s="51">
        <v>-1.4</v>
      </c>
      <c r="E49" s="479">
        <v>-0.5</v>
      </c>
      <c r="F49" s="760" t="s">
        <v>655</v>
      </c>
    </row>
    <row r="50" spans="1:7" ht="12.75" x14ac:dyDescent="0.2">
      <c r="A50" s="55" t="s">
        <v>103</v>
      </c>
      <c r="B50" s="31" t="s">
        <v>84</v>
      </c>
      <c r="C50" s="32" t="s">
        <v>501</v>
      </c>
      <c r="D50" s="51">
        <v>-2</v>
      </c>
      <c r="E50" s="479">
        <v>-1.3</v>
      </c>
      <c r="F50" s="760" t="s">
        <v>655</v>
      </c>
    </row>
    <row r="51" spans="1:7" ht="12.75" x14ac:dyDescent="0.2">
      <c r="A51" s="55" t="s">
        <v>104</v>
      </c>
      <c r="B51" s="31" t="s">
        <v>84</v>
      </c>
      <c r="C51" s="32" t="s">
        <v>501</v>
      </c>
      <c r="D51" s="51">
        <v>-0.9</v>
      </c>
      <c r="E51" s="479">
        <v>5.2</v>
      </c>
      <c r="F51" s="760" t="s">
        <v>655</v>
      </c>
    </row>
    <row r="52" spans="1:7" ht="12.75" x14ac:dyDescent="0.2">
      <c r="A52" s="55" t="s">
        <v>105</v>
      </c>
      <c r="B52" s="31" t="s">
        <v>84</v>
      </c>
      <c r="C52" s="32" t="s">
        <v>501</v>
      </c>
      <c r="D52" s="51">
        <v>10.7</v>
      </c>
      <c r="E52" s="479">
        <v>10.7</v>
      </c>
      <c r="F52" s="760" t="s">
        <v>655</v>
      </c>
    </row>
    <row r="53" spans="1:7" ht="12.75" x14ac:dyDescent="0.2">
      <c r="A53" s="54" t="s">
        <v>106</v>
      </c>
      <c r="B53" s="31" t="s">
        <v>84</v>
      </c>
      <c r="C53" s="32" t="s">
        <v>501</v>
      </c>
      <c r="D53" s="51">
        <v>2.8</v>
      </c>
      <c r="E53" s="479">
        <v>6.5</v>
      </c>
      <c r="F53" s="760" t="s">
        <v>655</v>
      </c>
    </row>
    <row r="54" spans="1:7" ht="12.75" x14ac:dyDescent="0.2">
      <c r="A54" s="56" t="s">
        <v>107</v>
      </c>
      <c r="B54" s="35" t="s">
        <v>84</v>
      </c>
      <c r="C54" s="36" t="s">
        <v>501</v>
      </c>
      <c r="D54" s="53">
        <v>1.6</v>
      </c>
      <c r="E54" s="480">
        <v>-2.2999999999999998</v>
      </c>
      <c r="F54" s="761" t="s">
        <v>655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1"/>
      <c r="B56" s="22"/>
      <c r="C56" s="22"/>
      <c r="D56" s="22"/>
      <c r="E56" s="22"/>
      <c r="F56" s="22"/>
    </row>
    <row r="57" spans="1:7" ht="12.75" x14ac:dyDescent="0.2">
      <c r="A57" s="461" t="s">
        <v>503</v>
      </c>
      <c r="B57" s="467"/>
      <c r="C57" s="467"/>
      <c r="D57" s="468"/>
      <c r="E57" s="22"/>
      <c r="F57" s="22"/>
    </row>
    <row r="58" spans="1:7" ht="12.75" x14ac:dyDescent="0.2">
      <c r="A58" s="461" t="s">
        <v>504</v>
      </c>
      <c r="B58" s="22"/>
      <c r="C58" s="22"/>
      <c r="D58" s="22"/>
      <c r="E58" s="22"/>
      <c r="F58" s="22"/>
    </row>
    <row r="59" spans="1:7" ht="12.75" x14ac:dyDescent="0.2">
      <c r="A59" s="461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43" t="s">
        <v>630</v>
      </c>
      <c r="C3" s="845" t="s">
        <v>505</v>
      </c>
      <c r="D3" s="843" t="s">
        <v>110</v>
      </c>
      <c r="E3" s="845" t="s">
        <v>505</v>
      </c>
      <c r="F3" s="847" t="s">
        <v>112</v>
      </c>
      <c r="G3" s="847"/>
    </row>
    <row r="4" spans="1:7" ht="14.45" customHeight="1" x14ac:dyDescent="0.25">
      <c r="A4" s="64"/>
      <c r="B4" s="844"/>
      <c r="C4" s="846"/>
      <c r="D4" s="844"/>
      <c r="E4" s="846"/>
      <c r="F4" s="469">
        <v>2013</v>
      </c>
      <c r="G4" s="469">
        <v>2012</v>
      </c>
    </row>
    <row r="5" spans="1:7" x14ac:dyDescent="0.2">
      <c r="A5" s="65" t="s">
        <v>113</v>
      </c>
      <c r="B5" s="268">
        <v>10531.063755754865</v>
      </c>
      <c r="C5" s="269">
        <v>8.6949359981241354</v>
      </c>
      <c r="D5" s="268">
        <v>15510.236353799999</v>
      </c>
      <c r="E5" s="269">
        <v>12.031968834669676</v>
      </c>
      <c r="F5" s="802">
        <v>16.026175703224997</v>
      </c>
      <c r="G5" s="802">
        <v>15.870626320900108</v>
      </c>
    </row>
    <row r="6" spans="1:7" x14ac:dyDescent="0.2">
      <c r="A6" s="65" t="s">
        <v>114</v>
      </c>
      <c r="B6" s="268">
        <v>52934.098759999993</v>
      </c>
      <c r="C6" s="269">
        <v>43.704853708160925</v>
      </c>
      <c r="D6" s="268">
        <v>53977.992749800011</v>
      </c>
      <c r="E6" s="269">
        <v>41.873090242399932</v>
      </c>
      <c r="F6" s="802">
        <v>0.72742449388969277</v>
      </c>
      <c r="G6" s="802">
        <v>0.26802646973295613</v>
      </c>
    </row>
    <row r="7" spans="1:7" x14ac:dyDescent="0.2">
      <c r="A7" s="65" t="s">
        <v>115</v>
      </c>
      <c r="B7" s="268">
        <v>26077.232231999998</v>
      </c>
      <c r="C7" s="269">
        <v>21.530575687717608</v>
      </c>
      <c r="D7" s="268">
        <v>28184.114483999998</v>
      </c>
      <c r="E7" s="269">
        <v>21.863650518850307</v>
      </c>
      <c r="F7" s="802">
        <v>0.19104196164985091</v>
      </c>
      <c r="G7" s="802">
        <v>0.18370003439133065</v>
      </c>
    </row>
    <row r="8" spans="1:7" x14ac:dyDescent="0.2">
      <c r="A8" s="65" t="s">
        <v>116</v>
      </c>
      <c r="B8" s="268">
        <v>14784.529206060604</v>
      </c>
      <c r="C8" s="269">
        <v>12.206794887064047</v>
      </c>
      <c r="D8" s="268">
        <v>16019.454545454542</v>
      </c>
      <c r="E8" s="269">
        <v>12.426991661677288</v>
      </c>
      <c r="F8" s="802">
        <v>100</v>
      </c>
      <c r="G8" s="802">
        <v>100</v>
      </c>
    </row>
    <row r="9" spans="1:7" x14ac:dyDescent="0.2">
      <c r="A9" s="65" t="s">
        <v>117</v>
      </c>
      <c r="B9" s="268">
        <v>17209.489989716269</v>
      </c>
      <c r="C9" s="269">
        <v>14.208955286133399</v>
      </c>
      <c r="D9" s="268">
        <v>16004.226742999999</v>
      </c>
      <c r="E9" s="269">
        <v>12.415178789173339</v>
      </c>
      <c r="F9" s="802">
        <v>100</v>
      </c>
      <c r="G9" s="802">
        <v>100</v>
      </c>
    </row>
    <row r="10" spans="1:7" x14ac:dyDescent="0.2">
      <c r="A10" s="65" t="s">
        <v>118</v>
      </c>
      <c r="B10" s="268">
        <v>159.66048706349406</v>
      </c>
      <c r="C10" s="269">
        <v>0.13182312334665935</v>
      </c>
      <c r="D10" s="268">
        <v>175.63739999999999</v>
      </c>
      <c r="E10" s="269">
        <v>0.13624961443509293</v>
      </c>
      <c r="F10" s="802" t="s">
        <v>628</v>
      </c>
      <c r="G10" s="802" t="s">
        <v>629</v>
      </c>
    </row>
    <row r="11" spans="1:7" x14ac:dyDescent="0.2">
      <c r="A11" s="65" t="s">
        <v>119</v>
      </c>
      <c r="B11" s="268">
        <v>-578.86599999999999</v>
      </c>
      <c r="C11" s="269">
        <v>-0.47793869054677912</v>
      </c>
      <c r="D11" s="268">
        <v>-963.11399999999992</v>
      </c>
      <c r="E11" s="269">
        <v>-0.7471296612056435</v>
      </c>
      <c r="F11" s="803"/>
      <c r="G11" s="803"/>
    </row>
    <row r="12" spans="1:7" x14ac:dyDescent="0.2">
      <c r="A12" s="68" t="s">
        <v>120</v>
      </c>
      <c r="B12" s="804">
        <v>121117.20843059523</v>
      </c>
      <c r="C12" s="805">
        <v>100</v>
      </c>
      <c r="D12" s="804">
        <v>128908.54827605456</v>
      </c>
      <c r="E12" s="805">
        <v>100</v>
      </c>
      <c r="F12" s="805">
        <v>27.863705084480099</v>
      </c>
      <c r="G12" s="805">
        <v>25.884822367713198</v>
      </c>
    </row>
    <row r="13" spans="1:7" x14ac:dyDescent="0.2">
      <c r="A13" s="65"/>
      <c r="B13" s="65"/>
      <c r="C13" s="65"/>
      <c r="D13" s="65"/>
      <c r="E13" s="65"/>
      <c r="F13" s="65"/>
      <c r="G13" s="71" t="s">
        <v>631</v>
      </c>
    </row>
    <row r="14" spans="1:7" x14ac:dyDescent="0.2">
      <c r="A14" s="806" t="s">
        <v>632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48" t="s">
        <v>630</v>
      </c>
      <c r="C3" s="845" t="s">
        <v>505</v>
      </c>
      <c r="D3" s="848" t="s">
        <v>110</v>
      </c>
      <c r="E3" s="845" t="s">
        <v>505</v>
      </c>
      <c r="F3" s="850" t="s">
        <v>633</v>
      </c>
    </row>
    <row r="4" spans="1:6" x14ac:dyDescent="0.2">
      <c r="A4" s="75"/>
      <c r="B4" s="849"/>
      <c r="C4" s="846"/>
      <c r="D4" s="849"/>
      <c r="E4" s="846"/>
      <c r="F4" s="851"/>
    </row>
    <row r="5" spans="1:6" x14ac:dyDescent="0.2">
      <c r="A5" s="65" t="s">
        <v>113</v>
      </c>
      <c r="B5" s="66">
        <v>1632.5006328878349</v>
      </c>
      <c r="C5" s="67">
        <v>1.9107737575728811</v>
      </c>
      <c r="D5" s="66">
        <v>1506.9125351999996</v>
      </c>
      <c r="E5" s="67">
        <v>1.6937089510583501</v>
      </c>
      <c r="F5" s="67">
        <v>8.3341331865135082</v>
      </c>
    </row>
    <row r="6" spans="1:6" x14ac:dyDescent="0.2">
      <c r="A6" s="65" t="s">
        <v>125</v>
      </c>
      <c r="B6" s="66">
        <v>43418.690979673083</v>
      </c>
      <c r="C6" s="67">
        <v>50.819763031495199</v>
      </c>
      <c r="D6" s="66">
        <v>45542.694239999997</v>
      </c>
      <c r="E6" s="67">
        <v>51.18815265503379</v>
      </c>
      <c r="F6" s="67">
        <v>-4.6637628620166449</v>
      </c>
    </row>
    <row r="7" spans="1:6" x14ac:dyDescent="0.2">
      <c r="A7" s="65" t="s">
        <v>126</v>
      </c>
      <c r="B7" s="66">
        <v>15103.996134895793</v>
      </c>
      <c r="C7" s="67">
        <v>17.67859617793118</v>
      </c>
      <c r="D7" s="66">
        <v>14987.209787999998</v>
      </c>
      <c r="E7" s="67">
        <v>16.845019718384595</v>
      </c>
      <c r="F7" s="67">
        <v>0.77924008903447572</v>
      </c>
    </row>
    <row r="8" spans="1:6" x14ac:dyDescent="0.2">
      <c r="A8" s="65" t="s">
        <v>127</v>
      </c>
      <c r="B8" s="66">
        <v>19952.049172050887</v>
      </c>
      <c r="C8" s="67">
        <v>23.353039625055978</v>
      </c>
      <c r="D8" s="66">
        <v>20661.327999999998</v>
      </c>
      <c r="E8" s="67">
        <v>23.222499884313475</v>
      </c>
      <c r="F8" s="67">
        <v>-3.4328811194958555</v>
      </c>
    </row>
    <row r="9" spans="1:6" x14ac:dyDescent="0.2">
      <c r="A9" s="65" t="s">
        <v>128</v>
      </c>
      <c r="B9" s="66">
        <v>5329.3892858618419</v>
      </c>
      <c r="C9" s="67">
        <v>6.2378274079447493</v>
      </c>
      <c r="D9" s="66">
        <v>6273.0174689999994</v>
      </c>
      <c r="E9" s="67">
        <v>7.0506187912097866</v>
      </c>
      <c r="F9" s="67">
        <v>-15.042651926307867</v>
      </c>
    </row>
    <row r="10" spans="1:6" x14ac:dyDescent="0.2">
      <c r="A10" s="68" t="s">
        <v>120</v>
      </c>
      <c r="B10" s="69">
        <v>85436.626205369452</v>
      </c>
      <c r="C10" s="70">
        <v>100</v>
      </c>
      <c r="D10" s="69">
        <v>88971.162032199994</v>
      </c>
      <c r="E10" s="70">
        <v>100</v>
      </c>
      <c r="F10" s="70">
        <v>-3.9726758042694121</v>
      </c>
    </row>
    <row r="11" spans="1:6" x14ac:dyDescent="0.2">
      <c r="A11" s="58"/>
      <c r="B11" s="65"/>
      <c r="C11" s="65"/>
      <c r="D11" s="65"/>
      <c r="E11" s="65"/>
      <c r="F11" s="71" t="s">
        <v>631</v>
      </c>
    </row>
    <row r="12" spans="1:6" x14ac:dyDescent="0.2">
      <c r="A12" s="404"/>
      <c r="B12" s="404"/>
      <c r="C12" s="404"/>
      <c r="D12" s="404"/>
      <c r="E12" s="404"/>
      <c r="F12" s="404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90" t="s">
        <v>5</v>
      </c>
      <c r="B1" s="489"/>
      <c r="C1" s="489"/>
      <c r="D1" s="489"/>
      <c r="E1" s="489"/>
      <c r="F1" s="489"/>
      <c r="G1" s="489"/>
      <c r="H1" s="489"/>
      <c r="I1" s="404"/>
    </row>
    <row r="2" spans="1:9" ht="15.75" x14ac:dyDescent="0.25">
      <c r="A2" s="491"/>
      <c r="B2" s="492"/>
      <c r="C2" s="489"/>
      <c r="D2" s="489"/>
      <c r="E2" s="489"/>
      <c r="F2" s="489"/>
      <c r="G2" s="489"/>
      <c r="H2" s="62" t="s">
        <v>160</v>
      </c>
      <c r="I2" s="404"/>
    </row>
    <row r="3" spans="1:9" s="80" customFormat="1" ht="14.25" x14ac:dyDescent="0.2">
      <c r="A3" s="462"/>
      <c r="B3" s="852">
        <f>INDICE!A3</f>
        <v>42036</v>
      </c>
      <c r="C3" s="853"/>
      <c r="D3" s="853" t="s">
        <v>121</v>
      </c>
      <c r="E3" s="853"/>
      <c r="F3" s="853" t="s">
        <v>122</v>
      </c>
      <c r="G3" s="853"/>
      <c r="H3" s="853"/>
      <c r="I3" s="404"/>
    </row>
    <row r="4" spans="1:9" s="80" customFormat="1" ht="14.25" x14ac:dyDescent="0.2">
      <c r="A4" s="81"/>
      <c r="B4" s="72" t="s">
        <v>48</v>
      </c>
      <c r="C4" s="72" t="s">
        <v>506</v>
      </c>
      <c r="D4" s="72" t="s">
        <v>48</v>
      </c>
      <c r="E4" s="72" t="s">
        <v>506</v>
      </c>
      <c r="F4" s="72" t="s">
        <v>48</v>
      </c>
      <c r="G4" s="73" t="s">
        <v>506</v>
      </c>
      <c r="H4" s="73" t="s">
        <v>129</v>
      </c>
      <c r="I4" s="404"/>
    </row>
    <row r="5" spans="1:9" s="80" customFormat="1" ht="14.25" x14ac:dyDescent="0.2">
      <c r="A5" s="82" t="s">
        <v>634</v>
      </c>
      <c r="B5" s="483">
        <v>172.51311999999993</v>
      </c>
      <c r="C5" s="84">
        <v>7.1559114227775096</v>
      </c>
      <c r="D5" s="83">
        <v>349.91881999999993</v>
      </c>
      <c r="E5" s="84">
        <v>3.2217586490034047</v>
      </c>
      <c r="F5" s="83">
        <v>1674.5029699999998</v>
      </c>
      <c r="G5" s="84">
        <v>6.5087208002836556</v>
      </c>
      <c r="H5" s="486">
        <v>3.0544574013993588</v>
      </c>
      <c r="I5" s="404"/>
    </row>
    <row r="6" spans="1:9" s="80" customFormat="1" ht="14.25" x14ac:dyDescent="0.2">
      <c r="A6" s="82" t="s">
        <v>49</v>
      </c>
      <c r="B6" s="484">
        <v>325.01189000000005</v>
      </c>
      <c r="C6" s="86">
        <v>-1.2772884651682657</v>
      </c>
      <c r="D6" s="85">
        <v>678.95349000000033</v>
      </c>
      <c r="E6" s="86">
        <v>0.10313835990197867</v>
      </c>
      <c r="F6" s="85">
        <v>4617.0471299999999</v>
      </c>
      <c r="G6" s="86">
        <v>-0.80224170293241714</v>
      </c>
      <c r="H6" s="487">
        <v>8.4219461126654025</v>
      </c>
      <c r="I6" s="404"/>
    </row>
    <row r="7" spans="1:9" s="80" customFormat="1" ht="14.25" x14ac:dyDescent="0.2">
      <c r="A7" s="82" t="s">
        <v>50</v>
      </c>
      <c r="B7" s="484">
        <v>352.52411000000006</v>
      </c>
      <c r="C7" s="86">
        <v>9.7278015295849869</v>
      </c>
      <c r="D7" s="85">
        <v>713.41606000000024</v>
      </c>
      <c r="E7" s="86">
        <v>7.4014848410297098</v>
      </c>
      <c r="F7" s="85">
        <v>5315.7552000000005</v>
      </c>
      <c r="G7" s="86">
        <v>3.2191506532510989</v>
      </c>
      <c r="H7" s="487">
        <v>9.6964580568448522</v>
      </c>
      <c r="I7" s="404"/>
    </row>
    <row r="8" spans="1:9" s="80" customFormat="1" ht="14.25" x14ac:dyDescent="0.2">
      <c r="A8" s="82" t="s">
        <v>130</v>
      </c>
      <c r="B8" s="484">
        <v>2459.5173400000008</v>
      </c>
      <c r="C8" s="86">
        <v>8.358591053066732</v>
      </c>
      <c r="D8" s="85">
        <v>5074.33907</v>
      </c>
      <c r="E8" s="86">
        <v>8.6590578702448902</v>
      </c>
      <c r="F8" s="85">
        <v>28736.928829999993</v>
      </c>
      <c r="G8" s="86">
        <v>1.8789145380119159</v>
      </c>
      <c r="H8" s="487">
        <v>52.418972394106959</v>
      </c>
      <c r="I8" s="404"/>
    </row>
    <row r="9" spans="1:9" s="80" customFormat="1" ht="14.25" x14ac:dyDescent="0.2">
      <c r="A9" s="82" t="s">
        <v>131</v>
      </c>
      <c r="B9" s="484">
        <v>624.84477000000004</v>
      </c>
      <c r="C9" s="86">
        <v>-7.3413478115647832</v>
      </c>
      <c r="D9" s="85">
        <v>1360.4674500000001</v>
      </c>
      <c r="E9" s="86">
        <v>-6.8996152648319198</v>
      </c>
      <c r="F9" s="85">
        <v>8845.1780799999997</v>
      </c>
      <c r="G9" s="87">
        <v>0.33401035704280352</v>
      </c>
      <c r="H9" s="487">
        <v>16.13447102643919</v>
      </c>
      <c r="I9" s="404"/>
    </row>
    <row r="10" spans="1:9" s="80" customFormat="1" ht="14.25" x14ac:dyDescent="0.2">
      <c r="A10" s="81" t="s">
        <v>507</v>
      </c>
      <c r="B10" s="485">
        <v>419</v>
      </c>
      <c r="C10" s="89">
        <v>7.925044884844394</v>
      </c>
      <c r="D10" s="88">
        <v>918.32953030889462</v>
      </c>
      <c r="E10" s="89">
        <v>12.393993730589289</v>
      </c>
      <c r="F10" s="88">
        <v>5632.2058368861281</v>
      </c>
      <c r="G10" s="89">
        <v>-10.350565465628904</v>
      </c>
      <c r="H10" s="488">
        <v>10.273695008544241</v>
      </c>
      <c r="I10" s="404"/>
    </row>
    <row r="11" spans="1:9" s="80" customFormat="1" ht="14.25" x14ac:dyDescent="0.2">
      <c r="A11" s="90" t="s">
        <v>508</v>
      </c>
      <c r="B11" s="91">
        <v>4353.4112300000006</v>
      </c>
      <c r="C11" s="92">
        <v>5.0569298707909365</v>
      </c>
      <c r="D11" s="91">
        <v>9095.4244203088947</v>
      </c>
      <c r="E11" s="92">
        <v>5.3952900948116982</v>
      </c>
      <c r="F11" s="91">
        <v>54821.61804688612</v>
      </c>
      <c r="G11" s="92">
        <v>0.25590317587757355</v>
      </c>
      <c r="H11" s="92">
        <v>100</v>
      </c>
      <c r="I11" s="404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241</v>
      </c>
      <c r="I12" s="404"/>
    </row>
    <row r="13" spans="1:9" s="80" customFormat="1" ht="14.25" x14ac:dyDescent="0.2">
      <c r="A13" s="94" t="s">
        <v>578</v>
      </c>
      <c r="B13" s="82"/>
      <c r="C13" s="82"/>
      <c r="D13" s="82"/>
      <c r="E13" s="82"/>
      <c r="F13" s="82"/>
      <c r="G13" s="82"/>
      <c r="H13" s="82"/>
      <c r="I13" s="404"/>
    </row>
    <row r="14" spans="1:9" ht="14.25" x14ac:dyDescent="0.2">
      <c r="A14" s="94" t="s">
        <v>509</v>
      </c>
      <c r="B14" s="85"/>
      <c r="C14" s="489"/>
      <c r="D14" s="489"/>
      <c r="E14" s="489"/>
      <c r="F14" s="489"/>
      <c r="G14" s="489"/>
      <c r="H14" s="489"/>
      <c r="I14" s="404"/>
    </row>
    <row r="15" spans="1:9" ht="14.25" x14ac:dyDescent="0.2">
      <c r="A15" s="94" t="s">
        <v>510</v>
      </c>
      <c r="B15" s="489"/>
      <c r="C15" s="489"/>
      <c r="D15" s="489"/>
      <c r="E15" s="489"/>
      <c r="F15" s="489"/>
      <c r="G15" s="489"/>
      <c r="H15" s="489"/>
      <c r="I15" s="404"/>
    </row>
    <row r="16" spans="1:9" ht="14.25" x14ac:dyDescent="0.2">
      <c r="A16" s="94" t="s">
        <v>242</v>
      </c>
      <c r="B16" s="489"/>
      <c r="C16" s="489"/>
      <c r="D16" s="489"/>
      <c r="E16" s="489"/>
      <c r="F16" s="489"/>
      <c r="G16" s="489"/>
      <c r="H16" s="489"/>
      <c r="I16" s="404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B3" sqref="B3:D15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3" t="s">
        <v>511</v>
      </c>
      <c r="B1" s="466"/>
      <c r="C1" s="466"/>
      <c r="D1" s="466"/>
    </row>
    <row r="2" spans="1:4" x14ac:dyDescent="0.2">
      <c r="A2" s="496"/>
      <c r="B2" s="494"/>
      <c r="C2" s="494"/>
      <c r="D2" s="497"/>
    </row>
    <row r="3" spans="1:4" x14ac:dyDescent="0.2">
      <c r="A3" s="498"/>
      <c r="B3" s="498">
        <v>2013</v>
      </c>
      <c r="C3" s="498">
        <v>2014</v>
      </c>
      <c r="D3" s="498">
        <v>2015</v>
      </c>
    </row>
    <row r="4" spans="1:4" x14ac:dyDescent="0.2">
      <c r="A4" s="465" t="s">
        <v>135</v>
      </c>
      <c r="B4" s="493">
        <v>-7.4982580478999239</v>
      </c>
      <c r="C4" s="493">
        <v>-7.7324140831852759</v>
      </c>
      <c r="D4" s="493">
        <v>-0.12983424845115812</v>
      </c>
    </row>
    <row r="5" spans="1:4" x14ac:dyDescent="0.2">
      <c r="A5" s="465" t="s">
        <v>136</v>
      </c>
      <c r="B5" s="493">
        <v>-8.8924530160599851</v>
      </c>
      <c r="C5" s="493">
        <v>-6.1289296047799331</v>
      </c>
      <c r="D5" s="493">
        <v>0.25590317587755995</v>
      </c>
    </row>
    <row r="6" spans="1:4" x14ac:dyDescent="0.2">
      <c r="A6" s="465" t="s">
        <v>137</v>
      </c>
      <c r="B6" s="493">
        <v>-9.2827590482357216</v>
      </c>
      <c r="C6" s="493">
        <v>-4.9349272129765245</v>
      </c>
      <c r="D6" s="493" t="s">
        <v>625</v>
      </c>
    </row>
    <row r="7" spans="1:4" x14ac:dyDescent="0.2">
      <c r="A7" s="465" t="s">
        <v>138</v>
      </c>
      <c r="B7" s="493">
        <v>-9.3694248229795942</v>
      </c>
      <c r="C7" s="493">
        <v>-4.7614316762720152</v>
      </c>
      <c r="D7" s="774" t="s">
        <v>625</v>
      </c>
    </row>
    <row r="8" spans="1:4" x14ac:dyDescent="0.2">
      <c r="A8" s="465" t="s">
        <v>139</v>
      </c>
      <c r="B8" s="493">
        <v>-9.8600142648082088</v>
      </c>
      <c r="C8" s="493">
        <v>-3.8853086947476392</v>
      </c>
      <c r="D8" s="774" t="s">
        <v>625</v>
      </c>
    </row>
    <row r="9" spans="1:4" x14ac:dyDescent="0.2">
      <c r="A9" s="465" t="s">
        <v>140</v>
      </c>
      <c r="B9" s="493">
        <v>-10.661427553112601</v>
      </c>
      <c r="C9" s="493">
        <v>-2.4572460497826003</v>
      </c>
      <c r="D9" s="774" t="s">
        <v>625</v>
      </c>
    </row>
    <row r="10" spans="1:4" x14ac:dyDescent="0.2">
      <c r="A10" s="465" t="s">
        <v>141</v>
      </c>
      <c r="B10" s="493">
        <v>-10.494063006540271</v>
      </c>
      <c r="C10" s="493">
        <v>-2.1662272328385153</v>
      </c>
      <c r="D10" s="774" t="s">
        <v>625</v>
      </c>
    </row>
    <row r="11" spans="1:4" x14ac:dyDescent="0.2">
      <c r="A11" s="465" t="s">
        <v>142</v>
      </c>
      <c r="B11" s="493">
        <v>-10.991666855459252</v>
      </c>
      <c r="C11" s="493">
        <v>-1.794778130197842</v>
      </c>
      <c r="D11" s="774" t="s">
        <v>625</v>
      </c>
    </row>
    <row r="12" spans="1:4" x14ac:dyDescent="0.2">
      <c r="A12" s="465" t="s">
        <v>143</v>
      </c>
      <c r="B12" s="493">
        <v>-10.415991755541489</v>
      </c>
      <c r="C12" s="493">
        <v>-1.0137869629615259</v>
      </c>
      <c r="D12" s="774" t="s">
        <v>625</v>
      </c>
    </row>
    <row r="13" spans="1:4" x14ac:dyDescent="0.2">
      <c r="A13" s="465" t="s">
        <v>144</v>
      </c>
      <c r="B13" s="493">
        <v>-10.205386523367592</v>
      </c>
      <c r="C13" s="493">
        <v>-0.50209388650463882</v>
      </c>
      <c r="D13" s="774" t="s">
        <v>625</v>
      </c>
    </row>
    <row r="14" spans="1:4" x14ac:dyDescent="0.2">
      <c r="A14" s="465" t="s">
        <v>145</v>
      </c>
      <c r="B14" s="493">
        <v>-9.7135005410103492</v>
      </c>
      <c r="C14" s="493">
        <v>-0.7023677758902801</v>
      </c>
      <c r="D14" s="774" t="s">
        <v>625</v>
      </c>
    </row>
    <row r="15" spans="1:4" x14ac:dyDescent="0.2">
      <c r="A15" s="494" t="s">
        <v>146</v>
      </c>
      <c r="B15" s="495">
        <v>-8.9053259764972612</v>
      </c>
      <c r="C15" s="495">
        <v>-0.52395112962496149</v>
      </c>
      <c r="D15" s="775" t="s">
        <v>625</v>
      </c>
    </row>
    <row r="16" spans="1:4" x14ac:dyDescent="0.2">
      <c r="A16" s="464"/>
      <c r="B16" s="465"/>
      <c r="C16" s="465"/>
      <c r="D16" s="93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1" t="s">
        <v>24</v>
      </c>
      <c r="B1" s="502"/>
      <c r="C1" s="502"/>
      <c r="D1" s="502"/>
      <c r="E1" s="502"/>
      <c r="F1" s="502"/>
      <c r="G1" s="502"/>
      <c r="H1" s="502"/>
    </row>
    <row r="2" spans="1:8" ht="15.75" x14ac:dyDescent="0.25">
      <c r="A2" s="503"/>
      <c r="B2" s="504"/>
      <c r="C2" s="505"/>
      <c r="D2" s="505"/>
      <c r="E2" s="505"/>
      <c r="F2" s="505"/>
      <c r="G2" s="505"/>
      <c r="H2" s="535" t="s">
        <v>160</v>
      </c>
    </row>
    <row r="3" spans="1:8" s="80" customFormat="1" x14ac:dyDescent="0.2">
      <c r="A3" s="457"/>
      <c r="B3" s="852">
        <f>INDICE!A3</f>
        <v>42036</v>
      </c>
      <c r="C3" s="853"/>
      <c r="D3" s="853" t="s">
        <v>121</v>
      </c>
      <c r="E3" s="853"/>
      <c r="F3" s="853" t="s">
        <v>122</v>
      </c>
      <c r="G3" s="853"/>
      <c r="H3" s="853"/>
    </row>
    <row r="4" spans="1:8" s="80" customFormat="1" x14ac:dyDescent="0.2">
      <c r="A4" s="458"/>
      <c r="B4" s="97" t="s">
        <v>48</v>
      </c>
      <c r="C4" s="97" t="s">
        <v>506</v>
      </c>
      <c r="D4" s="97" t="s">
        <v>48</v>
      </c>
      <c r="E4" s="97" t="s">
        <v>506</v>
      </c>
      <c r="F4" s="97" t="s">
        <v>48</v>
      </c>
      <c r="G4" s="453" t="s">
        <v>506</v>
      </c>
      <c r="H4" s="453" t="s">
        <v>129</v>
      </c>
    </row>
    <row r="5" spans="1:8" s="102" customFormat="1" x14ac:dyDescent="0.2">
      <c r="A5" s="507" t="s">
        <v>147</v>
      </c>
      <c r="B5" s="516">
        <v>95.019859999999937</v>
      </c>
      <c r="C5" s="509">
        <v>7.8203942428680699</v>
      </c>
      <c r="D5" s="508">
        <v>201.98275999999996</v>
      </c>
      <c r="E5" s="509">
        <v>5.7620745043262529</v>
      </c>
      <c r="F5" s="508">
        <v>869.78746000000001</v>
      </c>
      <c r="G5" s="509">
        <v>-5.1408510718027687</v>
      </c>
      <c r="H5" s="514">
        <v>51.943022830231236</v>
      </c>
    </row>
    <row r="6" spans="1:8" s="102" customFormat="1" x14ac:dyDescent="0.2">
      <c r="A6" s="507" t="s">
        <v>148</v>
      </c>
      <c r="B6" s="516">
        <v>74.574780000000018</v>
      </c>
      <c r="C6" s="509">
        <v>6.1283975952223235</v>
      </c>
      <c r="D6" s="508">
        <v>142.03824</v>
      </c>
      <c r="E6" s="509">
        <v>-0.50018122305035206</v>
      </c>
      <c r="F6" s="508">
        <v>508.86286999999999</v>
      </c>
      <c r="G6" s="509">
        <v>-10.460807688720829</v>
      </c>
      <c r="H6" s="514">
        <v>30.388890262762569</v>
      </c>
    </row>
    <row r="7" spans="1:8" s="102" customFormat="1" x14ac:dyDescent="0.2">
      <c r="A7" s="507" t="s">
        <v>149</v>
      </c>
      <c r="B7" s="516">
        <v>2.8876100000000013</v>
      </c>
      <c r="C7" s="509">
        <v>12.712731076692496</v>
      </c>
      <c r="D7" s="508">
        <v>5.8302700000000005</v>
      </c>
      <c r="E7" s="509">
        <v>12.332929364548759</v>
      </c>
      <c r="F7" s="508">
        <v>35.950059999999993</v>
      </c>
      <c r="G7" s="509">
        <v>13.090618307374392</v>
      </c>
      <c r="H7" s="514">
        <v>2.1469093004952984</v>
      </c>
    </row>
    <row r="8" spans="1:8" s="102" customFormat="1" x14ac:dyDescent="0.2">
      <c r="A8" s="510" t="s">
        <v>646</v>
      </c>
      <c r="B8" s="515">
        <v>3.0869999999999998E-2</v>
      </c>
      <c r="C8" s="512">
        <v>-10.131004366812238</v>
      </c>
      <c r="D8" s="511">
        <v>6.7549999999999999E-2</v>
      </c>
      <c r="E8" s="513">
        <v>-11.444677503932885</v>
      </c>
      <c r="F8" s="511">
        <v>259.90257999999994</v>
      </c>
      <c r="G8" s="513">
        <v>371.28555777062201</v>
      </c>
      <c r="H8" s="515">
        <v>15.521177606510902</v>
      </c>
    </row>
    <row r="9" spans="1:8" s="80" customFormat="1" x14ac:dyDescent="0.2">
      <c r="A9" s="459" t="s">
        <v>120</v>
      </c>
      <c r="B9" s="69">
        <v>172.51311999999993</v>
      </c>
      <c r="C9" s="70">
        <v>7.1559114227775096</v>
      </c>
      <c r="D9" s="69">
        <v>349.91881999999993</v>
      </c>
      <c r="E9" s="70">
        <v>3.2217586490034047</v>
      </c>
      <c r="F9" s="69">
        <v>1674.5029699999998</v>
      </c>
      <c r="G9" s="70">
        <v>6.5087208002836556</v>
      </c>
      <c r="H9" s="70">
        <v>100</v>
      </c>
    </row>
    <row r="10" spans="1:8" s="102" customFormat="1" x14ac:dyDescent="0.2">
      <c r="A10" s="500"/>
      <c r="B10" s="499"/>
      <c r="C10" s="506"/>
      <c r="D10" s="499"/>
      <c r="E10" s="506"/>
      <c r="F10" s="499"/>
      <c r="G10" s="506"/>
      <c r="H10" s="93" t="s">
        <v>241</v>
      </c>
    </row>
    <row r="11" spans="1:8" s="102" customFormat="1" x14ac:dyDescent="0.2">
      <c r="A11" s="460" t="s">
        <v>578</v>
      </c>
      <c r="B11" s="499"/>
      <c r="C11" s="499"/>
      <c r="D11" s="499"/>
      <c r="E11" s="499"/>
      <c r="F11" s="499"/>
      <c r="G11" s="506"/>
      <c r="H11" s="506"/>
    </row>
    <row r="12" spans="1:8" s="102" customFormat="1" x14ac:dyDescent="0.2">
      <c r="A12" s="460" t="s">
        <v>645</v>
      </c>
      <c r="B12" s="499"/>
      <c r="C12" s="499"/>
      <c r="D12" s="499"/>
      <c r="E12" s="499"/>
      <c r="F12" s="499"/>
      <c r="G12" s="506"/>
      <c r="H12" s="506"/>
    </row>
    <row r="13" spans="1:8" s="102" customFormat="1" ht="14.25" x14ac:dyDescent="0.2">
      <c r="A13" s="460" t="s">
        <v>242</v>
      </c>
      <c r="B13" s="465"/>
      <c r="C13" s="465"/>
      <c r="D13" s="465"/>
      <c r="E13" s="465"/>
      <c r="F13" s="465"/>
      <c r="G13" s="465"/>
      <c r="H13" s="465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87" priority="4" operator="between">
      <formula>0</formula>
      <formula>0.5</formula>
    </cfRule>
  </conditionalFormatting>
  <conditionalFormatting sqref="D8">
    <cfRule type="cellIs" dxfId="86" priority="3" operator="between">
      <formula>0</formula>
      <formula>0.5</formula>
    </cfRule>
  </conditionalFormatting>
  <conditionalFormatting sqref="F8">
    <cfRule type="cellIs" dxfId="85" priority="2" operator="between">
      <formula>0</formula>
      <formula>0.5</formula>
    </cfRule>
  </conditionalFormatting>
  <conditionalFormatting sqref="H8">
    <cfRule type="cellIs" dxfId="84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35" t="s">
        <v>160</v>
      </c>
    </row>
    <row r="3" spans="1:14" s="102" customFormat="1" x14ac:dyDescent="0.2">
      <c r="A3" s="79"/>
      <c r="B3" s="852">
        <f>INDICE!A3</f>
        <v>42036</v>
      </c>
      <c r="C3" s="853"/>
      <c r="D3" s="854" t="s">
        <v>121</v>
      </c>
      <c r="E3" s="854"/>
      <c r="F3" s="854" t="s">
        <v>122</v>
      </c>
      <c r="G3" s="854"/>
      <c r="H3" s="854"/>
      <c r="I3" s="536"/>
    </row>
    <row r="4" spans="1:14" s="102" customFormat="1" x14ac:dyDescent="0.2">
      <c r="A4" s="81"/>
      <c r="B4" s="97" t="s">
        <v>48</v>
      </c>
      <c r="C4" s="97" t="s">
        <v>512</v>
      </c>
      <c r="D4" s="97" t="s">
        <v>48</v>
      </c>
      <c r="E4" s="97" t="s">
        <v>506</v>
      </c>
      <c r="F4" s="97" t="s">
        <v>48</v>
      </c>
      <c r="G4" s="453" t="s">
        <v>506</v>
      </c>
      <c r="H4" s="453" t="s">
        <v>111</v>
      </c>
      <c r="I4" s="536"/>
    </row>
    <row r="5" spans="1:14" s="102" customFormat="1" x14ac:dyDescent="0.2">
      <c r="A5" s="99" t="s">
        <v>193</v>
      </c>
      <c r="B5" s="538">
        <v>301.14131000000009</v>
      </c>
      <c r="C5" s="531">
        <v>-1.9186522429455648</v>
      </c>
      <c r="D5" s="530">
        <v>630.33271000000025</v>
      </c>
      <c r="E5" s="532">
        <v>-0.46480508086663341</v>
      </c>
      <c r="F5" s="530">
        <v>4295.2548799999986</v>
      </c>
      <c r="G5" s="532">
        <v>-0.89926103683641501</v>
      </c>
      <c r="H5" s="541">
        <v>93.030345133167373</v>
      </c>
    </row>
    <row r="6" spans="1:14" s="102" customFormat="1" x14ac:dyDescent="0.2">
      <c r="A6" s="99" t="s">
        <v>194</v>
      </c>
      <c r="B6" s="516">
        <v>23.657510000000002</v>
      </c>
      <c r="C6" s="524">
        <v>7.8834334985500147</v>
      </c>
      <c r="D6" s="508">
        <v>48.224519999999963</v>
      </c>
      <c r="E6" s="509">
        <v>8.2834947366624014</v>
      </c>
      <c r="F6" s="508">
        <v>318.41069999999996</v>
      </c>
      <c r="G6" s="509">
        <v>1.1377776450777237</v>
      </c>
      <c r="H6" s="514">
        <v>6.8964143322487583</v>
      </c>
    </row>
    <row r="7" spans="1:14" s="102" customFormat="1" x14ac:dyDescent="0.2">
      <c r="A7" s="99" t="s">
        <v>154</v>
      </c>
      <c r="B7" s="539">
        <v>9.8000000000000014E-3</v>
      </c>
      <c r="C7" s="526">
        <v>22.500000000000007</v>
      </c>
      <c r="D7" s="525">
        <v>9.8000000000000014E-3</v>
      </c>
      <c r="E7" s="526">
        <v>-59.166666666666664</v>
      </c>
      <c r="F7" s="525">
        <v>0.18340000000000004</v>
      </c>
      <c r="G7" s="526">
        <v>-20.01395612543066</v>
      </c>
      <c r="H7" s="539">
        <v>3.9722358216429995E-3</v>
      </c>
    </row>
    <row r="8" spans="1:14" s="102" customFormat="1" x14ac:dyDescent="0.2">
      <c r="A8" s="537" t="s">
        <v>155</v>
      </c>
      <c r="B8" s="517">
        <v>324.8267800000001</v>
      </c>
      <c r="C8" s="518">
        <v>-1.2591400720602741</v>
      </c>
      <c r="D8" s="517">
        <v>678.58519000000024</v>
      </c>
      <c r="E8" s="518">
        <v>0.11057990400156534</v>
      </c>
      <c r="F8" s="517">
        <v>4613.9413299999987</v>
      </c>
      <c r="G8" s="518">
        <v>-0.7630483023142518</v>
      </c>
      <c r="H8" s="518">
        <v>99.932731897410775</v>
      </c>
    </row>
    <row r="9" spans="1:14" s="102" customFormat="1" x14ac:dyDescent="0.2">
      <c r="A9" s="99" t="s">
        <v>156</v>
      </c>
      <c r="B9" s="539">
        <v>0.18510999999999997</v>
      </c>
      <c r="C9" s="526">
        <v>-25.352851036373913</v>
      </c>
      <c r="D9" s="525">
        <v>0.36829999999999996</v>
      </c>
      <c r="E9" s="525">
        <v>-11.955248499916353</v>
      </c>
      <c r="F9" s="525">
        <v>3.1058000000000003</v>
      </c>
      <c r="G9" s="526">
        <v>-37.482890223675078</v>
      </c>
      <c r="H9" s="514">
        <v>6.7268102589197534E-2</v>
      </c>
    </row>
    <row r="10" spans="1:14" s="102" customFormat="1" x14ac:dyDescent="0.2">
      <c r="A10" s="68" t="s">
        <v>157</v>
      </c>
      <c r="B10" s="519">
        <v>325.01189000000005</v>
      </c>
      <c r="C10" s="520">
        <v>-1.2772884651682657</v>
      </c>
      <c r="D10" s="519">
        <v>678.95349000000033</v>
      </c>
      <c r="E10" s="520">
        <v>0.10313835990197867</v>
      </c>
      <c r="F10" s="519">
        <v>4617.0471299999999</v>
      </c>
      <c r="G10" s="520">
        <v>-0.80224170293241714</v>
      </c>
      <c r="H10" s="520">
        <v>100</v>
      </c>
    </row>
    <row r="11" spans="1:14" s="102" customFormat="1" x14ac:dyDescent="0.2">
      <c r="A11" s="104" t="s">
        <v>158</v>
      </c>
      <c r="B11" s="527"/>
      <c r="C11" s="527"/>
      <c r="D11" s="527"/>
      <c r="E11" s="527"/>
      <c r="F11" s="527"/>
      <c r="G11" s="527"/>
      <c r="H11" s="527"/>
    </row>
    <row r="12" spans="1:14" s="102" customFormat="1" x14ac:dyDescent="0.2">
      <c r="A12" s="105" t="s">
        <v>200</v>
      </c>
      <c r="B12" s="540">
        <v>22.360240000000015</v>
      </c>
      <c r="C12" s="529">
        <v>32.018983134106627</v>
      </c>
      <c r="D12" s="528">
        <v>44.925350000000023</v>
      </c>
      <c r="E12" s="529">
        <v>19.617456104663013</v>
      </c>
      <c r="F12" s="528">
        <v>279.72852999999998</v>
      </c>
      <c r="G12" s="529">
        <v>9.9762460596683553</v>
      </c>
      <c r="H12" s="542">
        <v>6.0586024383944288</v>
      </c>
    </row>
    <row r="13" spans="1:14" s="102" customFormat="1" x14ac:dyDescent="0.2">
      <c r="A13" s="106" t="s">
        <v>159</v>
      </c>
      <c r="B13" s="581">
        <v>6.8798221505065591</v>
      </c>
      <c r="C13" s="533"/>
      <c r="D13" s="562">
        <v>6.6168523561164703</v>
      </c>
      <c r="E13" s="533"/>
      <c r="F13" s="562">
        <v>6.0586024383944288</v>
      </c>
      <c r="G13" s="533"/>
      <c r="H13" s="543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241</v>
      </c>
    </row>
    <row r="15" spans="1:14" s="102" customFormat="1" x14ac:dyDescent="0.2">
      <c r="A15" s="94" t="s">
        <v>578</v>
      </c>
      <c r="B15" s="136"/>
      <c r="C15" s="136"/>
      <c r="D15" s="136"/>
      <c r="E15" s="136"/>
      <c r="F15" s="534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513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94" t="s">
        <v>242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83" priority="1" operator="between">
      <formula>0</formula>
      <formula>0.5</formula>
    </cfRule>
  </conditionalFormatting>
  <conditionalFormatting sqref="B9:G9">
    <cfRule type="cellIs" dxfId="82" priority="3" operator="between">
      <formula>0</formula>
      <formula>0.5</formula>
    </cfRule>
  </conditionalFormatting>
  <conditionalFormatting sqref="B7:G7">
    <cfRule type="cellIs" dxfId="81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B5" sqref="B5:H24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618</v>
      </c>
    </row>
    <row r="2" spans="1:9" ht="15.75" x14ac:dyDescent="0.25">
      <c r="A2" s="2"/>
      <c r="B2" s="109"/>
      <c r="H2" s="110" t="s">
        <v>160</v>
      </c>
    </row>
    <row r="3" spans="1:9" s="114" customFormat="1" ht="13.7" customHeight="1" x14ac:dyDescent="0.2">
      <c r="A3" s="111"/>
      <c r="B3" s="855">
        <f>INDICE!A3</f>
        <v>42036</v>
      </c>
      <c r="C3" s="855"/>
      <c r="D3" s="855"/>
      <c r="E3" s="112"/>
      <c r="F3" s="856" t="s">
        <v>122</v>
      </c>
      <c r="G3" s="856"/>
      <c r="H3" s="856"/>
    </row>
    <row r="4" spans="1:9" s="114" customFormat="1" x14ac:dyDescent="0.2">
      <c r="A4" s="115"/>
      <c r="B4" s="116" t="s">
        <v>152</v>
      </c>
      <c r="C4" s="116" t="s">
        <v>153</v>
      </c>
      <c r="D4" s="116" t="s">
        <v>161</v>
      </c>
      <c r="E4" s="116"/>
      <c r="F4" s="116" t="s">
        <v>152</v>
      </c>
      <c r="G4" s="116" t="s">
        <v>153</v>
      </c>
      <c r="H4" s="116" t="s">
        <v>161</v>
      </c>
    </row>
    <row r="5" spans="1:9" s="114" customFormat="1" x14ac:dyDescent="0.2">
      <c r="A5" s="111" t="s">
        <v>162</v>
      </c>
      <c r="B5" s="117">
        <v>46.669709999999988</v>
      </c>
      <c r="C5" s="117">
        <v>1.9377999999999995</v>
      </c>
      <c r="D5" s="544">
        <v>48.607509999999991</v>
      </c>
      <c r="E5" s="545"/>
      <c r="F5" s="545">
        <v>665.65849000000037</v>
      </c>
      <c r="G5" s="545">
        <v>24.63572000000001</v>
      </c>
      <c r="H5" s="544">
        <v>690.29421000000036</v>
      </c>
      <c r="I5" s="82"/>
    </row>
    <row r="6" spans="1:9" s="114" customFormat="1" x14ac:dyDescent="0.2">
      <c r="A6" s="115" t="s">
        <v>163</v>
      </c>
      <c r="B6" s="118">
        <v>8.5798800000000011</v>
      </c>
      <c r="C6" s="119">
        <v>0.42959000000000003</v>
      </c>
      <c r="D6" s="546">
        <v>9.0094700000000003</v>
      </c>
      <c r="E6" s="268"/>
      <c r="F6" s="268">
        <v>126.35990000000004</v>
      </c>
      <c r="G6" s="268">
        <v>6.2102999999999984</v>
      </c>
      <c r="H6" s="546">
        <v>132.57020000000003</v>
      </c>
      <c r="I6" s="82"/>
    </row>
    <row r="7" spans="1:9" s="114" customFormat="1" x14ac:dyDescent="0.2">
      <c r="A7" s="115" t="s">
        <v>164</v>
      </c>
      <c r="B7" s="118">
        <v>5.432290000000001</v>
      </c>
      <c r="C7" s="119">
        <v>0.41379999999999989</v>
      </c>
      <c r="D7" s="546">
        <v>5.8460900000000011</v>
      </c>
      <c r="E7" s="268"/>
      <c r="F7" s="268">
        <v>83.734120000000033</v>
      </c>
      <c r="G7" s="268">
        <v>6.1507700000000014</v>
      </c>
      <c r="H7" s="546">
        <v>89.884890000000041</v>
      </c>
      <c r="I7" s="82"/>
    </row>
    <row r="8" spans="1:9" s="114" customFormat="1" x14ac:dyDescent="0.2">
      <c r="A8" s="115" t="s">
        <v>165</v>
      </c>
      <c r="B8" s="118">
        <v>11.612210000000001</v>
      </c>
      <c r="C8" s="118">
        <v>0.68003000000000002</v>
      </c>
      <c r="D8" s="546">
        <v>12.292240000000001</v>
      </c>
      <c r="E8" s="268"/>
      <c r="F8" s="268">
        <v>195.48705999999999</v>
      </c>
      <c r="G8" s="268">
        <v>10.927409999999998</v>
      </c>
      <c r="H8" s="546">
        <v>206.41446999999999</v>
      </c>
      <c r="I8" s="82"/>
    </row>
    <row r="9" spans="1:9" s="114" customFormat="1" x14ac:dyDescent="0.2">
      <c r="A9" s="115" t="s">
        <v>166</v>
      </c>
      <c r="B9" s="118">
        <v>27.681150000000006</v>
      </c>
      <c r="C9" s="118">
        <v>9.1713700000000014</v>
      </c>
      <c r="D9" s="546">
        <v>36.852520000000005</v>
      </c>
      <c r="E9" s="268"/>
      <c r="F9" s="268">
        <v>358.95569999999975</v>
      </c>
      <c r="G9" s="268">
        <v>116.79405000000001</v>
      </c>
      <c r="H9" s="546">
        <v>475.74974999999978</v>
      </c>
      <c r="I9" s="82"/>
    </row>
    <row r="10" spans="1:9" s="114" customFormat="1" x14ac:dyDescent="0.2">
      <c r="A10" s="115" t="s">
        <v>167</v>
      </c>
      <c r="B10" s="118">
        <v>3.5746899999999999</v>
      </c>
      <c r="C10" s="119">
        <v>0.21621000000000001</v>
      </c>
      <c r="D10" s="546">
        <v>3.7908999999999997</v>
      </c>
      <c r="E10" s="268"/>
      <c r="F10" s="268">
        <v>56.944379999999995</v>
      </c>
      <c r="G10" s="268">
        <v>3.2701499999999988</v>
      </c>
      <c r="H10" s="546">
        <v>60.214529999999996</v>
      </c>
      <c r="I10" s="82"/>
    </row>
    <row r="11" spans="1:9" s="114" customFormat="1" x14ac:dyDescent="0.2">
      <c r="A11" s="115" t="s">
        <v>168</v>
      </c>
      <c r="B11" s="118">
        <v>15.064020000000001</v>
      </c>
      <c r="C11" s="118">
        <v>0.81336999999999982</v>
      </c>
      <c r="D11" s="546">
        <v>15.87739</v>
      </c>
      <c r="E11" s="268"/>
      <c r="F11" s="268">
        <v>239.34043000000014</v>
      </c>
      <c r="G11" s="268">
        <v>13.923990000000014</v>
      </c>
      <c r="H11" s="546">
        <v>253.26442000000014</v>
      </c>
      <c r="I11" s="82"/>
    </row>
    <row r="12" spans="1:9" s="114" customFormat="1" x14ac:dyDescent="0.2">
      <c r="A12" s="115" t="s">
        <v>635</v>
      </c>
      <c r="B12" s="118">
        <v>11.042370000000004</v>
      </c>
      <c r="C12" s="119">
        <v>0.53376000000000001</v>
      </c>
      <c r="D12" s="546">
        <v>11.576130000000003</v>
      </c>
      <c r="E12" s="268"/>
      <c r="F12" s="268">
        <v>164.21863999999997</v>
      </c>
      <c r="G12" s="268">
        <v>7.2475400000000016</v>
      </c>
      <c r="H12" s="546">
        <v>171.46617999999998</v>
      </c>
      <c r="I12" s="82"/>
    </row>
    <row r="13" spans="1:9" s="114" customFormat="1" x14ac:dyDescent="0.2">
      <c r="A13" s="115" t="s">
        <v>169</v>
      </c>
      <c r="B13" s="118">
        <v>51.022280000000009</v>
      </c>
      <c r="C13" s="118">
        <v>3.4618400000000005</v>
      </c>
      <c r="D13" s="546">
        <v>54.484120000000011</v>
      </c>
      <c r="E13" s="268"/>
      <c r="F13" s="268">
        <v>719.01502000000016</v>
      </c>
      <c r="G13" s="268">
        <v>46.381070000000037</v>
      </c>
      <c r="H13" s="546">
        <v>765.39609000000019</v>
      </c>
      <c r="I13" s="82"/>
    </row>
    <row r="14" spans="1:9" s="114" customFormat="1" x14ac:dyDescent="0.2">
      <c r="A14" s="115" t="s">
        <v>170</v>
      </c>
      <c r="B14" s="119">
        <v>0.42879</v>
      </c>
      <c r="C14" s="119">
        <v>4.0629999999999999E-2</v>
      </c>
      <c r="D14" s="547">
        <v>0.46942</v>
      </c>
      <c r="E14" s="119"/>
      <c r="F14" s="268">
        <v>5.82918</v>
      </c>
      <c r="G14" s="119">
        <v>0.53028999999999993</v>
      </c>
      <c r="H14" s="547">
        <v>6.35947</v>
      </c>
      <c r="I14" s="82"/>
    </row>
    <row r="15" spans="1:9" s="114" customFormat="1" x14ac:dyDescent="0.2">
      <c r="A15" s="115" t="s">
        <v>171</v>
      </c>
      <c r="B15" s="118">
        <v>32.984220000000008</v>
      </c>
      <c r="C15" s="118">
        <v>1.3857199999999998</v>
      </c>
      <c r="D15" s="546">
        <v>34.369940000000007</v>
      </c>
      <c r="E15" s="268"/>
      <c r="F15" s="268">
        <v>470.82747000000006</v>
      </c>
      <c r="G15" s="268">
        <v>19.221030000000006</v>
      </c>
      <c r="H15" s="546">
        <v>490.04850000000005</v>
      </c>
      <c r="I15" s="82"/>
    </row>
    <row r="16" spans="1:9" s="114" customFormat="1" x14ac:dyDescent="0.2">
      <c r="A16" s="115" t="s">
        <v>172</v>
      </c>
      <c r="B16" s="118">
        <v>6.4419600000000008</v>
      </c>
      <c r="C16" s="119">
        <v>0.19202999999999998</v>
      </c>
      <c r="D16" s="546">
        <v>6.6339900000000007</v>
      </c>
      <c r="E16" s="268"/>
      <c r="F16" s="268">
        <v>92.894799999999933</v>
      </c>
      <c r="G16" s="268">
        <v>2.7748900000000001</v>
      </c>
      <c r="H16" s="546">
        <v>95.669689999999932</v>
      </c>
      <c r="I16" s="82"/>
    </row>
    <row r="17" spans="1:14" s="114" customFormat="1" x14ac:dyDescent="0.2">
      <c r="A17" s="115" t="s">
        <v>173</v>
      </c>
      <c r="B17" s="118">
        <v>15.661330000000003</v>
      </c>
      <c r="C17" s="118">
        <v>0.76112999999999986</v>
      </c>
      <c r="D17" s="546">
        <v>16.422460000000004</v>
      </c>
      <c r="E17" s="268"/>
      <c r="F17" s="268">
        <v>229.25998999999985</v>
      </c>
      <c r="G17" s="268">
        <v>12.823890000000013</v>
      </c>
      <c r="H17" s="546">
        <v>242.08387999999985</v>
      </c>
      <c r="I17" s="82"/>
    </row>
    <row r="18" spans="1:14" s="114" customFormat="1" x14ac:dyDescent="0.2">
      <c r="A18" s="115" t="s">
        <v>174</v>
      </c>
      <c r="B18" s="118">
        <v>1.7057099999999998</v>
      </c>
      <c r="C18" s="119">
        <v>9.9559999999999996E-2</v>
      </c>
      <c r="D18" s="546">
        <v>1.8052699999999999</v>
      </c>
      <c r="E18" s="268"/>
      <c r="F18" s="268">
        <v>26.416589999999999</v>
      </c>
      <c r="G18" s="268">
        <v>1.5073399999999999</v>
      </c>
      <c r="H18" s="546">
        <v>27.923929999999999</v>
      </c>
      <c r="I18" s="82"/>
    </row>
    <row r="19" spans="1:14" s="114" customFormat="1" x14ac:dyDescent="0.2">
      <c r="A19" s="115" t="s">
        <v>175</v>
      </c>
      <c r="B19" s="118">
        <v>39.643080000000005</v>
      </c>
      <c r="C19" s="118">
        <v>2.2687300000000001</v>
      </c>
      <c r="D19" s="546">
        <v>41.911810000000003</v>
      </c>
      <c r="E19" s="268"/>
      <c r="F19" s="268">
        <v>513.44952999999975</v>
      </c>
      <c r="G19" s="268">
        <v>27.075009999999995</v>
      </c>
      <c r="H19" s="546">
        <v>540.52453999999977</v>
      </c>
      <c r="I19" s="82"/>
    </row>
    <row r="20" spans="1:14" s="114" customFormat="1" x14ac:dyDescent="0.2">
      <c r="A20" s="115" t="s">
        <v>176</v>
      </c>
      <c r="B20" s="119">
        <v>0.45738000000000001</v>
      </c>
      <c r="C20" s="119">
        <v>0</v>
      </c>
      <c r="D20" s="547">
        <v>0.45738000000000001</v>
      </c>
      <c r="E20" s="119"/>
      <c r="F20" s="268">
        <v>6.1590000000000007</v>
      </c>
      <c r="G20" s="119">
        <v>0</v>
      </c>
      <c r="H20" s="547">
        <v>6.1590000000000007</v>
      </c>
      <c r="I20" s="82"/>
    </row>
    <row r="21" spans="1:14" s="114" customFormat="1" x14ac:dyDescent="0.2">
      <c r="A21" s="115" t="s">
        <v>177</v>
      </c>
      <c r="B21" s="118">
        <v>7.9810099999999995</v>
      </c>
      <c r="C21" s="119">
        <v>0.42582999999999999</v>
      </c>
      <c r="D21" s="546">
        <v>8.406839999999999</v>
      </c>
      <c r="E21" s="268"/>
      <c r="F21" s="268">
        <v>112.10774000000001</v>
      </c>
      <c r="G21" s="268">
        <v>5.6007200000000008</v>
      </c>
      <c r="H21" s="546">
        <v>117.70846</v>
      </c>
      <c r="I21" s="82"/>
    </row>
    <row r="22" spans="1:14" s="114" customFormat="1" x14ac:dyDescent="0.2">
      <c r="A22" s="115" t="s">
        <v>178</v>
      </c>
      <c r="B22" s="118">
        <v>4.1234999999999999</v>
      </c>
      <c r="C22" s="119">
        <v>0.16043000000000002</v>
      </c>
      <c r="D22" s="546">
        <v>4.2839299999999998</v>
      </c>
      <c r="E22" s="268"/>
      <c r="F22" s="268">
        <v>61.594430000000031</v>
      </c>
      <c r="G22" s="268">
        <v>2.37039</v>
      </c>
      <c r="H22" s="546">
        <v>63.964820000000032</v>
      </c>
      <c r="I22" s="82"/>
    </row>
    <row r="23" spans="1:14" x14ac:dyDescent="0.2">
      <c r="A23" s="120" t="s">
        <v>179</v>
      </c>
      <c r="B23" s="121">
        <v>11.035729999999999</v>
      </c>
      <c r="C23" s="121">
        <v>0.66567999999999994</v>
      </c>
      <c r="D23" s="548">
        <v>11.701409999999999</v>
      </c>
      <c r="E23" s="549"/>
      <c r="F23" s="549">
        <v>167.00241000000005</v>
      </c>
      <c r="G23" s="549">
        <v>10.966140000000005</v>
      </c>
      <c r="H23" s="548">
        <v>177.96855000000005</v>
      </c>
      <c r="I23" s="489"/>
      <c r="N23" s="114"/>
    </row>
    <row r="24" spans="1:14" x14ac:dyDescent="0.2">
      <c r="A24" s="122" t="s">
        <v>518</v>
      </c>
      <c r="B24" s="123">
        <v>301.14130999999963</v>
      </c>
      <c r="C24" s="123">
        <v>23.657510000000006</v>
      </c>
      <c r="D24" s="123">
        <v>324.79881999999964</v>
      </c>
      <c r="E24" s="123"/>
      <c r="F24" s="123">
        <v>4295.2548799999977</v>
      </c>
      <c r="G24" s="123">
        <v>318.4107000000003</v>
      </c>
      <c r="H24" s="123">
        <v>4613.665579999998</v>
      </c>
      <c r="I24" s="489"/>
    </row>
    <row r="25" spans="1:14" x14ac:dyDescent="0.2">
      <c r="H25" s="93" t="s">
        <v>241</v>
      </c>
    </row>
    <row r="26" spans="1:14" x14ac:dyDescent="0.2">
      <c r="A26" s="550" t="s">
        <v>514</v>
      </c>
      <c r="G26" s="125"/>
      <c r="H26" s="125"/>
    </row>
    <row r="27" spans="1:14" x14ac:dyDescent="0.2">
      <c r="A27" s="154" t="s">
        <v>242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80" priority="1" operator="between">
      <formula>0</formula>
      <formula>0.5</formula>
    </cfRule>
    <cfRule type="cellIs" dxfId="7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24" sqref="B24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66" t="s">
        <v>27</v>
      </c>
      <c r="B1" s="567"/>
      <c r="C1" s="567"/>
      <c r="D1" s="567"/>
      <c r="E1" s="567"/>
      <c r="F1" s="567"/>
      <c r="G1" s="567"/>
      <c r="H1" s="567"/>
      <c r="I1" s="574"/>
    </row>
    <row r="2" spans="1:11" ht="15.75" x14ac:dyDescent="0.25">
      <c r="A2" s="568"/>
      <c r="B2" s="569"/>
      <c r="C2" s="570"/>
      <c r="D2" s="570"/>
      <c r="E2" s="570"/>
      <c r="F2" s="570"/>
      <c r="G2" s="552"/>
      <c r="H2" s="552" t="s">
        <v>160</v>
      </c>
      <c r="I2" s="574"/>
    </row>
    <row r="3" spans="1:11" s="102" customFormat="1" x14ac:dyDescent="0.2">
      <c r="A3" s="553"/>
      <c r="B3" s="857">
        <f>INDICE!A3</f>
        <v>42036</v>
      </c>
      <c r="C3" s="858"/>
      <c r="D3" s="858" t="s">
        <v>121</v>
      </c>
      <c r="E3" s="858"/>
      <c r="F3" s="858" t="s">
        <v>122</v>
      </c>
      <c r="G3" s="859"/>
      <c r="H3" s="858"/>
      <c r="I3" s="536"/>
    </row>
    <row r="4" spans="1:11" s="102" customFormat="1" x14ac:dyDescent="0.2">
      <c r="A4" s="554"/>
      <c r="B4" s="555" t="s">
        <v>48</v>
      </c>
      <c r="C4" s="555" t="s">
        <v>506</v>
      </c>
      <c r="D4" s="555" t="s">
        <v>48</v>
      </c>
      <c r="E4" s="555" t="s">
        <v>506</v>
      </c>
      <c r="F4" s="555" t="s">
        <v>48</v>
      </c>
      <c r="G4" s="556" t="s">
        <v>506</v>
      </c>
      <c r="H4" s="556" t="s">
        <v>111</v>
      </c>
      <c r="I4" s="536"/>
    </row>
    <row r="5" spans="1:11" s="102" customFormat="1" x14ac:dyDescent="0.2">
      <c r="A5" s="557" t="s">
        <v>180</v>
      </c>
      <c r="B5" s="516">
        <v>1631.3994200000013</v>
      </c>
      <c r="C5" s="509">
        <v>3.9575428424837753</v>
      </c>
      <c r="D5" s="508">
        <v>3304.8421800000006</v>
      </c>
      <c r="E5" s="509">
        <v>3.4057960768421069</v>
      </c>
      <c r="F5" s="508">
        <v>21019.485779999995</v>
      </c>
      <c r="G5" s="509">
        <v>2.2841381997134729</v>
      </c>
      <c r="H5" s="514">
        <v>73.144509993902503</v>
      </c>
      <c r="I5" s="536"/>
      <c r="K5" s="96"/>
    </row>
    <row r="6" spans="1:11" s="102" customFormat="1" x14ac:dyDescent="0.2">
      <c r="A6" s="557" t="s">
        <v>181</v>
      </c>
      <c r="B6" s="579">
        <v>0.56799999999999995</v>
      </c>
      <c r="C6" s="526">
        <v>136.10591511826081</v>
      </c>
      <c r="D6" s="558">
        <v>0.57340999999999998</v>
      </c>
      <c r="E6" s="509">
        <v>69.884158445175245</v>
      </c>
      <c r="F6" s="508">
        <v>6.9834799999999992</v>
      </c>
      <c r="G6" s="509">
        <v>44.00263942015237</v>
      </c>
      <c r="H6" s="514">
        <v>2.4301413840401683E-2</v>
      </c>
      <c r="I6" s="536"/>
      <c r="K6" s="96"/>
    </row>
    <row r="7" spans="1:11" s="102" customFormat="1" x14ac:dyDescent="0.2">
      <c r="A7" s="557" t="s">
        <v>182</v>
      </c>
      <c r="B7" s="516">
        <v>0.92540999999999984</v>
      </c>
      <c r="C7" s="509">
        <v>-17.57428388200087</v>
      </c>
      <c r="D7" s="558">
        <v>2.4762799999999996</v>
      </c>
      <c r="E7" s="509">
        <v>-6.3763502247696735</v>
      </c>
      <c r="F7" s="508">
        <v>15.945679999999999</v>
      </c>
      <c r="G7" s="509">
        <v>-32.364232660510922</v>
      </c>
      <c r="H7" s="514">
        <v>5.5488462578344368E-2</v>
      </c>
      <c r="I7" s="536"/>
      <c r="K7" s="96"/>
    </row>
    <row r="8" spans="1:11" s="102" customFormat="1" x14ac:dyDescent="0.2">
      <c r="A8" s="578" t="s">
        <v>183</v>
      </c>
      <c r="B8" s="517">
        <v>1632.8928300000011</v>
      </c>
      <c r="C8" s="518">
        <v>3.9623922273608678</v>
      </c>
      <c r="D8" s="517">
        <v>3307.8918700000004</v>
      </c>
      <c r="E8" s="518">
        <v>3.4047224048406286</v>
      </c>
      <c r="F8" s="517">
        <v>21042.414939999995</v>
      </c>
      <c r="G8" s="518">
        <v>2.2542746579171311</v>
      </c>
      <c r="H8" s="518">
        <v>73.224299870321246</v>
      </c>
      <c r="I8" s="536"/>
    </row>
    <row r="9" spans="1:11" s="102" customFormat="1" x14ac:dyDescent="0.2">
      <c r="A9" s="557" t="s">
        <v>184</v>
      </c>
      <c r="B9" s="516">
        <v>369.8841700000001</v>
      </c>
      <c r="C9" s="509">
        <v>20.871748409997881</v>
      </c>
      <c r="D9" s="508">
        <v>768.67448000000002</v>
      </c>
      <c r="E9" s="509">
        <v>19.514806948880949</v>
      </c>
      <c r="F9" s="508">
        <v>3755.8187099999996</v>
      </c>
      <c r="G9" s="509">
        <v>1.4161825268332409</v>
      </c>
      <c r="H9" s="514">
        <v>13.069659364848699</v>
      </c>
      <c r="I9" s="536"/>
    </row>
    <row r="10" spans="1:11" s="102" customFormat="1" x14ac:dyDescent="0.2">
      <c r="A10" s="557" t="s">
        <v>185</v>
      </c>
      <c r="B10" s="516">
        <v>287.92790999999988</v>
      </c>
      <c r="C10" s="509">
        <v>11.776567760916182</v>
      </c>
      <c r="D10" s="508">
        <v>598.78037999999981</v>
      </c>
      <c r="E10" s="509">
        <v>6.4155123783352153</v>
      </c>
      <c r="F10" s="508">
        <v>2044.5473399999998</v>
      </c>
      <c r="G10" s="509">
        <v>-11.307268448106733</v>
      </c>
      <c r="H10" s="514">
        <v>7.114703704404171</v>
      </c>
      <c r="I10" s="536"/>
    </row>
    <row r="11" spans="1:11" s="102" customFormat="1" x14ac:dyDescent="0.2">
      <c r="A11" s="557" t="s">
        <v>186</v>
      </c>
      <c r="B11" s="516">
        <v>168.81243000000003</v>
      </c>
      <c r="C11" s="509">
        <v>24.556185054136975</v>
      </c>
      <c r="D11" s="508">
        <v>398.99234000000001</v>
      </c>
      <c r="E11" s="509">
        <v>50.481086710035974</v>
      </c>
      <c r="F11" s="508">
        <v>1894.1478399999999</v>
      </c>
      <c r="G11" s="509">
        <v>16.933473435945938</v>
      </c>
      <c r="H11" s="514">
        <v>6.5913370604258841</v>
      </c>
      <c r="I11" s="536"/>
    </row>
    <row r="12" spans="1:11" s="3" customFormat="1" x14ac:dyDescent="0.2">
      <c r="A12" s="559" t="s">
        <v>187</v>
      </c>
      <c r="B12" s="519">
        <v>2459.5173400000008</v>
      </c>
      <c r="C12" s="520">
        <v>8.358591053066732</v>
      </c>
      <c r="D12" s="519">
        <v>5074.33907</v>
      </c>
      <c r="E12" s="520">
        <v>8.6590578702448902</v>
      </c>
      <c r="F12" s="519">
        <v>28736.928829999993</v>
      </c>
      <c r="G12" s="520">
        <v>1.8789145380119159</v>
      </c>
      <c r="H12" s="520">
        <v>100</v>
      </c>
      <c r="I12" s="489"/>
    </row>
    <row r="13" spans="1:11" s="102" customFormat="1" x14ac:dyDescent="0.2">
      <c r="A13" s="583" t="s">
        <v>158</v>
      </c>
      <c r="B13" s="521"/>
      <c r="C13" s="521"/>
      <c r="D13" s="521"/>
      <c r="E13" s="521"/>
      <c r="F13" s="521"/>
      <c r="G13" s="521"/>
      <c r="H13" s="521"/>
      <c r="I13" s="536"/>
    </row>
    <row r="14" spans="1:11" s="130" customFormat="1" x14ac:dyDescent="0.2">
      <c r="A14" s="560" t="s">
        <v>188</v>
      </c>
      <c r="B14" s="540">
        <v>71.926950000000019</v>
      </c>
      <c r="C14" s="529">
        <v>34.134688276079011</v>
      </c>
      <c r="D14" s="528">
        <v>141.08529999999996</v>
      </c>
      <c r="E14" s="529">
        <v>44.540023368543231</v>
      </c>
      <c r="F14" s="528">
        <v>907.94292000000041</v>
      </c>
      <c r="G14" s="529">
        <v>25.035925300054203</v>
      </c>
      <c r="H14" s="542">
        <v>3.1594987946385942</v>
      </c>
      <c r="I14" s="575"/>
    </row>
    <row r="15" spans="1:11" s="130" customFormat="1" x14ac:dyDescent="0.2">
      <c r="A15" s="561" t="s">
        <v>612</v>
      </c>
      <c r="B15" s="581">
        <v>4.4048787941582157</v>
      </c>
      <c r="C15" s="533"/>
      <c r="D15" s="562">
        <v>4.2651122087615265</v>
      </c>
      <c r="E15" s="533"/>
      <c r="F15" s="562">
        <v>4.3148228118725642</v>
      </c>
      <c r="G15" s="533"/>
      <c r="H15" s="543"/>
      <c r="I15" s="575"/>
    </row>
    <row r="16" spans="1:11" s="130" customFormat="1" x14ac:dyDescent="0.2">
      <c r="A16" s="563" t="s">
        <v>515</v>
      </c>
      <c r="B16" s="582">
        <v>122.17085</v>
      </c>
      <c r="C16" s="523">
        <v>37.744272552493989</v>
      </c>
      <c r="D16" s="522">
        <v>299.26956000000007</v>
      </c>
      <c r="E16" s="523">
        <v>56.124761432958955</v>
      </c>
      <c r="F16" s="564">
        <v>1370.53124</v>
      </c>
      <c r="G16" s="523">
        <v>10.947756058507991</v>
      </c>
      <c r="H16" s="580">
        <v>4.7692335117217901</v>
      </c>
      <c r="I16" s="575"/>
    </row>
    <row r="17" spans="1:14" s="102" customFormat="1" x14ac:dyDescent="0.2">
      <c r="A17" s="571"/>
      <c r="B17" s="572"/>
      <c r="C17" s="572"/>
      <c r="D17" s="572"/>
      <c r="E17" s="572"/>
      <c r="F17" s="572"/>
      <c r="G17" s="572"/>
      <c r="H17" s="573" t="s">
        <v>241</v>
      </c>
      <c r="I17" s="536"/>
    </row>
    <row r="18" spans="1:14" s="102" customFormat="1" x14ac:dyDescent="0.2">
      <c r="A18" s="565" t="s">
        <v>578</v>
      </c>
      <c r="B18" s="527"/>
      <c r="C18" s="527"/>
      <c r="D18" s="527"/>
      <c r="E18" s="527"/>
      <c r="F18" s="508"/>
      <c r="G18" s="527"/>
      <c r="H18" s="527"/>
      <c r="I18" s="107"/>
      <c r="J18" s="107"/>
      <c r="K18" s="107"/>
      <c r="L18" s="107"/>
      <c r="M18" s="107"/>
      <c r="N18" s="107"/>
    </row>
    <row r="19" spans="1:14" x14ac:dyDescent="0.2">
      <c r="A19" s="860" t="s">
        <v>516</v>
      </c>
      <c r="B19" s="861"/>
      <c r="C19" s="861"/>
      <c r="D19" s="861"/>
      <c r="E19" s="861"/>
      <c r="F19" s="861"/>
      <c r="G19" s="861"/>
      <c r="H19" s="570"/>
      <c r="I19" s="108"/>
      <c r="J19" s="108"/>
      <c r="K19" s="108"/>
      <c r="L19" s="108"/>
      <c r="M19" s="108"/>
      <c r="N19" s="108"/>
    </row>
    <row r="20" spans="1:14" ht="14.25" x14ac:dyDescent="0.2">
      <c r="A20" s="576" t="s">
        <v>242</v>
      </c>
      <c r="B20" s="577"/>
      <c r="C20" s="577"/>
      <c r="D20" s="577"/>
      <c r="E20" s="577"/>
      <c r="F20" s="577"/>
      <c r="G20" s="577"/>
      <c r="H20" s="577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432</v>
      </c>
    </row>
  </sheetData>
  <mergeCells count="4">
    <mergeCell ref="B3:C3"/>
    <mergeCell ref="D3:E3"/>
    <mergeCell ref="F3:H3"/>
    <mergeCell ref="A19:G19"/>
  </mergeCells>
  <conditionalFormatting sqref="B6">
    <cfRule type="cellIs" dxfId="78" priority="7" operator="between">
      <formula>0</formula>
      <formula>0.5</formula>
    </cfRule>
    <cfRule type="cellIs" dxfId="77" priority="8" operator="between">
      <formula>0</formula>
      <formula>0.49</formula>
    </cfRule>
  </conditionalFormatting>
  <conditionalFormatting sqref="D6">
    <cfRule type="cellIs" dxfId="76" priority="5" operator="between">
      <formula>0</formula>
      <formula>0.5</formula>
    </cfRule>
    <cfRule type="cellIs" dxfId="75" priority="6" operator="between">
      <formula>0</formula>
      <formula>0.49</formula>
    </cfRule>
  </conditionalFormatting>
  <conditionalFormatting sqref="D7">
    <cfRule type="cellIs" dxfId="74" priority="3" operator="between">
      <formula>0</formula>
      <formula>0.5</formula>
    </cfRule>
    <cfRule type="cellIs" dxfId="73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A2" sqref="A2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517</v>
      </c>
    </row>
    <row r="2" spans="1:11" ht="15.75" x14ac:dyDescent="0.25">
      <c r="A2" s="2"/>
      <c r="J2" s="110" t="s">
        <v>160</v>
      </c>
    </row>
    <row r="3" spans="1:11" s="114" customFormat="1" ht="13.7" customHeight="1" x14ac:dyDescent="0.2">
      <c r="A3" s="111"/>
      <c r="B3" s="855">
        <f>INDICE!A3</f>
        <v>42036</v>
      </c>
      <c r="C3" s="855"/>
      <c r="D3" s="855">
        <f>INDICE!C3</f>
        <v>0</v>
      </c>
      <c r="E3" s="855"/>
      <c r="F3" s="112"/>
      <c r="G3" s="856" t="s">
        <v>122</v>
      </c>
      <c r="H3" s="856"/>
      <c r="I3" s="856"/>
      <c r="J3" s="856"/>
    </row>
    <row r="4" spans="1:11" s="114" customFormat="1" x14ac:dyDescent="0.2">
      <c r="A4" s="115"/>
      <c r="B4" s="116" t="s">
        <v>189</v>
      </c>
      <c r="C4" s="116" t="s">
        <v>190</v>
      </c>
      <c r="D4" s="116" t="s">
        <v>191</v>
      </c>
      <c r="E4" s="116" t="s">
        <v>192</v>
      </c>
      <c r="F4" s="116"/>
      <c r="G4" s="116" t="s">
        <v>189</v>
      </c>
      <c r="H4" s="116" t="s">
        <v>190</v>
      </c>
      <c r="I4" s="116" t="s">
        <v>191</v>
      </c>
      <c r="J4" s="116" t="s">
        <v>192</v>
      </c>
    </row>
    <row r="5" spans="1:11" s="114" customFormat="1" x14ac:dyDescent="0.2">
      <c r="A5" s="584" t="s">
        <v>162</v>
      </c>
      <c r="B5" s="117">
        <v>243.96920000000003</v>
      </c>
      <c r="C5" s="117">
        <v>47.792000000000016</v>
      </c>
      <c r="D5" s="117">
        <v>18.474820000000001</v>
      </c>
      <c r="E5" s="544">
        <v>310.23602000000005</v>
      </c>
      <c r="F5" s="117"/>
      <c r="G5" s="117">
        <v>3217.695899999997</v>
      </c>
      <c r="H5" s="117">
        <v>576.63574000000062</v>
      </c>
      <c r="I5" s="117">
        <v>179.83126000000001</v>
      </c>
      <c r="J5" s="544">
        <v>3974.1628999999975</v>
      </c>
      <c r="K5" s="82"/>
    </row>
    <row r="6" spans="1:11" s="114" customFormat="1" x14ac:dyDescent="0.2">
      <c r="A6" s="585" t="s">
        <v>163</v>
      </c>
      <c r="B6" s="119">
        <v>69.847610000000003</v>
      </c>
      <c r="C6" s="119">
        <v>26.579099999999997</v>
      </c>
      <c r="D6" s="119">
        <v>19.140689999999999</v>
      </c>
      <c r="E6" s="547">
        <v>115.56739999999999</v>
      </c>
      <c r="F6" s="119"/>
      <c r="G6" s="119">
        <v>899.9381699999999</v>
      </c>
      <c r="H6" s="119">
        <v>266.49051999999995</v>
      </c>
      <c r="I6" s="119">
        <v>104.35301999999994</v>
      </c>
      <c r="J6" s="547">
        <v>1270.7817099999997</v>
      </c>
      <c r="K6" s="82"/>
    </row>
    <row r="7" spans="1:11" s="114" customFormat="1" x14ac:dyDescent="0.2">
      <c r="A7" s="585" t="s">
        <v>164</v>
      </c>
      <c r="B7" s="119">
        <v>32.305959999999992</v>
      </c>
      <c r="C7" s="119">
        <v>8.398810000000001</v>
      </c>
      <c r="D7" s="119">
        <v>8.6878200000000021</v>
      </c>
      <c r="E7" s="547">
        <v>49.392589999999998</v>
      </c>
      <c r="F7" s="119"/>
      <c r="G7" s="119">
        <v>440.79777999999993</v>
      </c>
      <c r="H7" s="119">
        <v>78.74008000000002</v>
      </c>
      <c r="I7" s="119">
        <v>55.916349999999973</v>
      </c>
      <c r="J7" s="547">
        <v>575.45420999999988</v>
      </c>
      <c r="K7" s="82"/>
    </row>
    <row r="8" spans="1:11" s="114" customFormat="1" x14ac:dyDescent="0.2">
      <c r="A8" s="585" t="s">
        <v>165</v>
      </c>
      <c r="B8" s="119">
        <v>24.047240000000002</v>
      </c>
      <c r="C8" s="119">
        <v>4.1621300000000003</v>
      </c>
      <c r="D8" s="119">
        <v>9.8019200000000009</v>
      </c>
      <c r="E8" s="547">
        <v>38.011290000000002</v>
      </c>
      <c r="F8" s="119"/>
      <c r="G8" s="119">
        <v>377.98068000000001</v>
      </c>
      <c r="H8" s="119">
        <v>43.724399999999996</v>
      </c>
      <c r="I8" s="119">
        <v>109.80605000000001</v>
      </c>
      <c r="J8" s="547">
        <v>531.51112999999998</v>
      </c>
      <c r="K8" s="82"/>
    </row>
    <row r="9" spans="1:11" s="114" customFormat="1" x14ac:dyDescent="0.2">
      <c r="A9" s="585" t="s">
        <v>166</v>
      </c>
      <c r="B9" s="119">
        <v>49.004179999999984</v>
      </c>
      <c r="C9" s="119">
        <v>0</v>
      </c>
      <c r="D9" s="119">
        <v>0</v>
      </c>
      <c r="E9" s="547">
        <v>49.004179999999984</v>
      </c>
      <c r="F9" s="119"/>
      <c r="G9" s="119">
        <v>622.05478000000005</v>
      </c>
      <c r="H9" s="119">
        <v>0</v>
      </c>
      <c r="I9" s="119">
        <v>117.44117000000001</v>
      </c>
      <c r="J9" s="547">
        <v>739.49595000000011</v>
      </c>
      <c r="K9" s="82"/>
    </row>
    <row r="10" spans="1:11" s="114" customFormat="1" x14ac:dyDescent="0.2">
      <c r="A10" s="585" t="s">
        <v>167</v>
      </c>
      <c r="B10" s="119">
        <v>21.559969999999996</v>
      </c>
      <c r="C10" s="119">
        <v>6.9477900000000012</v>
      </c>
      <c r="D10" s="119">
        <v>1.69503</v>
      </c>
      <c r="E10" s="547">
        <v>30.202789999999997</v>
      </c>
      <c r="F10" s="119"/>
      <c r="G10" s="119">
        <v>294.55567000000002</v>
      </c>
      <c r="H10" s="119">
        <v>56.323889999999992</v>
      </c>
      <c r="I10" s="119">
        <v>12.511820000000004</v>
      </c>
      <c r="J10" s="547">
        <v>363.39138000000003</v>
      </c>
      <c r="K10" s="82"/>
    </row>
    <row r="11" spans="1:11" s="114" customFormat="1" x14ac:dyDescent="0.2">
      <c r="A11" s="585" t="s">
        <v>168</v>
      </c>
      <c r="B11" s="119">
        <v>113.48389999999999</v>
      </c>
      <c r="C11" s="119">
        <v>60.506070000000008</v>
      </c>
      <c r="D11" s="119">
        <v>39.305999999999997</v>
      </c>
      <c r="E11" s="547">
        <v>213.29597000000001</v>
      </c>
      <c r="F11" s="119"/>
      <c r="G11" s="119">
        <v>1487.6660099999999</v>
      </c>
      <c r="H11" s="119">
        <v>625.36649000000023</v>
      </c>
      <c r="I11" s="119">
        <v>241.53134000000009</v>
      </c>
      <c r="J11" s="547">
        <v>2354.5638400000003</v>
      </c>
      <c r="K11" s="82"/>
    </row>
    <row r="12" spans="1:11" s="114" customFormat="1" x14ac:dyDescent="0.2">
      <c r="A12" s="585" t="s">
        <v>635</v>
      </c>
      <c r="B12" s="119">
        <v>87.735880000000037</v>
      </c>
      <c r="C12" s="119">
        <v>53.14347999999999</v>
      </c>
      <c r="D12" s="119">
        <v>27.222529999999999</v>
      </c>
      <c r="E12" s="547">
        <v>168.10189000000003</v>
      </c>
      <c r="F12" s="119"/>
      <c r="G12" s="119">
        <v>1159.7261600000002</v>
      </c>
      <c r="H12" s="119">
        <v>501.59123</v>
      </c>
      <c r="I12" s="119">
        <v>159.96467999999996</v>
      </c>
      <c r="J12" s="547">
        <v>1821.2820700000002</v>
      </c>
      <c r="K12" s="82"/>
    </row>
    <row r="13" spans="1:11" s="114" customFormat="1" x14ac:dyDescent="0.2">
      <c r="A13" s="585" t="s">
        <v>169</v>
      </c>
      <c r="B13" s="119">
        <v>260.70310999999998</v>
      </c>
      <c r="C13" s="119">
        <v>50.643799999999999</v>
      </c>
      <c r="D13" s="119">
        <v>33.497999999999998</v>
      </c>
      <c r="E13" s="547">
        <v>344.84490999999997</v>
      </c>
      <c r="F13" s="119"/>
      <c r="G13" s="119">
        <v>3256.2390300000029</v>
      </c>
      <c r="H13" s="119">
        <v>448.15561999999994</v>
      </c>
      <c r="I13" s="119">
        <v>231.56799000000012</v>
      </c>
      <c r="J13" s="547">
        <v>3935.9626400000029</v>
      </c>
      <c r="K13" s="82"/>
    </row>
    <row r="14" spans="1:11" s="114" customFormat="1" x14ac:dyDescent="0.2">
      <c r="A14" s="585" t="s">
        <v>170</v>
      </c>
      <c r="B14" s="119">
        <v>0.87117999999999995</v>
      </c>
      <c r="C14" s="119">
        <v>0</v>
      </c>
      <c r="D14" s="119">
        <v>8.2430000000000003E-2</v>
      </c>
      <c r="E14" s="547">
        <v>0.95360999999999996</v>
      </c>
      <c r="F14" s="119"/>
      <c r="G14" s="119">
        <v>11.266680000000001</v>
      </c>
      <c r="H14" s="119">
        <v>0</v>
      </c>
      <c r="I14" s="119">
        <v>0.28415999999999997</v>
      </c>
      <c r="J14" s="547">
        <v>11.550840000000001</v>
      </c>
      <c r="K14" s="82"/>
    </row>
    <row r="15" spans="1:11" s="114" customFormat="1" x14ac:dyDescent="0.2">
      <c r="A15" s="585" t="s">
        <v>171</v>
      </c>
      <c r="B15" s="119">
        <v>159.30250000000001</v>
      </c>
      <c r="C15" s="119">
        <v>21.317400000000003</v>
      </c>
      <c r="D15" s="119">
        <v>12.993279999999999</v>
      </c>
      <c r="E15" s="547">
        <v>193.61318</v>
      </c>
      <c r="F15" s="119"/>
      <c r="G15" s="119">
        <v>2042.0593099999987</v>
      </c>
      <c r="H15" s="119">
        <v>214.89317000000003</v>
      </c>
      <c r="I15" s="119">
        <v>107.31741999999998</v>
      </c>
      <c r="J15" s="547">
        <v>2364.2698999999984</v>
      </c>
      <c r="K15" s="82"/>
    </row>
    <row r="16" spans="1:11" s="114" customFormat="1" x14ac:dyDescent="0.2">
      <c r="A16" s="585" t="s">
        <v>172</v>
      </c>
      <c r="B16" s="119">
        <v>43.346789999999999</v>
      </c>
      <c r="C16" s="119">
        <v>13.310920000000001</v>
      </c>
      <c r="D16" s="119">
        <v>3.9335299999999997</v>
      </c>
      <c r="E16" s="547">
        <v>60.591239999999999</v>
      </c>
      <c r="F16" s="119"/>
      <c r="G16" s="119">
        <v>571.24048000000028</v>
      </c>
      <c r="H16" s="119">
        <v>142.99206000000007</v>
      </c>
      <c r="I16" s="119">
        <v>24.76972</v>
      </c>
      <c r="J16" s="547">
        <v>739.00226000000032</v>
      </c>
      <c r="K16" s="82"/>
    </row>
    <row r="17" spans="1:16" s="114" customFormat="1" x14ac:dyDescent="0.2">
      <c r="A17" s="585" t="s">
        <v>173</v>
      </c>
      <c r="B17" s="119">
        <v>99.751570000000015</v>
      </c>
      <c r="C17" s="119">
        <v>23.733079999999998</v>
      </c>
      <c r="D17" s="119">
        <v>38.772639999999996</v>
      </c>
      <c r="E17" s="547">
        <v>162.25729000000001</v>
      </c>
      <c r="F17" s="119"/>
      <c r="G17" s="119">
        <v>1342.8662199999997</v>
      </c>
      <c r="H17" s="119">
        <v>273.18725000000012</v>
      </c>
      <c r="I17" s="119">
        <v>254.20871999999997</v>
      </c>
      <c r="J17" s="547">
        <v>1870.2621899999999</v>
      </c>
      <c r="K17" s="82"/>
    </row>
    <row r="18" spans="1:16" s="114" customFormat="1" x14ac:dyDescent="0.2">
      <c r="A18" s="585" t="s">
        <v>174</v>
      </c>
      <c r="B18" s="119">
        <v>12.643619999999999</v>
      </c>
      <c r="C18" s="119">
        <v>4.5658300000000001</v>
      </c>
      <c r="D18" s="119">
        <v>4.35358</v>
      </c>
      <c r="E18" s="547">
        <v>21.563029999999998</v>
      </c>
      <c r="F18" s="119"/>
      <c r="G18" s="119">
        <v>166.43869000000007</v>
      </c>
      <c r="H18" s="119">
        <v>45.702759999999998</v>
      </c>
      <c r="I18" s="119">
        <v>25.201250000000002</v>
      </c>
      <c r="J18" s="547">
        <v>237.34270000000009</v>
      </c>
      <c r="K18" s="82"/>
    </row>
    <row r="19" spans="1:16" s="114" customFormat="1" x14ac:dyDescent="0.2">
      <c r="A19" s="585" t="s">
        <v>175</v>
      </c>
      <c r="B19" s="119">
        <v>173.03228999999999</v>
      </c>
      <c r="C19" s="119">
        <v>12.189300000000001</v>
      </c>
      <c r="D19" s="119">
        <v>48.086089999999999</v>
      </c>
      <c r="E19" s="547">
        <v>233.30768</v>
      </c>
      <c r="F19" s="119"/>
      <c r="G19" s="119">
        <v>2165.2453900000019</v>
      </c>
      <c r="H19" s="119">
        <v>110.55056</v>
      </c>
      <c r="I19" s="119">
        <v>285.93034</v>
      </c>
      <c r="J19" s="547">
        <v>2561.7262900000019</v>
      </c>
      <c r="K19" s="82"/>
    </row>
    <row r="20" spans="1:16" s="114" customFormat="1" x14ac:dyDescent="0.2">
      <c r="A20" s="585" t="s">
        <v>176</v>
      </c>
      <c r="B20" s="119">
        <v>1.1157600000000001</v>
      </c>
      <c r="C20" s="119">
        <v>0</v>
      </c>
      <c r="D20" s="119">
        <v>0</v>
      </c>
      <c r="E20" s="547">
        <v>1.1157600000000001</v>
      </c>
      <c r="F20" s="119"/>
      <c r="G20" s="119">
        <v>13.628720000000001</v>
      </c>
      <c r="H20" s="119">
        <v>5.4280000000000002E-2</v>
      </c>
      <c r="I20" s="119">
        <v>3.4599999999999999E-2</v>
      </c>
      <c r="J20" s="547">
        <v>13.717600000000001</v>
      </c>
      <c r="K20" s="82"/>
    </row>
    <row r="21" spans="1:16" s="114" customFormat="1" x14ac:dyDescent="0.2">
      <c r="A21" s="585" t="s">
        <v>177</v>
      </c>
      <c r="B21" s="119">
        <v>65.720699999999994</v>
      </c>
      <c r="C21" s="119">
        <v>12.415880000000001</v>
      </c>
      <c r="D21" s="119">
        <v>2.4214499999999997</v>
      </c>
      <c r="E21" s="547">
        <v>80.558029999999988</v>
      </c>
      <c r="F21" s="119"/>
      <c r="G21" s="119">
        <v>824.08848999999998</v>
      </c>
      <c r="H21" s="119">
        <v>136.30543999999998</v>
      </c>
      <c r="I21" s="119">
        <v>19.528639999999999</v>
      </c>
      <c r="J21" s="547">
        <v>979.92256999999995</v>
      </c>
      <c r="K21" s="82"/>
    </row>
    <row r="22" spans="1:16" s="114" customFormat="1" x14ac:dyDescent="0.2">
      <c r="A22" s="585" t="s">
        <v>178</v>
      </c>
      <c r="B22" s="119">
        <v>48.689860000000003</v>
      </c>
      <c r="C22" s="119">
        <v>9.9584899999999994</v>
      </c>
      <c r="D22" s="119">
        <v>5.3837800000000007</v>
      </c>
      <c r="E22" s="547">
        <v>64.032129999999995</v>
      </c>
      <c r="F22" s="119"/>
      <c r="G22" s="119">
        <v>598.45901000000003</v>
      </c>
      <c r="H22" s="119">
        <v>91.200479999999985</v>
      </c>
      <c r="I22" s="119">
        <v>32.835630000000002</v>
      </c>
      <c r="J22" s="547">
        <v>722.49512000000004</v>
      </c>
      <c r="K22" s="82"/>
    </row>
    <row r="23" spans="1:16" x14ac:dyDescent="0.2">
      <c r="A23" s="586" t="s">
        <v>179</v>
      </c>
      <c r="B23" s="119">
        <v>124.26809999999999</v>
      </c>
      <c r="C23" s="119">
        <v>14.220090000000001</v>
      </c>
      <c r="D23" s="119">
        <v>14.074319999999998</v>
      </c>
      <c r="E23" s="547">
        <v>152.56251</v>
      </c>
      <c r="F23" s="119"/>
      <c r="G23" s="119">
        <v>1527.5386099999992</v>
      </c>
      <c r="H23" s="119">
        <v>143.90474000000003</v>
      </c>
      <c r="I23" s="119">
        <v>81.513180000000006</v>
      </c>
      <c r="J23" s="547">
        <v>1752.956529999999</v>
      </c>
      <c r="K23" s="489"/>
      <c r="P23" s="114"/>
    </row>
    <row r="24" spans="1:16" x14ac:dyDescent="0.2">
      <c r="A24" s="587" t="s">
        <v>518</v>
      </c>
      <c r="B24" s="123">
        <v>1631.39942</v>
      </c>
      <c r="C24" s="123">
        <v>369.8841700000001</v>
      </c>
      <c r="D24" s="123">
        <v>287.92791</v>
      </c>
      <c r="E24" s="123">
        <v>2289.2114999999999</v>
      </c>
      <c r="F24" s="123"/>
      <c r="G24" s="123">
        <v>21019.485779999934</v>
      </c>
      <c r="H24" s="123">
        <v>3755.8187099999968</v>
      </c>
      <c r="I24" s="123">
        <v>2044.5473399999989</v>
      </c>
      <c r="J24" s="123">
        <v>26819.851829999927</v>
      </c>
      <c r="K24" s="489"/>
    </row>
    <row r="25" spans="1:16" x14ac:dyDescent="0.2">
      <c r="I25" s="8"/>
      <c r="J25" s="93" t="s">
        <v>241</v>
      </c>
    </row>
    <row r="26" spans="1:16" x14ac:dyDescent="0.2">
      <c r="A26" s="550" t="s">
        <v>519</v>
      </c>
      <c r="G26" s="125"/>
      <c r="H26" s="125"/>
      <c r="I26" s="125"/>
      <c r="J26" s="125"/>
    </row>
    <row r="27" spans="1:16" x14ac:dyDescent="0.2">
      <c r="A27" s="154" t="s">
        <v>242</v>
      </c>
      <c r="G27" s="125"/>
      <c r="H27" s="125"/>
      <c r="I27" s="125"/>
      <c r="J27" s="125"/>
    </row>
    <row r="28" spans="1:16" ht="18" x14ac:dyDescent="0.25">
      <c r="A28" s="126"/>
      <c r="E28" s="862"/>
      <c r="F28" s="862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72" priority="1" operator="between">
      <formula>0</formula>
      <formula>0.5</formula>
    </cfRule>
    <cfRule type="cellIs" dxfId="7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H13" sqref="H13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63" t="s">
        <v>28</v>
      </c>
      <c r="B1" s="863"/>
      <c r="C1" s="863"/>
      <c r="D1" s="131"/>
      <c r="E1" s="131"/>
      <c r="F1" s="131"/>
      <c r="G1" s="131"/>
      <c r="H1" s="132"/>
    </row>
    <row r="2" spans="1:65" ht="13.7" customHeight="1" x14ac:dyDescent="0.2">
      <c r="A2" s="864"/>
      <c r="B2" s="864"/>
      <c r="C2" s="864"/>
      <c r="D2" s="135"/>
      <c r="E2" s="135"/>
      <c r="F2" s="135"/>
      <c r="H2" s="110" t="s">
        <v>160</v>
      </c>
    </row>
    <row r="3" spans="1:65" s="102" customFormat="1" ht="12.75" x14ac:dyDescent="0.2">
      <c r="A3" s="79"/>
      <c r="B3" s="852">
        <f>INDICE!A3</f>
        <v>42036</v>
      </c>
      <c r="C3" s="853"/>
      <c r="D3" s="853" t="s">
        <v>121</v>
      </c>
      <c r="E3" s="853"/>
      <c r="F3" s="853" t="s">
        <v>122</v>
      </c>
      <c r="G3" s="853"/>
      <c r="H3" s="853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506</v>
      </c>
      <c r="D4" s="97" t="s">
        <v>48</v>
      </c>
      <c r="E4" s="97" t="s">
        <v>506</v>
      </c>
      <c r="F4" s="97" t="s">
        <v>48</v>
      </c>
      <c r="G4" s="97" t="s">
        <v>506</v>
      </c>
      <c r="H4" s="453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193</v>
      </c>
      <c r="B5" s="596">
        <v>301.14131000000009</v>
      </c>
      <c r="C5" s="139">
        <v>-1.9186522429455648</v>
      </c>
      <c r="D5" s="138">
        <v>630.33271000000025</v>
      </c>
      <c r="E5" s="139">
        <v>-0.46480508086663341</v>
      </c>
      <c r="F5" s="138">
        <v>4295.2548799999986</v>
      </c>
      <c r="G5" s="139">
        <v>-0.89926103683641501</v>
      </c>
      <c r="H5" s="593">
        <v>16.741484390059103</v>
      </c>
    </row>
    <row r="6" spans="1:65" ht="13.7" customHeight="1" x14ac:dyDescent="0.2">
      <c r="A6" s="137" t="s">
        <v>194</v>
      </c>
      <c r="B6" s="597">
        <v>23.657510000000002</v>
      </c>
      <c r="C6" s="141">
        <v>7.8834334985500147</v>
      </c>
      <c r="D6" s="140">
        <v>48.224519999999963</v>
      </c>
      <c r="E6" s="141">
        <v>8.2834947366624014</v>
      </c>
      <c r="F6" s="140">
        <v>318.41069999999996</v>
      </c>
      <c r="G6" s="142">
        <v>1.1377776450777237</v>
      </c>
      <c r="H6" s="594">
        <v>1.2410597071896681</v>
      </c>
    </row>
    <row r="7" spans="1:65" ht="13.7" customHeight="1" x14ac:dyDescent="0.2">
      <c r="A7" s="137" t="s">
        <v>154</v>
      </c>
      <c r="B7" s="547">
        <v>9.8000000000000014E-3</v>
      </c>
      <c r="C7" s="141">
        <v>22.500000000000007</v>
      </c>
      <c r="D7" s="119">
        <v>9.8000000000000014E-3</v>
      </c>
      <c r="E7" s="141">
        <v>-59.166666666666664</v>
      </c>
      <c r="F7" s="119">
        <v>0.18340000000000004</v>
      </c>
      <c r="G7" s="141">
        <v>-20.01395612543066</v>
      </c>
      <c r="H7" s="547">
        <v>7.1483260549530905E-4</v>
      </c>
    </row>
    <row r="8" spans="1:65" ht="13.7" customHeight="1" x14ac:dyDescent="0.2">
      <c r="A8" s="589" t="s">
        <v>196</v>
      </c>
      <c r="B8" s="590">
        <v>324.8267800000001</v>
      </c>
      <c r="C8" s="591">
        <v>-1.2591400720602741</v>
      </c>
      <c r="D8" s="590">
        <v>678.58519000000024</v>
      </c>
      <c r="E8" s="591">
        <v>0.11057990400156534</v>
      </c>
      <c r="F8" s="590">
        <v>4613.9413299999987</v>
      </c>
      <c r="G8" s="592">
        <v>-0.7630483023142518</v>
      </c>
      <c r="H8" s="592">
        <v>17.983618879642258</v>
      </c>
    </row>
    <row r="9" spans="1:65" ht="13.7" customHeight="1" x14ac:dyDescent="0.2">
      <c r="A9" s="137" t="s">
        <v>180</v>
      </c>
      <c r="B9" s="597">
        <v>1631.3994200000013</v>
      </c>
      <c r="C9" s="141">
        <v>3.9575428424837753</v>
      </c>
      <c r="D9" s="140">
        <v>3304.8421800000006</v>
      </c>
      <c r="E9" s="141">
        <v>3.4057960768421069</v>
      </c>
      <c r="F9" s="140">
        <v>21019.485779999995</v>
      </c>
      <c r="G9" s="142">
        <v>2.2841381997134729</v>
      </c>
      <c r="H9" s="594">
        <v>81.927010830365276</v>
      </c>
    </row>
    <row r="10" spans="1:65" ht="13.7" customHeight="1" x14ac:dyDescent="0.2">
      <c r="A10" s="137" t="s">
        <v>197</v>
      </c>
      <c r="B10" s="597">
        <v>1.4934099999999999</v>
      </c>
      <c r="C10" s="141">
        <v>9.5445576509766727</v>
      </c>
      <c r="D10" s="140">
        <v>3.0496899999999996</v>
      </c>
      <c r="E10" s="141">
        <v>2.254179435767774</v>
      </c>
      <c r="F10" s="140">
        <v>22.92916</v>
      </c>
      <c r="G10" s="142">
        <v>-19.335551071296901</v>
      </c>
      <c r="H10" s="594">
        <v>8.9370289992469015E-2</v>
      </c>
    </row>
    <row r="11" spans="1:65" ht="13.7" customHeight="1" x14ac:dyDescent="0.2">
      <c r="A11" s="589" t="s">
        <v>543</v>
      </c>
      <c r="B11" s="590">
        <v>1632.8928300000011</v>
      </c>
      <c r="C11" s="591">
        <v>3.9623922273608678</v>
      </c>
      <c r="D11" s="590">
        <v>3307.8918700000004</v>
      </c>
      <c r="E11" s="591">
        <v>3.4047224048406286</v>
      </c>
      <c r="F11" s="590">
        <v>21042.414939999995</v>
      </c>
      <c r="G11" s="592">
        <v>2.2542746579171311</v>
      </c>
      <c r="H11" s="592">
        <v>82.01638112035775</v>
      </c>
    </row>
    <row r="12" spans="1:65" ht="13.7" customHeight="1" x14ac:dyDescent="0.2">
      <c r="A12" s="144" t="s">
        <v>520</v>
      </c>
      <c r="B12" s="145">
        <v>1957.7196100000012</v>
      </c>
      <c r="C12" s="146">
        <v>3.0581500879392256</v>
      </c>
      <c r="D12" s="145">
        <v>3986.4770600000011</v>
      </c>
      <c r="E12" s="146">
        <v>2.8287626702035049</v>
      </c>
      <c r="F12" s="145">
        <v>25656.356269999993</v>
      </c>
      <c r="G12" s="146">
        <v>1.6981928239098831</v>
      </c>
      <c r="H12" s="146">
        <v>100</v>
      </c>
    </row>
    <row r="13" spans="1:65" ht="13.7" customHeight="1" x14ac:dyDescent="0.2">
      <c r="A13" s="147" t="s">
        <v>198</v>
      </c>
      <c r="B13" s="148">
        <v>4353.4112300000006</v>
      </c>
      <c r="C13" s="148"/>
      <c r="D13" s="148">
        <v>9095.4244203088947</v>
      </c>
      <c r="E13" s="148"/>
      <c r="F13" s="148">
        <v>54821.61804688612</v>
      </c>
      <c r="G13" s="149"/>
      <c r="H13" s="150"/>
    </row>
    <row r="14" spans="1:65" ht="13.7" customHeight="1" x14ac:dyDescent="0.2">
      <c r="A14" s="151" t="s">
        <v>199</v>
      </c>
      <c r="B14" s="598">
        <v>44.969783614951552</v>
      </c>
      <c r="C14" s="152"/>
      <c r="D14" s="152">
        <v>43.829478161554711</v>
      </c>
      <c r="E14" s="152"/>
      <c r="F14" s="152">
        <v>46.799706364116119</v>
      </c>
      <c r="G14" s="153"/>
      <c r="H14" s="595"/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241</v>
      </c>
    </row>
    <row r="16" spans="1:65" ht="13.7" customHeight="1" x14ac:dyDescent="0.2">
      <c r="A16" s="124" t="s">
        <v>578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521</v>
      </c>
    </row>
    <row r="18" spans="1:1" ht="13.7" customHeight="1" x14ac:dyDescent="0.2">
      <c r="A18" s="156" t="s">
        <v>242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70" priority="7" operator="between">
      <formula>0</formula>
      <formula>0.5</formula>
    </cfRule>
    <cfRule type="cellIs" dxfId="69" priority="8" operator="between">
      <formula>0</formula>
      <formula>0.49</formula>
    </cfRule>
  </conditionalFormatting>
  <conditionalFormatting sqref="D7">
    <cfRule type="cellIs" dxfId="68" priority="5" operator="between">
      <formula>0</formula>
      <formula>0.5</formula>
    </cfRule>
    <cfRule type="cellIs" dxfId="67" priority="6" operator="between">
      <formula>0</formula>
      <formula>0.49</formula>
    </cfRule>
  </conditionalFormatting>
  <conditionalFormatting sqref="F7">
    <cfRule type="cellIs" dxfId="66" priority="3" operator="between">
      <formula>0</formula>
      <formula>0.5</formula>
    </cfRule>
    <cfRule type="cellIs" dxfId="65" priority="4" operator="between">
      <formula>0</formula>
      <formula>0.49</formula>
    </cfRule>
  </conditionalFormatting>
  <conditionalFormatting sqref="H7">
    <cfRule type="cellIs" dxfId="64" priority="1" operator="between">
      <formula>0</formula>
      <formula>0.5</formula>
    </cfRule>
    <cfRule type="cellIs" dxfId="6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404" customWidth="1"/>
    <col min="13" max="13" width="11" customWidth="1"/>
  </cols>
  <sheetData>
    <row r="1" spans="1:14" x14ac:dyDescent="0.2">
      <c r="A1" s="865" t="s">
        <v>26</v>
      </c>
      <c r="B1" s="865"/>
      <c r="C1" s="865"/>
      <c r="D1" s="865"/>
      <c r="E1" s="865"/>
      <c r="F1" s="157"/>
      <c r="G1" s="157"/>
      <c r="H1" s="157"/>
      <c r="I1" s="157"/>
      <c r="J1" s="157"/>
      <c r="K1" s="157"/>
      <c r="L1" s="599"/>
      <c r="M1" s="157"/>
      <c r="N1" s="157"/>
    </row>
    <row r="2" spans="1:14" x14ac:dyDescent="0.2">
      <c r="A2" s="865"/>
      <c r="B2" s="866"/>
      <c r="C2" s="866"/>
      <c r="D2" s="866"/>
      <c r="E2" s="866"/>
      <c r="F2" s="157"/>
      <c r="G2" s="157"/>
      <c r="H2" s="157"/>
      <c r="I2" s="157"/>
      <c r="J2" s="157"/>
      <c r="K2" s="157"/>
      <c r="L2" s="599"/>
      <c r="M2" s="158" t="s">
        <v>160</v>
      </c>
      <c r="N2" s="157"/>
    </row>
    <row r="3" spans="1:14" x14ac:dyDescent="0.2">
      <c r="A3" s="451"/>
      <c r="B3" s="772">
        <v>2014</v>
      </c>
      <c r="C3" s="772" t="s">
        <v>625</v>
      </c>
      <c r="D3" s="772" t="s">
        <v>625</v>
      </c>
      <c r="E3" s="772" t="s">
        <v>625</v>
      </c>
      <c r="F3" s="772" t="s">
        <v>625</v>
      </c>
      <c r="G3" s="772" t="s">
        <v>625</v>
      </c>
      <c r="H3" s="772" t="s">
        <v>625</v>
      </c>
      <c r="I3" s="772" t="s">
        <v>625</v>
      </c>
      <c r="J3" s="772" t="s">
        <v>625</v>
      </c>
      <c r="K3" s="772" t="s">
        <v>625</v>
      </c>
      <c r="L3" s="772">
        <v>2015</v>
      </c>
      <c r="M3" s="772" t="s">
        <v>625</v>
      </c>
      <c r="N3" s="1"/>
    </row>
    <row r="4" spans="1:14" x14ac:dyDescent="0.2">
      <c r="A4" s="159"/>
      <c r="B4" s="818">
        <v>41729</v>
      </c>
      <c r="C4" s="818">
        <v>41759</v>
      </c>
      <c r="D4" s="818">
        <v>41790</v>
      </c>
      <c r="E4" s="818">
        <v>41820</v>
      </c>
      <c r="F4" s="818">
        <v>41851</v>
      </c>
      <c r="G4" s="818">
        <v>41882</v>
      </c>
      <c r="H4" s="818">
        <v>41912</v>
      </c>
      <c r="I4" s="818">
        <v>41943</v>
      </c>
      <c r="J4" s="818">
        <v>41973</v>
      </c>
      <c r="K4" s="818">
        <v>42004</v>
      </c>
      <c r="L4" s="818">
        <v>42035</v>
      </c>
      <c r="M4" s="818">
        <v>42063</v>
      </c>
      <c r="N4" s="1"/>
    </row>
    <row r="5" spans="1:14" x14ac:dyDescent="0.2">
      <c r="A5" s="160" t="s">
        <v>200</v>
      </c>
      <c r="B5" s="161">
        <v>20.134419999999999</v>
      </c>
      <c r="C5" s="161">
        <v>22.208220000000001</v>
      </c>
      <c r="D5" s="161">
        <v>21.860899999999976</v>
      </c>
      <c r="E5" s="161">
        <v>23.38308000000001</v>
      </c>
      <c r="F5" s="161">
        <v>26.794319999999999</v>
      </c>
      <c r="G5" s="161">
        <v>25.195470000000011</v>
      </c>
      <c r="H5" s="161">
        <v>25.261700000000005</v>
      </c>
      <c r="I5" s="161">
        <v>24.58752999999998</v>
      </c>
      <c r="J5" s="161">
        <v>22.445309999999967</v>
      </c>
      <c r="K5" s="161">
        <v>22.932230000000001</v>
      </c>
      <c r="L5" s="161">
        <v>22.565110000000001</v>
      </c>
      <c r="M5" s="161">
        <v>22.360240000000015</v>
      </c>
      <c r="N5" s="1"/>
    </row>
    <row r="6" spans="1:14" x14ac:dyDescent="0.2">
      <c r="A6" s="162" t="s">
        <v>523</v>
      </c>
      <c r="B6" s="163">
        <v>65.894440000000017</v>
      </c>
      <c r="C6" s="163">
        <v>69.909360000000035</v>
      </c>
      <c r="D6" s="163">
        <v>83.59681999999998</v>
      </c>
      <c r="E6" s="163">
        <v>77.437750000000136</v>
      </c>
      <c r="F6" s="163">
        <v>70.717039999999983</v>
      </c>
      <c r="G6" s="163">
        <v>71.728420000000057</v>
      </c>
      <c r="H6" s="163">
        <v>94.208250000000007</v>
      </c>
      <c r="I6" s="163">
        <v>85.848070000000092</v>
      </c>
      <c r="J6" s="163">
        <v>71.825440000000043</v>
      </c>
      <c r="K6" s="163">
        <v>75.692030000000031</v>
      </c>
      <c r="L6" s="163">
        <v>69.158349999999928</v>
      </c>
      <c r="M6" s="163">
        <v>71.926950000000019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241</v>
      </c>
      <c r="N7" s="1"/>
    </row>
    <row r="8" spans="1:14" x14ac:dyDescent="0.2">
      <c r="A8" s="166" t="s">
        <v>522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99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620</v>
      </c>
    </row>
    <row r="2" spans="1:4" x14ac:dyDescent="0.2">
      <c r="A2" s="494"/>
      <c r="B2" s="494"/>
      <c r="C2" s="494"/>
      <c r="D2" s="494"/>
    </row>
    <row r="3" spans="1:4" x14ac:dyDescent="0.2">
      <c r="B3" s="494">
        <v>2013</v>
      </c>
      <c r="C3" s="494">
        <v>2014</v>
      </c>
      <c r="D3" s="494">
        <v>2015</v>
      </c>
    </row>
    <row r="4" spans="1:4" x14ac:dyDescent="0.2">
      <c r="A4" s="389" t="s">
        <v>135</v>
      </c>
      <c r="B4" s="493">
        <v>-6.4256088828966575</v>
      </c>
      <c r="C4" s="493">
        <v>-3.144573488444292</v>
      </c>
      <c r="D4" s="774">
        <v>1.5327525287979535</v>
      </c>
    </row>
    <row r="5" spans="1:4" x14ac:dyDescent="0.2">
      <c r="A5" s="600" t="s">
        <v>136</v>
      </c>
      <c r="B5" s="493">
        <v>-6.9913902607750407</v>
      </c>
      <c r="C5" s="493">
        <v>-2.1975100656934714</v>
      </c>
      <c r="D5" s="774">
        <v>1.6981928239098831</v>
      </c>
    </row>
    <row r="6" spans="1:4" x14ac:dyDescent="0.2">
      <c r="A6" s="600" t="s">
        <v>137</v>
      </c>
      <c r="B6" s="493">
        <v>-7.234393603271486</v>
      </c>
      <c r="C6" s="493">
        <v>-1.2517619499472474</v>
      </c>
      <c r="D6" s="774" t="s">
        <v>625</v>
      </c>
    </row>
    <row r="7" spans="1:4" x14ac:dyDescent="0.2">
      <c r="A7" s="600" t="s">
        <v>138</v>
      </c>
      <c r="B7" s="493">
        <v>-6.4052292577434935</v>
      </c>
      <c r="C7" s="493">
        <v>-1.3753638976643139</v>
      </c>
      <c r="D7" s="774" t="s">
        <v>625</v>
      </c>
    </row>
    <row r="8" spans="1:4" x14ac:dyDescent="0.2">
      <c r="A8" s="600" t="s">
        <v>139</v>
      </c>
      <c r="B8" s="493">
        <v>-6.3797481451341413</v>
      </c>
      <c r="C8" s="493">
        <v>-0.88853806324768936</v>
      </c>
      <c r="D8" s="493" t="s">
        <v>625</v>
      </c>
    </row>
    <row r="9" spans="1:4" x14ac:dyDescent="0.2">
      <c r="A9" s="600" t="s">
        <v>140</v>
      </c>
      <c r="B9" s="493">
        <v>-7.0183757637587565</v>
      </c>
      <c r="C9" s="493">
        <v>0.42652676927227068</v>
      </c>
      <c r="D9" s="774" t="s">
        <v>625</v>
      </c>
    </row>
    <row r="10" spans="1:4" x14ac:dyDescent="0.2">
      <c r="A10" s="600" t="s">
        <v>141</v>
      </c>
      <c r="B10" s="493">
        <v>-6.3944663246461531</v>
      </c>
      <c r="C10" s="493">
        <v>0.35437496738167285</v>
      </c>
      <c r="D10" s="774" t="s">
        <v>625</v>
      </c>
    </row>
    <row r="11" spans="1:4" x14ac:dyDescent="0.2">
      <c r="A11" s="600" t="s">
        <v>142</v>
      </c>
      <c r="B11" s="493">
        <v>-6.3346274202746828</v>
      </c>
      <c r="C11" s="493">
        <v>0.47942819235328421</v>
      </c>
      <c r="D11" s="774" t="s">
        <v>625</v>
      </c>
    </row>
    <row r="12" spans="1:4" x14ac:dyDescent="0.2">
      <c r="A12" s="600" t="s">
        <v>143</v>
      </c>
      <c r="B12" s="493">
        <v>-5.1545025556859789</v>
      </c>
      <c r="C12" s="493">
        <v>0.89541139743946851</v>
      </c>
      <c r="D12" s="774" t="s">
        <v>625</v>
      </c>
    </row>
    <row r="13" spans="1:4" x14ac:dyDescent="0.2">
      <c r="A13" s="600" t="s">
        <v>144</v>
      </c>
      <c r="B13" s="493">
        <v>-4.7218612290417319</v>
      </c>
      <c r="C13" s="493">
        <v>0.93384939465725958</v>
      </c>
      <c r="D13" s="774" t="s">
        <v>625</v>
      </c>
    </row>
    <row r="14" spans="1:4" x14ac:dyDescent="0.2">
      <c r="A14" s="600" t="s">
        <v>145</v>
      </c>
      <c r="B14" s="493">
        <v>-4.2407336727503226</v>
      </c>
      <c r="C14" s="493">
        <v>0.87481478967812909</v>
      </c>
      <c r="D14" s="774" t="s">
        <v>625</v>
      </c>
    </row>
    <row r="15" spans="1:4" x14ac:dyDescent="0.2">
      <c r="A15" s="601" t="s">
        <v>146</v>
      </c>
      <c r="B15" s="495">
        <v>-3.7267283717063471</v>
      </c>
      <c r="C15" s="495">
        <v>1.4462448300813311</v>
      </c>
      <c r="D15" s="775" t="s">
        <v>625</v>
      </c>
    </row>
    <row r="16" spans="1:4" x14ac:dyDescent="0.2">
      <c r="D16" s="93" t="s">
        <v>241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sqref="A1:C2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63" t="s">
        <v>33</v>
      </c>
      <c r="B1" s="863"/>
      <c r="C1" s="863"/>
      <c r="D1" s="131"/>
      <c r="E1" s="131"/>
      <c r="F1" s="131"/>
      <c r="G1" s="131"/>
    </row>
    <row r="2" spans="1:13" ht="13.7" customHeight="1" x14ac:dyDescent="0.2">
      <c r="A2" s="864"/>
      <c r="B2" s="864"/>
      <c r="C2" s="864"/>
      <c r="D2" s="135"/>
      <c r="E2" s="135"/>
      <c r="F2" s="135"/>
      <c r="G2" s="110" t="s">
        <v>160</v>
      </c>
    </row>
    <row r="3" spans="1:13" ht="13.7" customHeight="1" x14ac:dyDescent="0.2">
      <c r="A3" s="167"/>
      <c r="B3" s="867">
        <f>INDICE!A3</f>
        <v>42036</v>
      </c>
      <c r="C3" s="868"/>
      <c r="D3" s="868" t="s">
        <v>121</v>
      </c>
      <c r="E3" s="868"/>
      <c r="F3" s="868" t="s">
        <v>122</v>
      </c>
      <c r="G3" s="868"/>
    </row>
    <row r="4" spans="1:13" ht="30.2" customHeight="1" x14ac:dyDescent="0.2">
      <c r="A4" s="151"/>
      <c r="B4" s="168" t="s">
        <v>201</v>
      </c>
      <c r="C4" s="169" t="s">
        <v>202</v>
      </c>
      <c r="D4" s="168" t="s">
        <v>201</v>
      </c>
      <c r="E4" s="169" t="s">
        <v>202</v>
      </c>
      <c r="F4" s="168" t="s">
        <v>201</v>
      </c>
      <c r="G4" s="169" t="s">
        <v>202</v>
      </c>
    </row>
    <row r="5" spans="1:13" s="133" customFormat="1" ht="13.7" customHeight="1" x14ac:dyDescent="0.2">
      <c r="A5" s="137" t="s">
        <v>203</v>
      </c>
      <c r="B5" s="140">
        <v>315.589</v>
      </c>
      <c r="C5" s="143">
        <v>9.2377800000000008</v>
      </c>
      <c r="D5" s="140">
        <v>659.85883000000103</v>
      </c>
      <c r="E5" s="140">
        <v>18.726360000000003</v>
      </c>
      <c r="F5" s="140">
        <v>4480.2233199999991</v>
      </c>
      <c r="G5" s="140">
        <v>133.71801000000002</v>
      </c>
      <c r="L5" s="170"/>
      <c r="M5" s="170"/>
    </row>
    <row r="6" spans="1:13" s="133" customFormat="1" ht="13.7" customHeight="1" x14ac:dyDescent="0.2">
      <c r="A6" s="137" t="s">
        <v>204</v>
      </c>
      <c r="B6" s="140">
        <v>1227.1512600000005</v>
      </c>
      <c r="C6" s="140">
        <v>405.74157000000031</v>
      </c>
      <c r="D6" s="140">
        <v>2504.24809</v>
      </c>
      <c r="E6" s="140">
        <v>803.64378000000045</v>
      </c>
      <c r="F6" s="140">
        <v>16083.676169999997</v>
      </c>
      <c r="G6" s="140">
        <v>4958.7387700000008</v>
      </c>
      <c r="L6" s="170"/>
      <c r="M6" s="170"/>
    </row>
    <row r="7" spans="1:13" s="133" customFormat="1" ht="13.7" customHeight="1" x14ac:dyDescent="0.2">
      <c r="A7" s="147" t="s">
        <v>198</v>
      </c>
      <c r="B7" s="148">
        <v>1542.7402600000005</v>
      </c>
      <c r="C7" s="148">
        <v>414.9793500000003</v>
      </c>
      <c r="D7" s="148">
        <v>3164.1069200000011</v>
      </c>
      <c r="E7" s="148">
        <v>822.37014000000045</v>
      </c>
      <c r="F7" s="148">
        <v>20563.899489999996</v>
      </c>
      <c r="G7" s="148">
        <v>5092.4567800000004</v>
      </c>
    </row>
    <row r="8" spans="1:13" ht="13.7" customHeight="1" x14ac:dyDescent="0.2">
      <c r="G8" s="93" t="s">
        <v>241</v>
      </c>
    </row>
    <row r="9" spans="1:13" ht="13.7" customHeight="1" x14ac:dyDescent="0.2">
      <c r="A9" s="154" t="s">
        <v>524</v>
      </c>
    </row>
    <row r="10" spans="1:13" ht="13.7" customHeight="1" x14ac:dyDescent="0.2">
      <c r="A10" s="154" t="s">
        <v>242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527</v>
      </c>
    </row>
    <row r="2" spans="1:11" ht="15.75" x14ac:dyDescent="0.25">
      <c r="A2" s="2"/>
      <c r="J2" s="110" t="s">
        <v>160</v>
      </c>
    </row>
    <row r="3" spans="1:11" s="114" customFormat="1" ht="13.7" customHeight="1" x14ac:dyDescent="0.2">
      <c r="A3" s="111"/>
      <c r="B3" s="855">
        <f>INDICE!A3</f>
        <v>42036</v>
      </c>
      <c r="C3" s="855"/>
      <c r="D3" s="855">
        <f>INDICE!C3</f>
        <v>0</v>
      </c>
      <c r="E3" s="855"/>
      <c r="F3" s="112"/>
      <c r="G3" s="856" t="s">
        <v>122</v>
      </c>
      <c r="H3" s="856"/>
      <c r="I3" s="856"/>
      <c r="J3" s="856"/>
    </row>
    <row r="4" spans="1:11" s="114" customFormat="1" x14ac:dyDescent="0.2">
      <c r="A4" s="115"/>
      <c r="B4" s="116" t="s">
        <v>152</v>
      </c>
      <c r="C4" s="116" t="s">
        <v>153</v>
      </c>
      <c r="D4" s="116" t="s">
        <v>189</v>
      </c>
      <c r="E4" s="116" t="s">
        <v>192</v>
      </c>
      <c r="F4" s="116"/>
      <c r="G4" s="116" t="s">
        <v>152</v>
      </c>
      <c r="H4" s="116" t="s">
        <v>153</v>
      </c>
      <c r="I4" s="116" t="s">
        <v>189</v>
      </c>
      <c r="J4" s="116" t="s">
        <v>192</v>
      </c>
    </row>
    <row r="5" spans="1:11" s="114" customFormat="1" x14ac:dyDescent="0.2">
      <c r="A5" s="584" t="s">
        <v>162</v>
      </c>
      <c r="B5" s="117">
        <f>'GNA CCAA'!B5</f>
        <v>46.669709999999988</v>
      </c>
      <c r="C5" s="117">
        <f>'GNA CCAA'!C5</f>
        <v>1.9377999999999995</v>
      </c>
      <c r="D5" s="117">
        <f>'GO CCAA'!B5</f>
        <v>243.96920000000003</v>
      </c>
      <c r="E5" s="544">
        <f>SUM(B5:D5)</f>
        <v>292.57671000000005</v>
      </c>
      <c r="F5" s="117"/>
      <c r="G5" s="117">
        <f>'GNA CCAA'!F5</f>
        <v>665.65849000000037</v>
      </c>
      <c r="H5" s="117">
        <f>'GNA CCAA'!G5</f>
        <v>24.63572000000001</v>
      </c>
      <c r="I5" s="117">
        <f>'GO CCAA'!G5</f>
        <v>3217.695899999997</v>
      </c>
      <c r="J5" s="544">
        <f>SUM(G5:I5)</f>
        <v>3907.9901099999975</v>
      </c>
      <c r="K5" s="82"/>
    </row>
    <row r="6" spans="1:11" s="114" customFormat="1" x14ac:dyDescent="0.2">
      <c r="A6" s="585" t="s">
        <v>163</v>
      </c>
      <c r="B6" s="119">
        <f>'GNA CCAA'!B6</f>
        <v>8.5798800000000011</v>
      </c>
      <c r="C6" s="119">
        <f>'GNA CCAA'!C6</f>
        <v>0.42959000000000003</v>
      </c>
      <c r="D6" s="119">
        <f>'GO CCAA'!B6</f>
        <v>69.847610000000003</v>
      </c>
      <c r="E6" s="547">
        <f>SUM(B6:D6)</f>
        <v>78.857079999999996</v>
      </c>
      <c r="F6" s="119"/>
      <c r="G6" s="119">
        <f>'GNA CCAA'!F6</f>
        <v>126.35990000000004</v>
      </c>
      <c r="H6" s="119">
        <f>'GNA CCAA'!G6</f>
        <v>6.2102999999999984</v>
      </c>
      <c r="I6" s="119">
        <f>'GO CCAA'!G6</f>
        <v>899.9381699999999</v>
      </c>
      <c r="J6" s="547">
        <f t="shared" ref="J6:J24" si="0">SUM(G6:I6)</f>
        <v>1032.50837</v>
      </c>
      <c r="K6" s="82"/>
    </row>
    <row r="7" spans="1:11" s="114" customFormat="1" x14ac:dyDescent="0.2">
      <c r="A7" s="585" t="s">
        <v>164</v>
      </c>
      <c r="B7" s="119">
        <f>'GNA CCAA'!B7</f>
        <v>5.432290000000001</v>
      </c>
      <c r="C7" s="119">
        <f>'GNA CCAA'!C7</f>
        <v>0.41379999999999989</v>
      </c>
      <c r="D7" s="119">
        <f>'GO CCAA'!B7</f>
        <v>32.305959999999992</v>
      </c>
      <c r="E7" s="547">
        <f t="shared" ref="E7:E24" si="1">SUM(B7:D7)</f>
        <v>38.152049999999996</v>
      </c>
      <c r="F7" s="119"/>
      <c r="G7" s="119">
        <f>'GNA CCAA'!F7</f>
        <v>83.734120000000033</v>
      </c>
      <c r="H7" s="119">
        <f>'GNA CCAA'!G7</f>
        <v>6.1507700000000014</v>
      </c>
      <c r="I7" s="119">
        <f>'GO CCAA'!G7</f>
        <v>440.79777999999993</v>
      </c>
      <c r="J7" s="547">
        <f t="shared" si="0"/>
        <v>530.68266999999992</v>
      </c>
      <c r="K7" s="82"/>
    </row>
    <row r="8" spans="1:11" s="114" customFormat="1" x14ac:dyDescent="0.2">
      <c r="A8" s="585" t="s">
        <v>165</v>
      </c>
      <c r="B8" s="119">
        <f>'GNA CCAA'!B8</f>
        <v>11.612210000000001</v>
      </c>
      <c r="C8" s="119">
        <f>'GNA CCAA'!C8</f>
        <v>0.68003000000000002</v>
      </c>
      <c r="D8" s="119">
        <f>'GO CCAA'!B8</f>
        <v>24.047240000000002</v>
      </c>
      <c r="E8" s="547">
        <f t="shared" si="1"/>
        <v>36.339480000000002</v>
      </c>
      <c r="F8" s="119"/>
      <c r="G8" s="119">
        <f>'GNA CCAA'!F8</f>
        <v>195.48705999999999</v>
      </c>
      <c r="H8" s="119">
        <f>'GNA CCAA'!G8</f>
        <v>10.927409999999998</v>
      </c>
      <c r="I8" s="119">
        <f>'GO CCAA'!G8</f>
        <v>377.98068000000001</v>
      </c>
      <c r="J8" s="547">
        <f t="shared" si="0"/>
        <v>584.39515000000006</v>
      </c>
      <c r="K8" s="82"/>
    </row>
    <row r="9" spans="1:11" s="114" customFormat="1" x14ac:dyDescent="0.2">
      <c r="A9" s="585" t="s">
        <v>166</v>
      </c>
      <c r="B9" s="119">
        <f>'GNA CCAA'!B9</f>
        <v>27.681150000000006</v>
      </c>
      <c r="C9" s="119">
        <f>'GNA CCAA'!C9</f>
        <v>9.1713700000000014</v>
      </c>
      <c r="D9" s="119">
        <f>'GO CCAA'!B9</f>
        <v>49.004179999999984</v>
      </c>
      <c r="E9" s="547">
        <f t="shared" si="1"/>
        <v>85.856699999999989</v>
      </c>
      <c r="F9" s="119"/>
      <c r="G9" s="119">
        <f>'GNA CCAA'!F9</f>
        <v>358.95569999999975</v>
      </c>
      <c r="H9" s="119">
        <f>'GNA CCAA'!G9</f>
        <v>116.79405000000001</v>
      </c>
      <c r="I9" s="119">
        <f>'GO CCAA'!G9</f>
        <v>622.05478000000005</v>
      </c>
      <c r="J9" s="547">
        <f t="shared" si="0"/>
        <v>1097.8045299999999</v>
      </c>
      <c r="K9" s="82"/>
    </row>
    <row r="10" spans="1:11" s="114" customFormat="1" x14ac:dyDescent="0.2">
      <c r="A10" s="585" t="s">
        <v>167</v>
      </c>
      <c r="B10" s="119">
        <f>'GNA CCAA'!B10</f>
        <v>3.5746899999999999</v>
      </c>
      <c r="C10" s="119">
        <f>'GNA CCAA'!C10</f>
        <v>0.21621000000000001</v>
      </c>
      <c r="D10" s="119">
        <f>'GO CCAA'!B10</f>
        <v>21.559969999999996</v>
      </c>
      <c r="E10" s="547">
        <f t="shared" si="1"/>
        <v>25.350869999999997</v>
      </c>
      <c r="F10" s="119"/>
      <c r="G10" s="119">
        <f>'GNA CCAA'!F10</f>
        <v>56.944379999999995</v>
      </c>
      <c r="H10" s="119">
        <f>'GNA CCAA'!G10</f>
        <v>3.2701499999999988</v>
      </c>
      <c r="I10" s="119">
        <f>'GO CCAA'!G10</f>
        <v>294.55567000000002</v>
      </c>
      <c r="J10" s="547">
        <f t="shared" si="0"/>
        <v>354.77020000000005</v>
      </c>
      <c r="K10" s="82"/>
    </row>
    <row r="11" spans="1:11" s="114" customFormat="1" x14ac:dyDescent="0.2">
      <c r="A11" s="585" t="s">
        <v>168</v>
      </c>
      <c r="B11" s="119">
        <f>'GNA CCAA'!B11</f>
        <v>15.064020000000001</v>
      </c>
      <c r="C11" s="119">
        <f>'GNA CCAA'!C11</f>
        <v>0.81336999999999982</v>
      </c>
      <c r="D11" s="119">
        <f>'GO CCAA'!B11</f>
        <v>113.48389999999999</v>
      </c>
      <c r="E11" s="547">
        <f t="shared" si="1"/>
        <v>129.36129</v>
      </c>
      <c r="F11" s="119"/>
      <c r="G11" s="119">
        <f>'GNA CCAA'!F11</f>
        <v>239.34043000000014</v>
      </c>
      <c r="H11" s="119">
        <f>'GNA CCAA'!G11</f>
        <v>13.923990000000014</v>
      </c>
      <c r="I11" s="119">
        <f>'GO CCAA'!G11</f>
        <v>1487.6660099999999</v>
      </c>
      <c r="J11" s="547">
        <f t="shared" si="0"/>
        <v>1740.9304300000001</v>
      </c>
      <c r="K11" s="82"/>
    </row>
    <row r="12" spans="1:11" s="114" customFormat="1" x14ac:dyDescent="0.2">
      <c r="A12" s="585" t="s">
        <v>635</v>
      </c>
      <c r="B12" s="119">
        <f>'GNA CCAA'!B12</f>
        <v>11.042370000000004</v>
      </c>
      <c r="C12" s="119">
        <f>'GNA CCAA'!C12</f>
        <v>0.53376000000000001</v>
      </c>
      <c r="D12" s="119">
        <f>'GO CCAA'!B12</f>
        <v>87.735880000000037</v>
      </c>
      <c r="E12" s="547">
        <f t="shared" si="1"/>
        <v>99.312010000000043</v>
      </c>
      <c r="F12" s="119"/>
      <c r="G12" s="119">
        <f>'GNA CCAA'!F12</f>
        <v>164.21863999999997</v>
      </c>
      <c r="H12" s="119">
        <f>'GNA CCAA'!G12</f>
        <v>7.2475400000000016</v>
      </c>
      <c r="I12" s="119">
        <f>'GO CCAA'!G12</f>
        <v>1159.7261600000002</v>
      </c>
      <c r="J12" s="547">
        <f t="shared" si="0"/>
        <v>1331.1923400000001</v>
      </c>
      <c r="K12" s="82"/>
    </row>
    <row r="13" spans="1:11" s="114" customFormat="1" x14ac:dyDescent="0.2">
      <c r="A13" s="585" t="s">
        <v>169</v>
      </c>
      <c r="B13" s="119">
        <f>'GNA CCAA'!B13</f>
        <v>51.022280000000009</v>
      </c>
      <c r="C13" s="119">
        <f>'GNA CCAA'!C13</f>
        <v>3.4618400000000005</v>
      </c>
      <c r="D13" s="119">
        <f>'GO CCAA'!B13</f>
        <v>260.70310999999998</v>
      </c>
      <c r="E13" s="547">
        <f t="shared" si="1"/>
        <v>315.18723</v>
      </c>
      <c r="F13" s="119"/>
      <c r="G13" s="119">
        <f>'GNA CCAA'!F13</f>
        <v>719.01502000000016</v>
      </c>
      <c r="H13" s="119">
        <f>'GNA CCAA'!G13</f>
        <v>46.381070000000037</v>
      </c>
      <c r="I13" s="119">
        <f>'GO CCAA'!G13</f>
        <v>3256.2390300000029</v>
      </c>
      <c r="J13" s="547">
        <f t="shared" si="0"/>
        <v>4021.6351200000031</v>
      </c>
      <c r="K13" s="82"/>
    </row>
    <row r="14" spans="1:11" s="114" customFormat="1" x14ac:dyDescent="0.2">
      <c r="A14" s="585" t="s">
        <v>170</v>
      </c>
      <c r="B14" s="119">
        <f>'GNA CCAA'!B14</f>
        <v>0.42879</v>
      </c>
      <c r="C14" s="119">
        <f>'GNA CCAA'!C14</f>
        <v>4.0629999999999999E-2</v>
      </c>
      <c r="D14" s="119">
        <f>'GO CCAA'!B14</f>
        <v>0.87117999999999995</v>
      </c>
      <c r="E14" s="547">
        <f t="shared" si="1"/>
        <v>1.3406</v>
      </c>
      <c r="F14" s="119"/>
      <c r="G14" s="119">
        <f>'GNA CCAA'!F14</f>
        <v>5.82918</v>
      </c>
      <c r="H14" s="119">
        <f>'GNA CCAA'!G14</f>
        <v>0.53028999999999993</v>
      </c>
      <c r="I14" s="119">
        <f>'GO CCAA'!G14</f>
        <v>11.266680000000001</v>
      </c>
      <c r="J14" s="547">
        <f t="shared" si="0"/>
        <v>17.626150000000003</v>
      </c>
      <c r="K14" s="82"/>
    </row>
    <row r="15" spans="1:11" s="114" customFormat="1" x14ac:dyDescent="0.2">
      <c r="A15" s="585" t="s">
        <v>171</v>
      </c>
      <c r="B15" s="119">
        <f>'GNA CCAA'!B15</f>
        <v>32.984220000000008</v>
      </c>
      <c r="C15" s="119">
        <f>'GNA CCAA'!C15</f>
        <v>1.3857199999999998</v>
      </c>
      <c r="D15" s="119">
        <f>'GO CCAA'!B15</f>
        <v>159.30250000000001</v>
      </c>
      <c r="E15" s="547">
        <f t="shared" si="1"/>
        <v>193.67244000000002</v>
      </c>
      <c r="F15" s="119"/>
      <c r="G15" s="119">
        <f>'GNA CCAA'!F15</f>
        <v>470.82747000000006</v>
      </c>
      <c r="H15" s="119">
        <f>'GNA CCAA'!G15</f>
        <v>19.221030000000006</v>
      </c>
      <c r="I15" s="119">
        <f>'GO CCAA'!G15</f>
        <v>2042.0593099999987</v>
      </c>
      <c r="J15" s="547">
        <f t="shared" si="0"/>
        <v>2532.1078099999986</v>
      </c>
      <c r="K15" s="82"/>
    </row>
    <row r="16" spans="1:11" s="114" customFormat="1" x14ac:dyDescent="0.2">
      <c r="A16" s="585" t="s">
        <v>172</v>
      </c>
      <c r="B16" s="119">
        <f>'GNA CCAA'!B16</f>
        <v>6.4419600000000008</v>
      </c>
      <c r="C16" s="119">
        <f>'GNA CCAA'!C16</f>
        <v>0.19202999999999998</v>
      </c>
      <c r="D16" s="119">
        <f>'GO CCAA'!B16</f>
        <v>43.346789999999999</v>
      </c>
      <c r="E16" s="547">
        <f t="shared" si="1"/>
        <v>49.980779999999996</v>
      </c>
      <c r="F16" s="119"/>
      <c r="G16" s="119">
        <f>'GNA CCAA'!F16</f>
        <v>92.894799999999933</v>
      </c>
      <c r="H16" s="119">
        <f>'GNA CCAA'!G16</f>
        <v>2.7748900000000001</v>
      </c>
      <c r="I16" s="119">
        <f>'GO CCAA'!G16</f>
        <v>571.24048000000028</v>
      </c>
      <c r="J16" s="547">
        <f t="shared" si="0"/>
        <v>666.91017000000022</v>
      </c>
      <c r="K16" s="82"/>
    </row>
    <row r="17" spans="1:16" s="114" customFormat="1" x14ac:dyDescent="0.2">
      <c r="A17" s="585" t="s">
        <v>173</v>
      </c>
      <c r="B17" s="119">
        <f>'GNA CCAA'!B17</f>
        <v>15.661330000000003</v>
      </c>
      <c r="C17" s="119">
        <f>'GNA CCAA'!C17</f>
        <v>0.76112999999999986</v>
      </c>
      <c r="D17" s="119">
        <f>'GO CCAA'!B17</f>
        <v>99.751570000000015</v>
      </c>
      <c r="E17" s="547">
        <f t="shared" si="1"/>
        <v>116.17403000000002</v>
      </c>
      <c r="F17" s="119"/>
      <c r="G17" s="119">
        <f>'GNA CCAA'!F17</f>
        <v>229.25998999999985</v>
      </c>
      <c r="H17" s="119">
        <f>'GNA CCAA'!G17</f>
        <v>12.823890000000013</v>
      </c>
      <c r="I17" s="119">
        <f>'GO CCAA'!G17</f>
        <v>1342.8662199999997</v>
      </c>
      <c r="J17" s="547">
        <f t="shared" si="0"/>
        <v>1584.9500999999996</v>
      </c>
      <c r="K17" s="82"/>
    </row>
    <row r="18" spans="1:16" s="114" customFormat="1" x14ac:dyDescent="0.2">
      <c r="A18" s="585" t="s">
        <v>174</v>
      </c>
      <c r="B18" s="119">
        <f>'GNA CCAA'!B18</f>
        <v>1.7057099999999998</v>
      </c>
      <c r="C18" s="119">
        <f>'GNA CCAA'!C18</f>
        <v>9.9559999999999996E-2</v>
      </c>
      <c r="D18" s="119">
        <f>'GO CCAA'!B18</f>
        <v>12.643619999999999</v>
      </c>
      <c r="E18" s="547">
        <f t="shared" si="1"/>
        <v>14.448889999999999</v>
      </c>
      <c r="F18" s="119"/>
      <c r="G18" s="119">
        <f>'GNA CCAA'!F18</f>
        <v>26.416589999999999</v>
      </c>
      <c r="H18" s="119">
        <f>'GNA CCAA'!G18</f>
        <v>1.5073399999999999</v>
      </c>
      <c r="I18" s="119">
        <f>'GO CCAA'!G18</f>
        <v>166.43869000000007</v>
      </c>
      <c r="J18" s="547">
        <f t="shared" si="0"/>
        <v>194.36262000000005</v>
      </c>
      <c r="K18" s="82"/>
    </row>
    <row r="19" spans="1:16" s="114" customFormat="1" x14ac:dyDescent="0.2">
      <c r="A19" s="585" t="s">
        <v>175</v>
      </c>
      <c r="B19" s="119">
        <f>'GNA CCAA'!B19</f>
        <v>39.643080000000005</v>
      </c>
      <c r="C19" s="119">
        <f>'GNA CCAA'!C19</f>
        <v>2.2687300000000001</v>
      </c>
      <c r="D19" s="119">
        <f>'GO CCAA'!B19</f>
        <v>173.03228999999999</v>
      </c>
      <c r="E19" s="547">
        <f t="shared" si="1"/>
        <v>214.94409999999999</v>
      </c>
      <c r="F19" s="119"/>
      <c r="G19" s="119">
        <f>'GNA CCAA'!F19</f>
        <v>513.44952999999975</v>
      </c>
      <c r="H19" s="119">
        <f>'GNA CCAA'!G19</f>
        <v>27.075009999999995</v>
      </c>
      <c r="I19" s="119">
        <f>'GO CCAA'!G19</f>
        <v>2165.2453900000019</v>
      </c>
      <c r="J19" s="547">
        <f t="shared" si="0"/>
        <v>2705.7699300000018</v>
      </c>
      <c r="K19" s="82"/>
    </row>
    <row r="20" spans="1:16" s="114" customFormat="1" x14ac:dyDescent="0.2">
      <c r="A20" s="585" t="s">
        <v>176</v>
      </c>
      <c r="B20" s="119">
        <f>'GNA CCAA'!B20</f>
        <v>0.45738000000000001</v>
      </c>
      <c r="C20" s="119">
        <f>'GNA CCAA'!C20</f>
        <v>0</v>
      </c>
      <c r="D20" s="119">
        <f>'GO CCAA'!B20</f>
        <v>1.1157600000000001</v>
      </c>
      <c r="E20" s="547">
        <f t="shared" si="1"/>
        <v>1.57314</v>
      </c>
      <c r="F20" s="119"/>
      <c r="G20" s="119">
        <f>'GNA CCAA'!F20</f>
        <v>6.1590000000000007</v>
      </c>
      <c r="H20" s="119">
        <f>'GNA CCAA'!G20</f>
        <v>0</v>
      </c>
      <c r="I20" s="119">
        <f>'GO CCAA'!G20</f>
        <v>13.628720000000001</v>
      </c>
      <c r="J20" s="547">
        <f t="shared" si="0"/>
        <v>19.78772</v>
      </c>
      <c r="K20" s="82"/>
    </row>
    <row r="21" spans="1:16" s="114" customFormat="1" x14ac:dyDescent="0.2">
      <c r="A21" s="585" t="s">
        <v>177</v>
      </c>
      <c r="B21" s="119">
        <f>'GNA CCAA'!B21</f>
        <v>7.9810099999999995</v>
      </c>
      <c r="C21" s="119">
        <f>'GNA CCAA'!C21</f>
        <v>0.42582999999999999</v>
      </c>
      <c r="D21" s="119">
        <f>'GO CCAA'!B21</f>
        <v>65.720699999999994</v>
      </c>
      <c r="E21" s="547">
        <f t="shared" si="1"/>
        <v>74.127539999999996</v>
      </c>
      <c r="F21" s="119"/>
      <c r="G21" s="119">
        <f>'GNA CCAA'!F21</f>
        <v>112.10774000000001</v>
      </c>
      <c r="H21" s="119">
        <f>'GNA CCAA'!G21</f>
        <v>5.6007200000000008</v>
      </c>
      <c r="I21" s="119">
        <f>'GO CCAA'!G21</f>
        <v>824.08848999999998</v>
      </c>
      <c r="J21" s="547">
        <f t="shared" si="0"/>
        <v>941.79694999999992</v>
      </c>
      <c r="K21" s="82"/>
    </row>
    <row r="22" spans="1:16" s="114" customFormat="1" x14ac:dyDescent="0.2">
      <c r="A22" s="585" t="s">
        <v>178</v>
      </c>
      <c r="B22" s="119">
        <f>'GNA CCAA'!B22</f>
        <v>4.1234999999999999</v>
      </c>
      <c r="C22" s="119">
        <f>'GNA CCAA'!C22</f>
        <v>0.16043000000000002</v>
      </c>
      <c r="D22" s="119">
        <f>'GO CCAA'!B22</f>
        <v>48.689860000000003</v>
      </c>
      <c r="E22" s="547">
        <f t="shared" si="1"/>
        <v>52.973790000000001</v>
      </c>
      <c r="F22" s="119"/>
      <c r="G22" s="119">
        <f>'GNA CCAA'!F22</f>
        <v>61.594430000000031</v>
      </c>
      <c r="H22" s="119">
        <f>'GNA CCAA'!G22</f>
        <v>2.37039</v>
      </c>
      <c r="I22" s="119">
        <f>'GO CCAA'!G22</f>
        <v>598.45901000000003</v>
      </c>
      <c r="J22" s="547">
        <f t="shared" si="0"/>
        <v>662.42383000000007</v>
      </c>
      <c r="K22" s="82"/>
    </row>
    <row r="23" spans="1:16" x14ac:dyDescent="0.2">
      <c r="A23" s="586" t="s">
        <v>179</v>
      </c>
      <c r="B23" s="119">
        <f>'GNA CCAA'!B23</f>
        <v>11.035729999999999</v>
      </c>
      <c r="C23" s="119">
        <f>'GNA CCAA'!C23</f>
        <v>0.66567999999999994</v>
      </c>
      <c r="D23" s="119">
        <f>'GO CCAA'!B23</f>
        <v>124.26809999999999</v>
      </c>
      <c r="E23" s="547">
        <f t="shared" si="1"/>
        <v>135.96950999999999</v>
      </c>
      <c r="F23" s="119"/>
      <c r="G23" s="119">
        <f>'GNA CCAA'!F23</f>
        <v>167.00241000000005</v>
      </c>
      <c r="H23" s="119">
        <f>'GNA CCAA'!G23</f>
        <v>10.966140000000005</v>
      </c>
      <c r="I23" s="119">
        <f>'GO CCAA'!G23</f>
        <v>1527.5386099999992</v>
      </c>
      <c r="J23" s="547">
        <f t="shared" si="0"/>
        <v>1705.5071599999992</v>
      </c>
      <c r="K23" s="489"/>
      <c r="P23" s="114"/>
    </row>
    <row r="24" spans="1:16" x14ac:dyDescent="0.2">
      <c r="A24" s="587" t="s">
        <v>518</v>
      </c>
      <c r="B24" s="123">
        <f>'GNA CCAA'!B24</f>
        <v>301.14130999999963</v>
      </c>
      <c r="C24" s="123">
        <f>'GNA CCAA'!C24</f>
        <v>23.657510000000006</v>
      </c>
      <c r="D24" s="123">
        <f>'GO CCAA'!B24</f>
        <v>1631.39942</v>
      </c>
      <c r="E24" s="123">
        <f t="shared" si="1"/>
        <v>1956.1982399999997</v>
      </c>
      <c r="F24" s="123"/>
      <c r="G24" s="123">
        <f>'GNA CCAA'!F24</f>
        <v>4295.2548799999977</v>
      </c>
      <c r="H24" s="588">
        <f>'GNA CCAA'!G24</f>
        <v>318.4107000000003</v>
      </c>
      <c r="I24" s="123">
        <f>'GO CCAA'!G24</f>
        <v>21019.485779999934</v>
      </c>
      <c r="J24" s="123">
        <f t="shared" si="0"/>
        <v>25633.151359999931</v>
      </c>
      <c r="K24" s="489"/>
    </row>
    <row r="25" spans="1:16" x14ac:dyDescent="0.2">
      <c r="I25" s="8"/>
      <c r="J25" s="93" t="s">
        <v>241</v>
      </c>
    </row>
    <row r="26" spans="1:16" x14ac:dyDescent="0.2">
      <c r="A26" s="550" t="s">
        <v>525</v>
      </c>
      <c r="G26" s="125"/>
      <c r="H26" s="125"/>
      <c r="I26" s="125"/>
      <c r="J26" s="125"/>
    </row>
    <row r="27" spans="1:16" x14ac:dyDescent="0.2">
      <c r="A27" s="154" t="s">
        <v>242</v>
      </c>
      <c r="G27" s="125"/>
      <c r="H27" s="125"/>
      <c r="I27" s="125"/>
      <c r="J27" s="125"/>
    </row>
    <row r="28" spans="1:16" ht="18" x14ac:dyDescent="0.25">
      <c r="A28" s="126"/>
      <c r="E28" s="862"/>
      <c r="F28" s="862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62" priority="5" operator="between">
      <formula>0</formula>
      <formula>0.5</formula>
    </cfRule>
    <cfRule type="cellIs" dxfId="61" priority="6" operator="between">
      <formula>0</formula>
      <formula>0.49</formula>
    </cfRule>
  </conditionalFormatting>
  <conditionalFormatting sqref="E6:E23">
    <cfRule type="cellIs" dxfId="60" priority="3" operator="between">
      <formula>0</formula>
      <formula>0.5</formula>
    </cfRule>
    <cfRule type="cellIs" dxfId="59" priority="4" operator="between">
      <formula>0</formula>
      <formula>0.49</formula>
    </cfRule>
  </conditionalFormatting>
  <conditionalFormatting sqref="J6:J23">
    <cfRule type="cellIs" dxfId="58" priority="1" operator="between">
      <formula>0</formula>
      <formula>0.5</formula>
    </cfRule>
    <cfRule type="cellIs" dxfId="5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160</v>
      </c>
    </row>
    <row r="3" spans="1:65" s="102" customFormat="1" x14ac:dyDescent="0.2">
      <c r="A3" s="79"/>
      <c r="B3" s="852">
        <f>INDICE!A3</f>
        <v>42036</v>
      </c>
      <c r="C3" s="853"/>
      <c r="D3" s="853" t="s">
        <v>121</v>
      </c>
      <c r="E3" s="853"/>
      <c r="F3" s="853" t="s">
        <v>122</v>
      </c>
      <c r="G3" s="853"/>
      <c r="H3" s="853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506</v>
      </c>
      <c r="D4" s="97" t="s">
        <v>48</v>
      </c>
      <c r="E4" s="97" t="s">
        <v>506</v>
      </c>
      <c r="F4" s="97" t="s">
        <v>48</v>
      </c>
      <c r="G4" s="97" t="s">
        <v>506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205</v>
      </c>
      <c r="B5" s="100">
        <v>352.49171000000001</v>
      </c>
      <c r="C5" s="101">
        <v>9.7287690072596966</v>
      </c>
      <c r="D5" s="100">
        <v>713.3687500000002</v>
      </c>
      <c r="E5" s="101">
        <v>7.4018988445690592</v>
      </c>
      <c r="F5" s="100">
        <v>5315.4798200000005</v>
      </c>
      <c r="G5" s="101">
        <v>3.2189928778896397</v>
      </c>
      <c r="H5" s="101">
        <v>99.994819550757342</v>
      </c>
    </row>
    <row r="6" spans="1:65" s="99" customFormat="1" x14ac:dyDescent="0.2">
      <c r="A6" s="99" t="s">
        <v>150</v>
      </c>
      <c r="B6" s="119">
        <v>3.2399999999999998E-2</v>
      </c>
      <c r="C6" s="551">
        <v>0.12360939431396523</v>
      </c>
      <c r="D6" s="119">
        <v>4.7310000000000005E-2</v>
      </c>
      <c r="E6" s="551">
        <v>1.5018236429950715</v>
      </c>
      <c r="F6" s="119">
        <v>0.27538000000000001</v>
      </c>
      <c r="G6" s="551">
        <v>6.3571759616869992</v>
      </c>
      <c r="H6" s="270">
        <v>5.1804492426588793E-3</v>
      </c>
    </row>
    <row r="7" spans="1:65" s="99" customFormat="1" x14ac:dyDescent="0.2">
      <c r="A7" s="68" t="s">
        <v>120</v>
      </c>
      <c r="B7" s="69">
        <v>352.52411000000006</v>
      </c>
      <c r="C7" s="103">
        <v>9.7278015295849869</v>
      </c>
      <c r="D7" s="69">
        <v>713.41606000000024</v>
      </c>
      <c r="E7" s="103">
        <v>7.4014848410297098</v>
      </c>
      <c r="F7" s="69">
        <v>5315.7552000000005</v>
      </c>
      <c r="G7" s="103">
        <v>3.2191506532510989</v>
      </c>
      <c r="H7" s="103">
        <v>100</v>
      </c>
    </row>
    <row r="8" spans="1:65" s="99" customFormat="1" x14ac:dyDescent="0.2">
      <c r="H8" s="93" t="s">
        <v>241</v>
      </c>
    </row>
    <row r="9" spans="1:65" s="99" customFormat="1" x14ac:dyDescent="0.2">
      <c r="A9" s="94" t="s">
        <v>578</v>
      </c>
    </row>
    <row r="10" spans="1:65" x14ac:dyDescent="0.2">
      <c r="A10" s="94" t="s">
        <v>242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56" priority="7" operator="between">
      <formula>0</formula>
      <formula>0.5</formula>
    </cfRule>
    <cfRule type="cellIs" dxfId="55" priority="8" operator="between">
      <formula>0</formula>
      <formula>0.49</formula>
    </cfRule>
  </conditionalFormatting>
  <conditionalFormatting sqref="D6">
    <cfRule type="cellIs" dxfId="54" priority="5" operator="between">
      <formula>0</formula>
      <formula>0.5</formula>
    </cfRule>
    <cfRule type="cellIs" dxfId="53" priority="6" operator="between">
      <formula>0</formula>
      <formula>0.49</formula>
    </cfRule>
  </conditionalFormatting>
  <conditionalFormatting sqref="F6">
    <cfRule type="cellIs" dxfId="52" priority="3" operator="between">
      <formula>0</formula>
      <formula>0.5</formula>
    </cfRule>
    <cfRule type="cellIs" dxfId="51" priority="4" operator="between">
      <formula>0</formula>
      <formula>0.49</formula>
    </cfRule>
  </conditionalFormatting>
  <conditionalFormatting sqref="H6">
    <cfRule type="cellIs" dxfId="50" priority="1" operator="between">
      <formula>0</formula>
      <formula>0.5</formula>
    </cfRule>
    <cfRule type="cellIs" dxfId="49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H8" sqref="H8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602" t="s">
        <v>160</v>
      </c>
    </row>
    <row r="3" spans="1:65" s="102" customFormat="1" x14ac:dyDescent="0.2">
      <c r="A3" s="79"/>
      <c r="B3" s="852">
        <f>INDICE!A3</f>
        <v>42036</v>
      </c>
      <c r="C3" s="853"/>
      <c r="D3" s="853" t="s">
        <v>121</v>
      </c>
      <c r="E3" s="853"/>
      <c r="F3" s="853" t="s">
        <v>122</v>
      </c>
      <c r="G3" s="853"/>
      <c r="H3" s="853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506</v>
      </c>
      <c r="D4" s="97" t="s">
        <v>48</v>
      </c>
      <c r="E4" s="97" t="s">
        <v>506</v>
      </c>
      <c r="F4" s="97" t="s">
        <v>48</v>
      </c>
      <c r="G4" s="98" t="s">
        <v>506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206</v>
      </c>
      <c r="B5" s="129">
        <v>172.21822999999998</v>
      </c>
      <c r="C5" s="180">
        <v>9.154341781842863</v>
      </c>
      <c r="D5" s="129">
        <v>369.03396000000009</v>
      </c>
      <c r="E5" s="180">
        <v>-0.26636968778784059</v>
      </c>
      <c r="F5" s="129">
        <v>2098.7199100000003</v>
      </c>
      <c r="G5" s="180">
        <v>-6.9765424298250851</v>
      </c>
      <c r="H5" s="180">
        <v>23.727277065743376</v>
      </c>
    </row>
    <row r="6" spans="1:65" s="179" customFormat="1" x14ac:dyDescent="0.2">
      <c r="A6" s="179" t="s">
        <v>207</v>
      </c>
      <c r="B6" s="129">
        <v>452.62654000000003</v>
      </c>
      <c r="C6" s="180">
        <v>-12.379533035847723</v>
      </c>
      <c r="D6" s="129">
        <v>991.43349000000012</v>
      </c>
      <c r="E6" s="180">
        <v>-9.1487632974721578</v>
      </c>
      <c r="F6" s="129">
        <v>6746.458169999999</v>
      </c>
      <c r="G6" s="180">
        <v>2.8484080177399291</v>
      </c>
      <c r="H6" s="180">
        <v>76.27272293425662</v>
      </c>
    </row>
    <row r="7" spans="1:65" s="99" customFormat="1" x14ac:dyDescent="0.2">
      <c r="A7" s="68" t="s">
        <v>528</v>
      </c>
      <c r="B7" s="69">
        <v>624.84477000000004</v>
      </c>
      <c r="C7" s="103">
        <v>-7.3413478115647832</v>
      </c>
      <c r="D7" s="69">
        <v>1360.4674500000001</v>
      </c>
      <c r="E7" s="103">
        <v>-6.8996152648319198</v>
      </c>
      <c r="F7" s="69">
        <v>8845.1780799999997</v>
      </c>
      <c r="G7" s="103">
        <v>0.33401035704280352</v>
      </c>
      <c r="H7" s="103">
        <v>100</v>
      </c>
    </row>
    <row r="8" spans="1:65" s="99" customFormat="1" x14ac:dyDescent="0.2">
      <c r="A8" s="181" t="s">
        <v>515</v>
      </c>
      <c r="B8" s="182">
        <v>442.77956000000006</v>
      </c>
      <c r="C8" s="835">
        <v>-13.222956644850214</v>
      </c>
      <c r="D8" s="182">
        <v>972.48311000000012</v>
      </c>
      <c r="E8" s="835">
        <v>-9.3459413738736732</v>
      </c>
      <c r="F8" s="182">
        <v>6644.7240999999995</v>
      </c>
      <c r="G8" s="835">
        <v>3.9114225946975676</v>
      </c>
      <c r="H8" s="835">
        <v>75.122558753503355</v>
      </c>
    </row>
    <row r="9" spans="1:65" s="179" customFormat="1" x14ac:dyDescent="0.2">
      <c r="H9" s="93" t="s">
        <v>241</v>
      </c>
    </row>
    <row r="10" spans="1:65" s="179" customFormat="1" x14ac:dyDescent="0.2">
      <c r="A10" s="94" t="s">
        <v>578</v>
      </c>
    </row>
    <row r="11" spans="1:65" x14ac:dyDescent="0.2">
      <c r="A11" s="94" t="s">
        <v>529</v>
      </c>
    </row>
    <row r="12" spans="1:65" x14ac:dyDescent="0.2">
      <c r="A12" s="94" t="s">
        <v>242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530</v>
      </c>
    </row>
    <row r="2" spans="1:3" ht="15.75" x14ac:dyDescent="0.25">
      <c r="A2" s="2"/>
      <c r="C2" s="603" t="s">
        <v>160</v>
      </c>
    </row>
    <row r="3" spans="1:3" s="114" customFormat="1" ht="13.7" customHeight="1" x14ac:dyDescent="0.2">
      <c r="A3" s="111"/>
      <c r="B3" s="452">
        <f>INDICE!A3</f>
        <v>42036</v>
      </c>
      <c r="C3" s="113"/>
    </row>
    <row r="4" spans="1:3" s="114" customFormat="1" x14ac:dyDescent="0.2">
      <c r="A4" s="584" t="s">
        <v>162</v>
      </c>
      <c r="B4" s="117">
        <v>12.063599999999999</v>
      </c>
      <c r="C4" s="117">
        <v>144.55787000000007</v>
      </c>
    </row>
    <row r="5" spans="1:3" s="114" customFormat="1" x14ac:dyDescent="0.2">
      <c r="A5" s="585" t="s">
        <v>163</v>
      </c>
      <c r="B5" s="119">
        <v>0.35352</v>
      </c>
      <c r="C5" s="119">
        <v>4.7265699999999997</v>
      </c>
    </row>
    <row r="6" spans="1:3" s="114" customFormat="1" x14ac:dyDescent="0.2">
      <c r="A6" s="585" t="s">
        <v>164</v>
      </c>
      <c r="B6" s="119">
        <v>4.5501399999999999</v>
      </c>
      <c r="C6" s="119">
        <v>60.850740000000016</v>
      </c>
    </row>
    <row r="7" spans="1:3" s="114" customFormat="1" x14ac:dyDescent="0.2">
      <c r="A7" s="585" t="s">
        <v>165</v>
      </c>
      <c r="B7" s="119">
        <v>7.4654799999999994</v>
      </c>
      <c r="C7" s="119">
        <v>102.30133000000001</v>
      </c>
    </row>
    <row r="8" spans="1:3" s="114" customFormat="1" x14ac:dyDescent="0.2">
      <c r="A8" s="585" t="s">
        <v>166</v>
      </c>
      <c r="B8" s="119">
        <v>85.201499999999996</v>
      </c>
      <c r="C8" s="119">
        <v>1040.5849199999998</v>
      </c>
    </row>
    <row r="9" spans="1:3" s="114" customFormat="1" x14ac:dyDescent="0.2">
      <c r="A9" s="585" t="s">
        <v>167</v>
      </c>
      <c r="B9" s="119">
        <v>0.66081999999999996</v>
      </c>
      <c r="C9" s="119">
        <v>4.5789399999999993</v>
      </c>
    </row>
    <row r="10" spans="1:3" s="114" customFormat="1" x14ac:dyDescent="0.2">
      <c r="A10" s="585" t="s">
        <v>168</v>
      </c>
      <c r="B10" s="119">
        <v>3.5025099999999996</v>
      </c>
      <c r="C10" s="119">
        <v>25.839309999999983</v>
      </c>
    </row>
    <row r="11" spans="1:3" s="114" customFormat="1" x14ac:dyDescent="0.2">
      <c r="A11" s="585" t="s">
        <v>635</v>
      </c>
      <c r="B11" s="119">
        <v>5.4045199999999998</v>
      </c>
      <c r="C11" s="119">
        <v>85.473579999999941</v>
      </c>
    </row>
    <row r="12" spans="1:3" s="114" customFormat="1" x14ac:dyDescent="0.2">
      <c r="A12" s="585" t="s">
        <v>169</v>
      </c>
      <c r="B12" s="119">
        <v>4.1146099999999999</v>
      </c>
      <c r="C12" s="119">
        <v>32.727200000000011</v>
      </c>
    </row>
    <row r="13" spans="1:3" s="114" customFormat="1" x14ac:dyDescent="0.2">
      <c r="A13" s="585" t="s">
        <v>170</v>
      </c>
      <c r="B13" s="119">
        <v>5.1825600000000005</v>
      </c>
      <c r="C13" s="119">
        <v>44.58270000000001</v>
      </c>
    </row>
    <row r="14" spans="1:3" s="114" customFormat="1" x14ac:dyDescent="0.2">
      <c r="A14" s="585" t="s">
        <v>171</v>
      </c>
      <c r="B14" s="119">
        <v>1.32724</v>
      </c>
      <c r="C14" s="119">
        <v>10.77791</v>
      </c>
    </row>
    <row r="15" spans="1:3" s="114" customFormat="1" x14ac:dyDescent="0.2">
      <c r="A15" s="585" t="s">
        <v>172</v>
      </c>
      <c r="B15" s="119">
        <v>0.57304999999999995</v>
      </c>
      <c r="C15" s="119">
        <v>6.2194599999999989</v>
      </c>
    </row>
    <row r="16" spans="1:3" s="114" customFormat="1" x14ac:dyDescent="0.2">
      <c r="A16" s="585" t="s">
        <v>173</v>
      </c>
      <c r="B16" s="119">
        <v>34.896000000000001</v>
      </c>
      <c r="C16" s="119">
        <v>465.57501000000002</v>
      </c>
    </row>
    <row r="17" spans="1:9" s="114" customFormat="1" x14ac:dyDescent="0.2">
      <c r="A17" s="585" t="s">
        <v>174</v>
      </c>
      <c r="B17" s="119">
        <v>0.33190000000000003</v>
      </c>
      <c r="C17" s="119">
        <v>3.8921999999999999</v>
      </c>
    </row>
    <row r="18" spans="1:9" s="114" customFormat="1" x14ac:dyDescent="0.2">
      <c r="A18" s="585" t="s">
        <v>175</v>
      </c>
      <c r="B18" s="119">
        <v>0.28017999999999998</v>
      </c>
      <c r="C18" s="119">
        <v>4.3750400000000012</v>
      </c>
    </row>
    <row r="19" spans="1:9" s="114" customFormat="1" x14ac:dyDescent="0.2">
      <c r="A19" s="585" t="s">
        <v>176</v>
      </c>
      <c r="B19" s="119">
        <v>5.0674399999999995</v>
      </c>
      <c r="C19" s="119">
        <v>46.162849999999992</v>
      </c>
    </row>
    <row r="20" spans="1:9" s="114" customFormat="1" x14ac:dyDescent="0.2">
      <c r="A20" s="585" t="s">
        <v>177</v>
      </c>
      <c r="B20" s="119">
        <v>0.65914000000000006</v>
      </c>
      <c r="C20" s="119">
        <v>8.0629399999999976</v>
      </c>
    </row>
    <row r="21" spans="1:9" s="114" customFormat="1" x14ac:dyDescent="0.2">
      <c r="A21" s="585" t="s">
        <v>178</v>
      </c>
      <c r="B21" s="119">
        <v>3.3860000000000001E-2</v>
      </c>
      <c r="C21" s="119">
        <v>1.4034200000000001</v>
      </c>
    </row>
    <row r="22" spans="1:9" x14ac:dyDescent="0.2">
      <c r="A22" s="586" t="s">
        <v>179</v>
      </c>
      <c r="B22" s="119">
        <v>0.55016000000000009</v>
      </c>
      <c r="C22" s="119">
        <v>6.0279199999999999</v>
      </c>
      <c r="I22" s="114"/>
    </row>
    <row r="23" spans="1:9" x14ac:dyDescent="0.2">
      <c r="A23" s="587" t="s">
        <v>518</v>
      </c>
      <c r="B23" s="123">
        <v>172.21822999999998</v>
      </c>
      <c r="C23" s="123">
        <v>2098.7199100000007</v>
      </c>
    </row>
    <row r="24" spans="1:9" x14ac:dyDescent="0.2">
      <c r="A24" s="154" t="s">
        <v>242</v>
      </c>
      <c r="C24" s="93" t="s">
        <v>241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65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48" priority="3" operator="between">
      <formula>0</formula>
      <formula>0.5</formula>
    </cfRule>
    <cfRule type="cellIs" dxfId="47" priority="4" operator="between">
      <formula>0</formula>
      <formula>0.49</formula>
    </cfRule>
  </conditionalFormatting>
  <conditionalFormatting sqref="C5:C22">
    <cfRule type="cellIs" dxfId="46" priority="1" operator="between">
      <formula>0</formula>
      <formula>0.5</formula>
    </cfRule>
    <cfRule type="cellIs" dxfId="4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602" t="s">
        <v>160</v>
      </c>
    </row>
    <row r="3" spans="1:65" s="102" customFormat="1" x14ac:dyDescent="0.2">
      <c r="A3" s="79"/>
      <c r="B3" s="852">
        <f>INDICE!A3</f>
        <v>42036</v>
      </c>
      <c r="C3" s="853"/>
      <c r="D3" s="853" t="s">
        <v>121</v>
      </c>
      <c r="E3" s="853"/>
      <c r="F3" s="853" t="s">
        <v>122</v>
      </c>
      <c r="G3" s="853"/>
      <c r="H3" s="853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506</v>
      </c>
      <c r="D4" s="97" t="s">
        <v>48</v>
      </c>
      <c r="E4" s="97" t="s">
        <v>506</v>
      </c>
      <c r="F4" s="97" t="s">
        <v>48</v>
      </c>
      <c r="G4" s="98" t="s">
        <v>506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208</v>
      </c>
      <c r="B5" s="604">
        <v>30.579363942307701</v>
      </c>
      <c r="C5" s="184">
        <v>2.8071041312024123</v>
      </c>
      <c r="D5" s="100">
        <v>60.747388542067306</v>
      </c>
      <c r="E5" s="101">
        <v>0.43411297777430802</v>
      </c>
      <c r="F5" s="100">
        <v>368.64448896875001</v>
      </c>
      <c r="G5" s="101">
        <v>1.0979771561885394</v>
      </c>
      <c r="H5" s="605">
        <v>6.5452950343974301</v>
      </c>
      <c r="I5" s="99"/>
    </row>
    <row r="6" spans="1:65" s="136" customFormat="1" x14ac:dyDescent="0.2">
      <c r="A6" s="99" t="s">
        <v>209</v>
      </c>
      <c r="B6" s="604">
        <v>40.271999999999998</v>
      </c>
      <c r="C6" s="101">
        <v>-44.789767352590381</v>
      </c>
      <c r="D6" s="100">
        <v>130.17500000000001</v>
      </c>
      <c r="E6" s="101">
        <v>0.6837289525179634</v>
      </c>
      <c r="F6" s="100">
        <v>1382.9349999999999</v>
      </c>
      <c r="G6" s="101">
        <v>-3.1129323341983288</v>
      </c>
      <c r="H6" s="605">
        <v>24.554056439893571</v>
      </c>
      <c r="I6" s="99"/>
    </row>
    <row r="7" spans="1:65" s="136" customFormat="1" x14ac:dyDescent="0.2">
      <c r="A7" s="99" t="s">
        <v>210</v>
      </c>
      <c r="B7" s="604">
        <v>152</v>
      </c>
      <c r="C7" s="101">
        <v>0.66225165562913912</v>
      </c>
      <c r="D7" s="100">
        <v>287</v>
      </c>
      <c r="E7" s="101">
        <v>2.1352313167259784</v>
      </c>
      <c r="F7" s="100">
        <v>1777</v>
      </c>
      <c r="G7" s="101">
        <v>-14.278822961890981</v>
      </c>
      <c r="H7" s="605">
        <v>31.550693484285869</v>
      </c>
      <c r="I7" s="99"/>
    </row>
    <row r="8" spans="1:65" s="136" customFormat="1" x14ac:dyDescent="0.2">
      <c r="A8" s="179" t="s">
        <v>532</v>
      </c>
      <c r="B8" s="604">
        <v>196.1486360576923</v>
      </c>
      <c r="C8" s="101">
        <v>45.786640943693406</v>
      </c>
      <c r="D8" s="100">
        <v>440.40714176682729</v>
      </c>
      <c r="E8" s="101">
        <v>27.17980801093524</v>
      </c>
      <c r="F8" s="100">
        <v>2103.6263479173781</v>
      </c>
      <c r="G8" s="101">
        <v>-12.982282382219671</v>
      </c>
      <c r="H8" s="605">
        <v>37.349955041423129</v>
      </c>
      <c r="I8" s="99"/>
      <c r="J8" s="100"/>
    </row>
    <row r="9" spans="1:65" s="99" customFormat="1" x14ac:dyDescent="0.2">
      <c r="A9" s="68" t="s">
        <v>211</v>
      </c>
      <c r="B9" s="69">
        <v>419</v>
      </c>
      <c r="C9" s="103">
        <v>7.925044884844394</v>
      </c>
      <c r="D9" s="69">
        <v>918.32953030889462</v>
      </c>
      <c r="E9" s="103">
        <v>12.393993730589289</v>
      </c>
      <c r="F9" s="69">
        <v>5632.2058368861281</v>
      </c>
      <c r="G9" s="103">
        <v>-10.350565465628904</v>
      </c>
      <c r="H9" s="103">
        <v>100</v>
      </c>
    </row>
    <row r="10" spans="1:65" s="99" customFormat="1" x14ac:dyDescent="0.2">
      <c r="H10" s="93" t="s">
        <v>241</v>
      </c>
    </row>
    <row r="11" spans="1:65" s="99" customFormat="1" x14ac:dyDescent="0.2">
      <c r="A11" s="94" t="s">
        <v>578</v>
      </c>
    </row>
    <row r="12" spans="1:65" x14ac:dyDescent="0.2">
      <c r="A12" s="94" t="s">
        <v>531</v>
      </c>
    </row>
    <row r="13" spans="1:65" x14ac:dyDescent="0.2">
      <c r="A13" s="94" t="s">
        <v>242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6"/>
  <sheetViews>
    <sheetView topLeftCell="A6" workbookViewId="0">
      <selection activeCell="J28" sqref="J28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2" t="s">
        <v>271</v>
      </c>
      <c r="B1" s="442"/>
      <c r="C1" s="1"/>
      <c r="D1" s="1"/>
      <c r="E1" s="1"/>
      <c r="F1" s="1"/>
      <c r="G1" s="1"/>
      <c r="H1" s="1"/>
      <c r="I1" s="1"/>
    </row>
    <row r="2" spans="1:10" x14ac:dyDescent="0.2">
      <c r="A2" s="606"/>
      <c r="B2" s="606"/>
      <c r="C2" s="606"/>
      <c r="D2" s="606"/>
      <c r="E2" s="606"/>
      <c r="F2" s="1"/>
      <c r="G2" s="1"/>
      <c r="H2" s="607"/>
      <c r="I2" s="612" t="s">
        <v>160</v>
      </c>
    </row>
    <row r="3" spans="1:10" ht="14.45" customHeight="1" x14ac:dyDescent="0.2">
      <c r="A3" s="869" t="s">
        <v>544</v>
      </c>
      <c r="B3" s="869" t="s">
        <v>545</v>
      </c>
      <c r="C3" s="852">
        <f>INDICE!A3</f>
        <v>42036</v>
      </c>
      <c r="D3" s="853"/>
      <c r="E3" s="853" t="s">
        <v>121</v>
      </c>
      <c r="F3" s="853"/>
      <c r="G3" s="853" t="s">
        <v>122</v>
      </c>
      <c r="H3" s="853"/>
      <c r="I3" s="853"/>
    </row>
    <row r="4" spans="1:10" x14ac:dyDescent="0.2">
      <c r="A4" s="870"/>
      <c r="B4" s="870"/>
      <c r="C4" s="97" t="s">
        <v>48</v>
      </c>
      <c r="D4" s="97" t="s">
        <v>542</v>
      </c>
      <c r="E4" s="97" t="s">
        <v>48</v>
      </c>
      <c r="F4" s="97" t="s">
        <v>542</v>
      </c>
      <c r="G4" s="97" t="s">
        <v>48</v>
      </c>
      <c r="H4" s="98" t="s">
        <v>542</v>
      </c>
      <c r="I4" s="98" t="s">
        <v>111</v>
      </c>
    </row>
    <row r="5" spans="1:10" x14ac:dyDescent="0.2">
      <c r="A5" s="614"/>
      <c r="B5" s="624" t="s">
        <v>213</v>
      </c>
      <c r="C5" s="621">
        <v>0</v>
      </c>
      <c r="D5" s="187" t="s">
        <v>151</v>
      </c>
      <c r="E5" s="186">
        <v>0</v>
      </c>
      <c r="F5" s="188" t="s">
        <v>151</v>
      </c>
      <c r="G5" s="619">
        <v>246</v>
      </c>
      <c r="H5" s="188">
        <v>82.222222222222214</v>
      </c>
      <c r="I5" s="626">
        <v>0.4111088771224477</v>
      </c>
      <c r="J5" s="404"/>
    </row>
    <row r="6" spans="1:10" x14ac:dyDescent="0.2">
      <c r="A6" s="614"/>
      <c r="B6" s="625" t="s">
        <v>214</v>
      </c>
      <c r="C6" s="622">
        <v>1013.0359999999999</v>
      </c>
      <c r="D6" s="187">
        <v>79.298407079646012</v>
      </c>
      <c r="E6" s="189">
        <v>1604.25</v>
      </c>
      <c r="F6" s="187">
        <v>5.1967213114754101</v>
      </c>
      <c r="G6" s="619">
        <v>8638.25</v>
      </c>
      <c r="H6" s="190">
        <v>-2.7771525042205965</v>
      </c>
      <c r="I6" s="626">
        <v>14.436021373182864</v>
      </c>
      <c r="J6" s="404"/>
    </row>
    <row r="7" spans="1:10" x14ac:dyDescent="0.2">
      <c r="A7" s="615" t="s">
        <v>349</v>
      </c>
      <c r="B7" s="191"/>
      <c r="C7" s="192">
        <v>1013.0359999999999</v>
      </c>
      <c r="D7" s="193">
        <v>79.298407079646012</v>
      </c>
      <c r="E7" s="192">
        <v>1604.25</v>
      </c>
      <c r="F7" s="194">
        <v>5.1967213114754101</v>
      </c>
      <c r="G7" s="195">
        <v>8884.25</v>
      </c>
      <c r="H7" s="194">
        <v>-1.5049889135254988</v>
      </c>
      <c r="I7" s="196">
        <v>14.847130250305311</v>
      </c>
      <c r="J7" s="404"/>
    </row>
    <row r="8" spans="1:10" x14ac:dyDescent="0.2">
      <c r="A8" s="614"/>
      <c r="B8" s="624" t="s">
        <v>215</v>
      </c>
      <c r="C8" s="622">
        <v>93.105999999999995</v>
      </c>
      <c r="D8" s="187">
        <v>0.11397849462365005</v>
      </c>
      <c r="E8" s="189">
        <v>185.71199999999999</v>
      </c>
      <c r="F8" s="197">
        <v>99.690322580645159</v>
      </c>
      <c r="G8" s="619">
        <v>1240.712</v>
      </c>
      <c r="H8" s="197">
        <v>76.739601139601149</v>
      </c>
      <c r="I8" s="626">
        <v>2.0734460046843348</v>
      </c>
      <c r="J8" s="404"/>
    </row>
    <row r="9" spans="1:10" x14ac:dyDescent="0.2">
      <c r="A9" s="614"/>
      <c r="B9" s="185" t="s">
        <v>216</v>
      </c>
      <c r="C9" s="622">
        <v>149.05799999999999</v>
      </c>
      <c r="D9" s="187">
        <v>-48.777319587628867</v>
      </c>
      <c r="E9" s="189">
        <v>298.95600000000002</v>
      </c>
      <c r="F9" s="190">
        <v>-16.725348189415037</v>
      </c>
      <c r="G9" s="619">
        <v>3872.9560000000001</v>
      </c>
      <c r="H9" s="190">
        <v>19.388286066584467</v>
      </c>
      <c r="I9" s="626">
        <v>6.4723845215636056</v>
      </c>
      <c r="J9" s="404"/>
    </row>
    <row r="10" spans="1:10" x14ac:dyDescent="0.2">
      <c r="A10" s="614"/>
      <c r="B10" s="185" t="s">
        <v>217</v>
      </c>
      <c r="C10" s="622">
        <v>0</v>
      </c>
      <c r="D10" s="187" t="s">
        <v>151</v>
      </c>
      <c r="E10" s="189">
        <v>0</v>
      </c>
      <c r="F10" s="198" t="s">
        <v>151</v>
      </c>
      <c r="G10" s="619">
        <v>104</v>
      </c>
      <c r="H10" s="198">
        <v>-50</v>
      </c>
      <c r="I10" s="626">
        <v>0.17380212691355515</v>
      </c>
      <c r="J10" s="404"/>
    </row>
    <row r="11" spans="1:10" x14ac:dyDescent="0.2">
      <c r="A11" s="614"/>
      <c r="B11" s="625" t="s">
        <v>218</v>
      </c>
      <c r="C11" s="622">
        <v>423.63499999999999</v>
      </c>
      <c r="D11" s="187">
        <v>132.7664835164835</v>
      </c>
      <c r="E11" s="189">
        <v>577.94499999999994</v>
      </c>
      <c r="F11" s="190">
        <v>12.879882812499988</v>
      </c>
      <c r="G11" s="619">
        <v>2982.9449999999997</v>
      </c>
      <c r="H11" s="190">
        <v>25.915787252005053</v>
      </c>
      <c r="I11" s="626">
        <v>4.9850210140976419</v>
      </c>
      <c r="J11" s="404"/>
    </row>
    <row r="12" spans="1:10" x14ac:dyDescent="0.2">
      <c r="A12" s="615" t="s">
        <v>534</v>
      </c>
      <c r="B12" s="191"/>
      <c r="C12" s="192">
        <v>665.79899999999998</v>
      </c>
      <c r="D12" s="193">
        <v>17.63233215547703</v>
      </c>
      <c r="E12" s="192">
        <v>1062.6129999999998</v>
      </c>
      <c r="F12" s="194">
        <v>10.229564315352679</v>
      </c>
      <c r="G12" s="195">
        <v>8200.6130000000012</v>
      </c>
      <c r="H12" s="194">
        <v>25.718427104093227</v>
      </c>
      <c r="I12" s="196">
        <v>13.704653667259139</v>
      </c>
      <c r="J12" s="404"/>
    </row>
    <row r="13" spans="1:10" x14ac:dyDescent="0.2">
      <c r="A13" s="616"/>
      <c r="B13" s="629" t="s">
        <v>219</v>
      </c>
      <c r="C13" s="621">
        <v>166.44900000000001</v>
      </c>
      <c r="D13" s="187" t="s">
        <v>151</v>
      </c>
      <c r="E13" s="186">
        <v>250.03800000000001</v>
      </c>
      <c r="F13" s="199" t="s">
        <v>151</v>
      </c>
      <c r="G13" s="619">
        <v>1485.038</v>
      </c>
      <c r="H13" s="199">
        <v>753.47011494252877</v>
      </c>
      <c r="I13" s="626">
        <v>2.4817573360331933</v>
      </c>
      <c r="J13" s="404"/>
    </row>
    <row r="14" spans="1:10" x14ac:dyDescent="0.2">
      <c r="A14" s="616"/>
      <c r="B14" s="623" t="s">
        <v>220</v>
      </c>
      <c r="C14" s="621">
        <v>0</v>
      </c>
      <c r="D14" s="187" t="s">
        <v>151</v>
      </c>
      <c r="E14" s="186">
        <v>0</v>
      </c>
      <c r="F14" s="199" t="s">
        <v>151</v>
      </c>
      <c r="G14" s="189">
        <v>0</v>
      </c>
      <c r="H14" s="199">
        <v>-100</v>
      </c>
      <c r="I14" s="621">
        <v>0</v>
      </c>
      <c r="J14" s="404"/>
    </row>
    <row r="15" spans="1:10" x14ac:dyDescent="0.2">
      <c r="A15" s="616"/>
      <c r="B15" s="623" t="s">
        <v>256</v>
      </c>
      <c r="C15" s="622">
        <v>0</v>
      </c>
      <c r="D15" s="187" t="s">
        <v>151</v>
      </c>
      <c r="E15" s="189">
        <v>0</v>
      </c>
      <c r="F15" s="199">
        <v>-100</v>
      </c>
      <c r="G15" s="189">
        <v>0</v>
      </c>
      <c r="H15" s="199">
        <v>-100</v>
      </c>
      <c r="I15" s="621">
        <v>0</v>
      </c>
      <c r="J15" s="404"/>
    </row>
    <row r="16" spans="1:10" x14ac:dyDescent="0.2">
      <c r="A16" s="616"/>
      <c r="B16" s="623" t="s">
        <v>221</v>
      </c>
      <c r="C16" s="622">
        <v>0</v>
      </c>
      <c r="D16" s="187" t="s">
        <v>151</v>
      </c>
      <c r="E16" s="189">
        <v>0</v>
      </c>
      <c r="F16" s="199" t="s">
        <v>151</v>
      </c>
      <c r="G16" s="619">
        <v>53</v>
      </c>
      <c r="H16" s="199">
        <v>-34.567901234567898</v>
      </c>
      <c r="I16" s="626">
        <v>8.85722377540233E-2</v>
      </c>
      <c r="J16" s="404"/>
    </row>
    <row r="17" spans="1:10" x14ac:dyDescent="0.2">
      <c r="A17" s="616"/>
      <c r="B17" s="623" t="s">
        <v>222</v>
      </c>
      <c r="C17" s="622">
        <v>0</v>
      </c>
      <c r="D17" s="187" t="s">
        <v>151</v>
      </c>
      <c r="E17" s="189">
        <v>0</v>
      </c>
      <c r="F17" s="199">
        <v>-100</v>
      </c>
      <c r="G17" s="619">
        <v>81</v>
      </c>
      <c r="H17" s="199">
        <v>-91.9</v>
      </c>
      <c r="I17" s="626">
        <v>0.13536511807690355</v>
      </c>
      <c r="J17" s="404"/>
    </row>
    <row r="18" spans="1:10" x14ac:dyDescent="0.2">
      <c r="A18" s="616"/>
      <c r="B18" s="623" t="s">
        <v>223</v>
      </c>
      <c r="C18" s="622">
        <v>258.13</v>
      </c>
      <c r="D18" s="187" t="s">
        <v>151</v>
      </c>
      <c r="E18" s="189">
        <v>258.13</v>
      </c>
      <c r="F18" s="199">
        <v>54.568862275449106</v>
      </c>
      <c r="G18" s="619">
        <v>1267.1300000000001</v>
      </c>
      <c r="H18" s="199">
        <v>45.479908151549949</v>
      </c>
      <c r="I18" s="626">
        <v>2.1175950872689726</v>
      </c>
      <c r="J18" s="404"/>
    </row>
    <row r="19" spans="1:10" x14ac:dyDescent="0.2">
      <c r="A19" s="616"/>
      <c r="B19" s="623" t="s">
        <v>224</v>
      </c>
      <c r="C19" s="622">
        <v>0</v>
      </c>
      <c r="D19" s="187" t="s">
        <v>151</v>
      </c>
      <c r="E19" s="189">
        <v>0</v>
      </c>
      <c r="F19" s="199">
        <v>-100</v>
      </c>
      <c r="G19" s="619">
        <v>1193</v>
      </c>
      <c r="H19" s="199">
        <v>111.9005328596803</v>
      </c>
      <c r="I19" s="626">
        <v>1.993710936614147</v>
      </c>
      <c r="J19" s="404"/>
    </row>
    <row r="20" spans="1:10" x14ac:dyDescent="0.2">
      <c r="A20" s="617"/>
      <c r="B20" s="200" t="s">
        <v>225</v>
      </c>
      <c r="C20" s="622">
        <v>618.19200000000001</v>
      </c>
      <c r="D20" s="187">
        <v>-30.383783783783784</v>
      </c>
      <c r="E20" s="189">
        <v>1074.2049999999999</v>
      </c>
      <c r="F20" s="199">
        <v>-32.651724137931041</v>
      </c>
      <c r="G20" s="619">
        <v>6553.2049999999999</v>
      </c>
      <c r="H20" s="199">
        <v>-18.583612871164121</v>
      </c>
      <c r="I20" s="626">
        <v>10.951547760582155</v>
      </c>
      <c r="J20" s="404"/>
    </row>
    <row r="21" spans="1:10" x14ac:dyDescent="0.2">
      <c r="A21" s="617"/>
      <c r="B21" s="200" t="s">
        <v>263</v>
      </c>
      <c r="C21" s="622">
        <v>0</v>
      </c>
      <c r="D21" s="187">
        <v>-100</v>
      </c>
      <c r="E21" s="189">
        <v>40.799999999999997</v>
      </c>
      <c r="F21" s="199">
        <v>-7.2727272727272796</v>
      </c>
      <c r="G21" s="619">
        <v>283.8</v>
      </c>
      <c r="H21" s="199">
        <v>-9.9047619047619015</v>
      </c>
      <c r="I21" s="626">
        <v>0.47427926555833611</v>
      </c>
      <c r="J21" s="404"/>
    </row>
    <row r="22" spans="1:10" x14ac:dyDescent="0.2">
      <c r="A22" s="615" t="s">
        <v>535</v>
      </c>
      <c r="B22" s="191"/>
      <c r="C22" s="192">
        <v>1042.771</v>
      </c>
      <c r="D22" s="193">
        <v>11.885300429184545</v>
      </c>
      <c r="E22" s="192">
        <v>1623.1729999999998</v>
      </c>
      <c r="F22" s="194">
        <v>-21.472036768263195</v>
      </c>
      <c r="G22" s="195">
        <v>10916.173000000001</v>
      </c>
      <c r="H22" s="194">
        <v>-1.7092292454529021</v>
      </c>
      <c r="I22" s="196">
        <v>18.242827741887734</v>
      </c>
      <c r="J22" s="404"/>
    </row>
    <row r="23" spans="1:10" x14ac:dyDescent="0.2">
      <c r="A23" s="616"/>
      <c r="B23" s="623" t="s">
        <v>226</v>
      </c>
      <c r="C23" s="622">
        <v>668.00099999999998</v>
      </c>
      <c r="D23" s="187">
        <v>33.600199999999994</v>
      </c>
      <c r="E23" s="189">
        <v>1319.4450000000002</v>
      </c>
      <c r="F23" s="187">
        <v>20.0586897179254</v>
      </c>
      <c r="G23" s="620">
        <v>7462.4450000000006</v>
      </c>
      <c r="H23" s="187">
        <v>-6.2977774987443418</v>
      </c>
      <c r="I23" s="622">
        <v>12.471046278609856</v>
      </c>
      <c r="J23" s="404"/>
    </row>
    <row r="24" spans="1:10" x14ac:dyDescent="0.2">
      <c r="A24" s="616"/>
      <c r="B24" s="623" t="s">
        <v>227</v>
      </c>
      <c r="C24" s="622">
        <v>246.79300000000001</v>
      </c>
      <c r="D24" s="187" t="s">
        <v>151</v>
      </c>
      <c r="E24" s="189">
        <v>390.18299999999999</v>
      </c>
      <c r="F24" s="187">
        <v>28.349671052631574</v>
      </c>
      <c r="G24" s="189">
        <v>1953.183</v>
      </c>
      <c r="H24" s="187">
        <v>-4.6297363281250004</v>
      </c>
      <c r="I24" s="627">
        <v>3.2641092274172925</v>
      </c>
      <c r="J24" s="404"/>
    </row>
    <row r="25" spans="1:10" x14ac:dyDescent="0.2">
      <c r="A25" s="616"/>
      <c r="B25" s="623" t="s">
        <v>228</v>
      </c>
      <c r="C25" s="621">
        <v>0</v>
      </c>
      <c r="D25" s="187" t="s">
        <v>151</v>
      </c>
      <c r="E25" s="186">
        <v>0</v>
      </c>
      <c r="F25" s="187" t="s">
        <v>151</v>
      </c>
      <c r="G25" s="189">
        <v>0</v>
      </c>
      <c r="H25" s="187">
        <v>-100</v>
      </c>
      <c r="I25" s="621">
        <v>0</v>
      </c>
      <c r="J25" s="404"/>
    </row>
    <row r="26" spans="1:10" x14ac:dyDescent="0.2">
      <c r="A26" s="615" t="s">
        <v>396</v>
      </c>
      <c r="B26" s="191"/>
      <c r="C26" s="192">
        <v>914.79399999999998</v>
      </c>
      <c r="D26" s="193">
        <v>82.958799999999997</v>
      </c>
      <c r="E26" s="192">
        <v>1709.6280000000002</v>
      </c>
      <c r="F26" s="194">
        <v>21.855167498218115</v>
      </c>
      <c r="G26" s="195">
        <v>9415.6280000000006</v>
      </c>
      <c r="H26" s="194">
        <v>-7.2169097359085468</v>
      </c>
      <c r="I26" s="196">
        <v>15.735155506027148</v>
      </c>
      <c r="J26" s="404"/>
    </row>
    <row r="27" spans="1:10" x14ac:dyDescent="0.2">
      <c r="A27" s="616"/>
      <c r="B27" s="623" t="s">
        <v>229</v>
      </c>
      <c r="C27" s="622">
        <v>528.18700000000001</v>
      </c>
      <c r="D27" s="187">
        <v>175.09739583333334</v>
      </c>
      <c r="E27" s="189">
        <v>1208.6469999999999</v>
      </c>
      <c r="F27" s="187">
        <v>128.91041666666666</v>
      </c>
      <c r="G27" s="189">
        <v>5956.6469999999999</v>
      </c>
      <c r="H27" s="187">
        <v>70.48216943331424</v>
      </c>
      <c r="I27" s="622">
        <v>9.9545953641658418</v>
      </c>
      <c r="J27" s="404"/>
    </row>
    <row r="28" spans="1:10" x14ac:dyDescent="0.2">
      <c r="A28" s="616"/>
      <c r="B28" s="623" t="s">
        <v>230</v>
      </c>
      <c r="C28" s="622">
        <v>83.977000000000004</v>
      </c>
      <c r="D28" s="187">
        <v>-49.104848484848482</v>
      </c>
      <c r="E28" s="189">
        <v>139.15899999999999</v>
      </c>
      <c r="F28" s="187">
        <v>-61.874246575342475</v>
      </c>
      <c r="G28" s="619">
        <v>1856.1590000000001</v>
      </c>
      <c r="H28" s="187">
        <v>-37.837943737441385</v>
      </c>
      <c r="I28" s="628">
        <v>3.1019652124013231</v>
      </c>
      <c r="J28" s="404"/>
    </row>
    <row r="29" spans="1:10" x14ac:dyDescent="0.2">
      <c r="A29" s="616"/>
      <c r="B29" s="623" t="s">
        <v>231</v>
      </c>
      <c r="C29" s="622">
        <v>0</v>
      </c>
      <c r="D29" s="201">
        <v>-100</v>
      </c>
      <c r="E29" s="189">
        <v>90.436000000000007</v>
      </c>
      <c r="F29" s="187">
        <v>-77.390999999999991</v>
      </c>
      <c r="G29" s="619">
        <v>745.43600000000004</v>
      </c>
      <c r="H29" s="187">
        <v>-19.845591397849457</v>
      </c>
      <c r="I29" s="628">
        <v>1.2457534834416626</v>
      </c>
      <c r="J29" s="404"/>
    </row>
    <row r="30" spans="1:10" x14ac:dyDescent="0.2">
      <c r="A30" s="616"/>
      <c r="B30" s="623" t="s">
        <v>232</v>
      </c>
      <c r="C30" s="621">
        <v>0</v>
      </c>
      <c r="D30" s="201" t="s">
        <v>151</v>
      </c>
      <c r="E30" s="186">
        <v>0</v>
      </c>
      <c r="F30" s="187" t="s">
        <v>151</v>
      </c>
      <c r="G30" s="189">
        <v>124</v>
      </c>
      <c r="H30" s="187">
        <v>-3.8759689922480618</v>
      </c>
      <c r="I30" s="626">
        <v>0.2072256128584696</v>
      </c>
      <c r="J30" s="404"/>
    </row>
    <row r="31" spans="1:10" x14ac:dyDescent="0.2">
      <c r="A31" s="616"/>
      <c r="B31" s="623" t="s">
        <v>233</v>
      </c>
      <c r="C31" s="622">
        <v>0</v>
      </c>
      <c r="D31" s="187">
        <v>-100</v>
      </c>
      <c r="E31" s="189">
        <v>0</v>
      </c>
      <c r="F31" s="187">
        <v>-100</v>
      </c>
      <c r="G31" s="619">
        <v>160</v>
      </c>
      <c r="H31" s="187">
        <v>-75.039001560062403</v>
      </c>
      <c r="I31" s="628">
        <v>0.26738788755931564</v>
      </c>
      <c r="J31" s="404"/>
    </row>
    <row r="32" spans="1:10" x14ac:dyDescent="0.2">
      <c r="A32" s="616"/>
      <c r="B32" s="623" t="s">
        <v>234</v>
      </c>
      <c r="C32" s="621">
        <v>0</v>
      </c>
      <c r="D32" s="201" t="s">
        <v>151</v>
      </c>
      <c r="E32" s="186">
        <v>0</v>
      </c>
      <c r="F32" s="187" t="s">
        <v>151</v>
      </c>
      <c r="G32" s="619">
        <v>640</v>
      </c>
      <c r="H32" s="187">
        <v>3.5598705501618122</v>
      </c>
      <c r="I32" s="628">
        <v>1.0695515502372626</v>
      </c>
      <c r="J32" s="404"/>
    </row>
    <row r="33" spans="1:10" x14ac:dyDescent="0.2">
      <c r="A33" s="616"/>
      <c r="B33" s="623" t="s">
        <v>235</v>
      </c>
      <c r="C33" s="621">
        <v>270.92399999999998</v>
      </c>
      <c r="D33" s="201">
        <v>94.909352517985596</v>
      </c>
      <c r="E33" s="186">
        <v>409.43200000000002</v>
      </c>
      <c r="F33" s="187">
        <v>194.55539568345327</v>
      </c>
      <c r="G33" s="619">
        <v>1076.432</v>
      </c>
      <c r="H33" s="187">
        <v>-2.5853393665158357</v>
      </c>
      <c r="I33" s="628">
        <v>1.7989054911328077</v>
      </c>
      <c r="J33" s="404"/>
    </row>
    <row r="34" spans="1:10" x14ac:dyDescent="0.2">
      <c r="A34" s="616"/>
      <c r="B34" s="623" t="s">
        <v>236</v>
      </c>
      <c r="C34" s="622">
        <v>0</v>
      </c>
      <c r="D34" s="187">
        <v>-100</v>
      </c>
      <c r="E34" s="189">
        <v>242.26599999999999</v>
      </c>
      <c r="F34" s="187">
        <v>37.651136363636354</v>
      </c>
      <c r="G34" s="619">
        <v>1493.2660000000001</v>
      </c>
      <c r="H34" s="187">
        <v>-32.856744604316546</v>
      </c>
      <c r="I34" s="628">
        <v>2.4955077581509313</v>
      </c>
      <c r="J34" s="404"/>
    </row>
    <row r="35" spans="1:10" x14ac:dyDescent="0.2">
      <c r="A35" s="616"/>
      <c r="B35" s="623" t="s">
        <v>237</v>
      </c>
      <c r="C35" s="622">
        <v>909.74</v>
      </c>
      <c r="D35" s="187">
        <v>41.263975155279503</v>
      </c>
      <c r="E35" s="189">
        <v>1940.559</v>
      </c>
      <c r="F35" s="187">
        <v>22.897973400886634</v>
      </c>
      <c r="G35" s="619">
        <v>10261.558999999999</v>
      </c>
      <c r="H35" s="187">
        <v>27.901769911504417</v>
      </c>
      <c r="I35" s="628">
        <v>17.148853650470521</v>
      </c>
      <c r="J35" s="404"/>
    </row>
    <row r="36" spans="1:10" x14ac:dyDescent="0.2">
      <c r="A36" s="616"/>
      <c r="B36" s="623" t="s">
        <v>238</v>
      </c>
      <c r="C36" s="621">
        <v>0</v>
      </c>
      <c r="D36" s="201" t="s">
        <v>151</v>
      </c>
      <c r="E36" s="186">
        <v>0</v>
      </c>
      <c r="F36" s="187">
        <v>-100</v>
      </c>
      <c r="G36" s="619">
        <v>108</v>
      </c>
      <c r="H36" s="187">
        <v>-53.246753246753244</v>
      </c>
      <c r="I36" s="628">
        <v>0.18048682410253805</v>
      </c>
      <c r="J36" s="404"/>
    </row>
    <row r="37" spans="1:10" x14ac:dyDescent="0.2">
      <c r="A37" s="615" t="s">
        <v>536</v>
      </c>
      <c r="B37" s="191"/>
      <c r="C37" s="192">
        <v>1792.828</v>
      </c>
      <c r="D37" s="193">
        <v>7.7420673076923059</v>
      </c>
      <c r="E37" s="192">
        <v>4030.4990000000003</v>
      </c>
      <c r="F37" s="194">
        <v>22.582086374695873</v>
      </c>
      <c r="G37" s="195">
        <v>22421.499000000003</v>
      </c>
      <c r="H37" s="194">
        <v>10.011770766890749</v>
      </c>
      <c r="I37" s="196">
        <v>37.470232834520679</v>
      </c>
      <c r="J37" s="404"/>
    </row>
    <row r="38" spans="1:10" x14ac:dyDescent="0.2">
      <c r="A38" s="618" t="s">
        <v>240</v>
      </c>
      <c r="B38" s="204"/>
      <c r="C38" s="205">
        <v>5429.2280000000001</v>
      </c>
      <c r="D38" s="206">
        <v>28.441637094866334</v>
      </c>
      <c r="E38" s="205">
        <v>10030.163</v>
      </c>
      <c r="F38" s="207">
        <v>8.4693738509787018</v>
      </c>
      <c r="G38" s="205">
        <v>59838.163</v>
      </c>
      <c r="H38" s="207">
        <v>4.6524240092343216</v>
      </c>
      <c r="I38" s="208">
        <v>100</v>
      </c>
      <c r="J38" s="404"/>
    </row>
    <row r="39" spans="1:10" x14ac:dyDescent="0.2">
      <c r="A39" s="209"/>
      <c r="B39" s="209" t="s">
        <v>537</v>
      </c>
      <c r="C39" s="210">
        <v>2860.3330000000005</v>
      </c>
      <c r="D39" s="211">
        <v>53.86406670252827</v>
      </c>
      <c r="E39" s="210">
        <v>5818.2039999999997</v>
      </c>
      <c r="F39" s="211">
        <v>27.508305939075161</v>
      </c>
      <c r="G39" s="210">
        <v>32070.203999999998</v>
      </c>
      <c r="H39" s="211">
        <v>9.3948833401555394</v>
      </c>
      <c r="I39" s="212">
        <v>53.59490063222696</v>
      </c>
      <c r="J39" s="404"/>
    </row>
    <row r="40" spans="1:10" x14ac:dyDescent="0.2">
      <c r="A40" s="209"/>
      <c r="B40" s="209" t="s">
        <v>538</v>
      </c>
      <c r="C40" s="210">
        <v>2568.8949999999995</v>
      </c>
      <c r="D40" s="211">
        <v>8.4837415540540331</v>
      </c>
      <c r="E40" s="210">
        <v>4211.9590000000007</v>
      </c>
      <c r="F40" s="211">
        <v>-10.077732707087943</v>
      </c>
      <c r="G40" s="210">
        <v>27767.959000000003</v>
      </c>
      <c r="H40" s="211">
        <v>-0.337524226545106</v>
      </c>
      <c r="I40" s="212">
        <v>46.40509936777304</v>
      </c>
      <c r="J40" s="404"/>
    </row>
    <row r="41" spans="1:10" x14ac:dyDescent="0.2">
      <c r="A41" s="213"/>
      <c r="B41" s="213" t="s">
        <v>662</v>
      </c>
      <c r="C41" s="214">
        <v>1271.1659999999999</v>
      </c>
      <c r="D41" s="215">
        <v>124.98513274336283</v>
      </c>
      <c r="E41" s="214">
        <v>1862.38</v>
      </c>
      <c r="F41" s="215">
        <v>-0.56700480512546125</v>
      </c>
      <c r="G41" s="214">
        <v>11397.380000000001</v>
      </c>
      <c r="H41" s="215">
        <v>7.644314318095967</v>
      </c>
      <c r="I41" s="216">
        <v>19.047008511942458</v>
      </c>
    </row>
    <row r="42" spans="1:10" x14ac:dyDescent="0.2">
      <c r="A42" s="213"/>
      <c r="B42" s="213" t="s">
        <v>540</v>
      </c>
      <c r="C42" s="214">
        <v>4158.0619999999999</v>
      </c>
      <c r="D42" s="215">
        <v>13.546204259967229</v>
      </c>
      <c r="E42" s="214">
        <v>8167.7830000000004</v>
      </c>
      <c r="F42" s="215">
        <v>10.76461893138053</v>
      </c>
      <c r="G42" s="214">
        <v>48440.782999999996</v>
      </c>
      <c r="H42" s="215">
        <v>3.9724898046791064</v>
      </c>
      <c r="I42" s="216">
        <v>80.952991488057535</v>
      </c>
    </row>
    <row r="43" spans="1:10" x14ac:dyDescent="0.2">
      <c r="A43" s="209"/>
      <c r="B43" s="209" t="s">
        <v>541</v>
      </c>
      <c r="C43" s="217">
        <v>0</v>
      </c>
      <c r="D43" s="218" t="s">
        <v>151</v>
      </c>
      <c r="E43" s="217">
        <v>0</v>
      </c>
      <c r="F43" s="211">
        <v>-100</v>
      </c>
      <c r="G43" s="210">
        <v>1246</v>
      </c>
      <c r="H43" s="211">
        <v>78.766140602582496</v>
      </c>
      <c r="I43" s="212">
        <v>2.0822831743681705</v>
      </c>
    </row>
    <row r="44" spans="1:10" ht="15" x14ac:dyDescent="0.25">
      <c r="A44" s="610"/>
      <c r="B44" s="610"/>
      <c r="C44" s="224"/>
      <c r="D44" s="220"/>
      <c r="E44" s="220"/>
      <c r="F44" s="221"/>
      <c r="G44" s="220"/>
      <c r="H44" s="222"/>
      <c r="I44" s="613"/>
      <c r="J44" s="404"/>
    </row>
    <row r="45" spans="1:10" x14ac:dyDescent="0.2">
      <c r="A45" s="609" t="s">
        <v>533</v>
      </c>
      <c r="B45" s="219"/>
      <c r="C45" s="1"/>
      <c r="D45" s="1"/>
      <c r="E45" s="1"/>
      <c r="F45" s="1"/>
      <c r="G45" s="1"/>
      <c r="H45" s="1"/>
      <c r="I45" s="1"/>
      <c r="J45" s="404"/>
    </row>
    <row r="46" spans="1:10" x14ac:dyDescent="0.2">
      <c r="A46" s="611" t="s">
        <v>242</v>
      </c>
      <c r="B46" s="610"/>
      <c r="C46" s="1"/>
      <c r="D46" s="1"/>
      <c r="E46" s="1"/>
      <c r="F46" s="1"/>
      <c r="G46" s="1"/>
      <c r="H46" s="1"/>
      <c r="I46" s="1"/>
    </row>
  </sheetData>
  <mergeCells count="5">
    <mergeCell ref="A3:A4"/>
    <mergeCell ref="C3:D3"/>
    <mergeCell ref="E3:F3"/>
    <mergeCell ref="G3:I3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243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244</v>
      </c>
      <c r="H2" s="1"/>
    </row>
    <row r="3" spans="1:8" x14ac:dyDescent="0.2">
      <c r="A3" s="79"/>
      <c r="B3" s="852">
        <f>INDICE!A3</f>
        <v>42036</v>
      </c>
      <c r="C3" s="853"/>
      <c r="D3" s="853" t="s">
        <v>121</v>
      </c>
      <c r="E3" s="853"/>
      <c r="F3" s="853" t="s">
        <v>122</v>
      </c>
      <c r="G3" s="853"/>
      <c r="H3" s="1"/>
    </row>
    <row r="4" spans="1:8" x14ac:dyDescent="0.2">
      <c r="A4" s="81"/>
      <c r="B4" s="97" t="s">
        <v>57</v>
      </c>
      <c r="C4" s="97" t="s">
        <v>542</v>
      </c>
      <c r="D4" s="97" t="s">
        <v>57</v>
      </c>
      <c r="E4" s="97" t="s">
        <v>542</v>
      </c>
      <c r="F4" s="97" t="s">
        <v>57</v>
      </c>
      <c r="G4" s="453" t="s">
        <v>542</v>
      </c>
      <c r="H4" s="1"/>
    </row>
    <row r="5" spans="1:8" x14ac:dyDescent="0.2">
      <c r="A5" s="225" t="s">
        <v>8</v>
      </c>
      <c r="B5" s="630">
        <v>44.255279656638287</v>
      </c>
      <c r="C5" s="631">
        <v>-43.810013391503745</v>
      </c>
      <c r="D5" s="630">
        <v>43.661696722156776</v>
      </c>
      <c r="E5" s="631">
        <v>-44.413528269711662</v>
      </c>
      <c r="F5" s="630">
        <v>67.123277867892639</v>
      </c>
      <c r="G5" s="631">
        <v>-15.573928487398019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241</v>
      </c>
      <c r="H6" s="1"/>
    </row>
    <row r="7" spans="1:8" x14ac:dyDescent="0.2">
      <c r="A7" s="94" t="s">
        <v>134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643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6" t="s">
        <v>546</v>
      </c>
      <c r="B1" s="226"/>
      <c r="C1" s="227"/>
      <c r="D1" s="227"/>
      <c r="E1" s="227"/>
      <c r="F1" s="227"/>
      <c r="G1" s="227"/>
      <c r="H1" s="228"/>
    </row>
    <row r="2" spans="1:8" x14ac:dyDescent="0.2">
      <c r="A2" s="229"/>
      <c r="B2" s="229"/>
      <c r="C2" s="230"/>
      <c r="D2" s="230"/>
      <c r="E2" s="230"/>
      <c r="F2" s="230"/>
      <c r="G2" s="230"/>
      <c r="H2" s="231" t="s">
        <v>160</v>
      </c>
    </row>
    <row r="3" spans="1:8" ht="14.1" customHeight="1" x14ac:dyDescent="0.2">
      <c r="A3" s="232"/>
      <c r="B3" s="852">
        <f>INDICE!A3</f>
        <v>42036</v>
      </c>
      <c r="C3" s="853"/>
      <c r="D3" s="853" t="s">
        <v>121</v>
      </c>
      <c r="E3" s="853"/>
      <c r="F3" s="853" t="s">
        <v>122</v>
      </c>
      <c r="G3" s="853"/>
      <c r="H3" s="853"/>
    </row>
    <row r="4" spans="1:8" x14ac:dyDescent="0.2">
      <c r="A4" s="233"/>
      <c r="B4" s="72" t="s">
        <v>48</v>
      </c>
      <c r="C4" s="72" t="s">
        <v>542</v>
      </c>
      <c r="D4" s="72" t="s">
        <v>48</v>
      </c>
      <c r="E4" s="72" t="s">
        <v>542</v>
      </c>
      <c r="F4" s="72" t="s">
        <v>48</v>
      </c>
      <c r="G4" s="73" t="s">
        <v>542</v>
      </c>
      <c r="H4" s="73" t="s">
        <v>111</v>
      </c>
    </row>
    <row r="5" spans="1:8" x14ac:dyDescent="0.2">
      <c r="A5" s="233" t="s">
        <v>245</v>
      </c>
      <c r="B5" s="234"/>
      <c r="C5" s="234"/>
      <c r="D5" s="234"/>
      <c r="E5" s="234"/>
      <c r="F5" s="234"/>
      <c r="G5" s="235"/>
      <c r="H5" s="236"/>
    </row>
    <row r="6" spans="1:8" x14ac:dyDescent="0.2">
      <c r="A6" s="237" t="s">
        <v>475</v>
      </c>
      <c r="B6" s="786">
        <v>57</v>
      </c>
      <c r="C6" s="633">
        <v>90</v>
      </c>
      <c r="D6" s="382">
        <v>123</v>
      </c>
      <c r="E6" s="633">
        <v>38.202247191011232</v>
      </c>
      <c r="F6" s="382">
        <v>677</v>
      </c>
      <c r="G6" s="633">
        <v>104.53172205438067</v>
      </c>
      <c r="H6" s="633">
        <v>4.045413803406035</v>
      </c>
    </row>
    <row r="7" spans="1:8" x14ac:dyDescent="0.2">
      <c r="A7" s="237" t="s">
        <v>49</v>
      </c>
      <c r="B7" s="786">
        <v>4</v>
      </c>
      <c r="C7" s="636">
        <v>-50</v>
      </c>
      <c r="D7" s="382">
        <v>11</v>
      </c>
      <c r="E7" s="633">
        <v>37.5</v>
      </c>
      <c r="F7" s="382">
        <v>108</v>
      </c>
      <c r="G7" s="633">
        <v>30.120481927710845</v>
      </c>
      <c r="H7" s="633">
        <v>0.64535404840155364</v>
      </c>
    </row>
    <row r="8" spans="1:8" x14ac:dyDescent="0.2">
      <c r="A8" s="237" t="s">
        <v>50</v>
      </c>
      <c r="B8" s="786">
        <v>123</v>
      </c>
      <c r="C8" s="633">
        <v>-8.2089552238805972</v>
      </c>
      <c r="D8" s="382">
        <v>234</v>
      </c>
      <c r="E8" s="633">
        <v>-13.333333333333334</v>
      </c>
      <c r="F8" s="382">
        <v>1915</v>
      </c>
      <c r="G8" s="633">
        <v>1.2156448202959831</v>
      </c>
      <c r="H8" s="633">
        <v>11.443083358231251</v>
      </c>
    </row>
    <row r="9" spans="1:8" x14ac:dyDescent="0.2">
      <c r="A9" s="237" t="s">
        <v>130</v>
      </c>
      <c r="B9" s="786">
        <v>338</v>
      </c>
      <c r="C9" s="633">
        <v>-25.221238938053098</v>
      </c>
      <c r="D9" s="382">
        <v>861</v>
      </c>
      <c r="E9" s="633">
        <v>-8.2089552238805972</v>
      </c>
      <c r="F9" s="382">
        <v>4848</v>
      </c>
      <c r="G9" s="633">
        <v>1.1897307451471508</v>
      </c>
      <c r="H9" s="633">
        <v>28.969226172691965</v>
      </c>
    </row>
    <row r="10" spans="1:8" x14ac:dyDescent="0.2">
      <c r="A10" s="237" t="s">
        <v>131</v>
      </c>
      <c r="B10" s="786">
        <v>380</v>
      </c>
      <c r="C10" s="633">
        <v>13.77245508982036</v>
      </c>
      <c r="D10" s="382">
        <v>878</v>
      </c>
      <c r="E10" s="633">
        <v>4.3995243757431624</v>
      </c>
      <c r="F10" s="382">
        <v>5592</v>
      </c>
      <c r="G10" s="633">
        <v>17.5036772431183</v>
      </c>
      <c r="H10" s="633">
        <v>33.414998506124888</v>
      </c>
    </row>
    <row r="11" spans="1:8" x14ac:dyDescent="0.2">
      <c r="A11" s="237" t="s">
        <v>246</v>
      </c>
      <c r="B11" s="786">
        <v>276</v>
      </c>
      <c r="C11" s="633">
        <v>7.8125</v>
      </c>
      <c r="D11" s="382">
        <v>681</v>
      </c>
      <c r="E11" s="633">
        <v>30.210325047801145</v>
      </c>
      <c r="F11" s="382">
        <v>3595</v>
      </c>
      <c r="G11" s="633">
        <v>16.456106252024618</v>
      </c>
      <c r="H11" s="633">
        <v>21.481924111144306</v>
      </c>
    </row>
    <row r="12" spans="1:8" x14ac:dyDescent="0.2">
      <c r="A12" s="240" t="s">
        <v>247</v>
      </c>
      <c r="B12" s="787">
        <v>1178</v>
      </c>
      <c r="C12" s="242">
        <v>-2.9654036243822075</v>
      </c>
      <c r="D12" s="241">
        <v>2788</v>
      </c>
      <c r="E12" s="242">
        <v>4.4585987261146496</v>
      </c>
      <c r="F12" s="241">
        <v>16735</v>
      </c>
      <c r="G12" s="242">
        <v>11.992237167904705</v>
      </c>
      <c r="H12" s="242">
        <v>100</v>
      </c>
    </row>
    <row r="13" spans="1:8" x14ac:dyDescent="0.2">
      <c r="A13" s="191" t="s">
        <v>248</v>
      </c>
      <c r="B13" s="788"/>
      <c r="C13" s="244"/>
      <c r="D13" s="243"/>
      <c r="E13" s="244"/>
      <c r="F13" s="243"/>
      <c r="G13" s="244"/>
      <c r="H13" s="244"/>
    </row>
    <row r="14" spans="1:8" x14ac:dyDescent="0.2">
      <c r="A14" s="237" t="s">
        <v>475</v>
      </c>
      <c r="B14" s="786">
        <v>36</v>
      </c>
      <c r="C14" s="633">
        <v>38.461538461538467</v>
      </c>
      <c r="D14" s="382">
        <v>53</v>
      </c>
      <c r="E14" s="633">
        <v>-1.8518518518518516</v>
      </c>
      <c r="F14" s="382">
        <v>424</v>
      </c>
      <c r="G14" s="633">
        <v>5.4726368159203984</v>
      </c>
      <c r="H14" s="633">
        <v>2.1647010772451116</v>
      </c>
    </row>
    <row r="15" spans="1:8" x14ac:dyDescent="0.2">
      <c r="A15" s="237" t="s">
        <v>49</v>
      </c>
      <c r="B15" s="786">
        <v>284</v>
      </c>
      <c r="C15" s="633">
        <v>4.0293040293040292</v>
      </c>
      <c r="D15" s="382">
        <v>677</v>
      </c>
      <c r="E15" s="633">
        <v>55.27522935779816</v>
      </c>
      <c r="F15" s="382">
        <v>3660</v>
      </c>
      <c r="G15" s="633">
        <v>9.7780443911217763</v>
      </c>
      <c r="H15" s="633">
        <v>18.685863072446011</v>
      </c>
    </row>
    <row r="16" spans="1:8" x14ac:dyDescent="0.2">
      <c r="A16" s="237" t="s">
        <v>50</v>
      </c>
      <c r="B16" s="786">
        <v>65</v>
      </c>
      <c r="C16" s="819">
        <v>80.555555555555557</v>
      </c>
      <c r="D16" s="382">
        <v>70</v>
      </c>
      <c r="E16" s="633">
        <v>-4.10958904109589</v>
      </c>
      <c r="F16" s="382">
        <v>336</v>
      </c>
      <c r="G16" s="633">
        <v>-25.663716814159294</v>
      </c>
      <c r="H16" s="633">
        <v>1.7154234951753715</v>
      </c>
    </row>
    <row r="17" spans="1:8" x14ac:dyDescent="0.2">
      <c r="A17" s="237" t="s">
        <v>130</v>
      </c>
      <c r="B17" s="786">
        <v>261</v>
      </c>
      <c r="C17" s="633">
        <v>-32.558139534883722</v>
      </c>
      <c r="D17" s="382">
        <v>667</v>
      </c>
      <c r="E17" s="633">
        <v>-6.8435754189944129</v>
      </c>
      <c r="F17" s="382">
        <v>6362</v>
      </c>
      <c r="G17" s="633">
        <v>15.379035183170112</v>
      </c>
      <c r="H17" s="633">
        <v>32.480727012814619</v>
      </c>
    </row>
    <row r="18" spans="1:8" x14ac:dyDescent="0.2">
      <c r="A18" s="237" t="s">
        <v>131</v>
      </c>
      <c r="B18" s="786">
        <v>65</v>
      </c>
      <c r="C18" s="633">
        <v>-75.378787878787875</v>
      </c>
      <c r="D18" s="382">
        <v>284</v>
      </c>
      <c r="E18" s="633">
        <v>-41.683778234086247</v>
      </c>
      <c r="F18" s="382">
        <v>2823</v>
      </c>
      <c r="G18" s="633">
        <v>-6.9851729818780894</v>
      </c>
      <c r="H18" s="633">
        <v>14.412620615714506</v>
      </c>
    </row>
    <row r="19" spans="1:8" x14ac:dyDescent="0.2">
      <c r="A19" s="237" t="s">
        <v>246</v>
      </c>
      <c r="B19" s="786">
        <v>514</v>
      </c>
      <c r="C19" s="633">
        <v>3.4205231388329982</v>
      </c>
      <c r="D19" s="382">
        <v>1080</v>
      </c>
      <c r="E19" s="633">
        <v>32.515337423312886</v>
      </c>
      <c r="F19" s="382">
        <v>5982</v>
      </c>
      <c r="G19" s="633">
        <v>12.25370613623569</v>
      </c>
      <c r="H19" s="633">
        <v>30.540664726604383</v>
      </c>
    </row>
    <row r="20" spans="1:8" x14ac:dyDescent="0.2">
      <c r="A20" s="245" t="s">
        <v>249</v>
      </c>
      <c r="B20" s="789">
        <v>1225</v>
      </c>
      <c r="C20" s="247">
        <v>-17.397167902899525</v>
      </c>
      <c r="D20" s="246">
        <v>2831</v>
      </c>
      <c r="E20" s="247">
        <v>9.6861681518791176</v>
      </c>
      <c r="F20" s="246">
        <v>19587</v>
      </c>
      <c r="G20" s="247">
        <v>8.4191298571903026</v>
      </c>
      <c r="H20" s="247">
        <v>100</v>
      </c>
    </row>
    <row r="21" spans="1:8" x14ac:dyDescent="0.2">
      <c r="A21" s="191" t="s">
        <v>547</v>
      </c>
      <c r="B21" s="790"/>
      <c r="C21" s="635"/>
      <c r="D21" s="634"/>
      <c r="E21" s="635"/>
      <c r="F21" s="634"/>
      <c r="G21" s="635"/>
      <c r="H21" s="635"/>
    </row>
    <row r="22" spans="1:8" x14ac:dyDescent="0.2">
      <c r="A22" s="237" t="s">
        <v>475</v>
      </c>
      <c r="B22" s="786">
        <v>-21</v>
      </c>
      <c r="C22" s="633">
        <v>425</v>
      </c>
      <c r="D22" s="382">
        <v>-70</v>
      </c>
      <c r="E22" s="633">
        <v>100</v>
      </c>
      <c r="F22" s="382">
        <v>-253</v>
      </c>
      <c r="G22" s="633">
        <v>-456.33802816901408</v>
      </c>
      <c r="H22" s="636" t="s">
        <v>548</v>
      </c>
    </row>
    <row r="23" spans="1:8" x14ac:dyDescent="0.2">
      <c r="A23" s="237" t="s">
        <v>49</v>
      </c>
      <c r="B23" s="786">
        <v>280</v>
      </c>
      <c r="C23" s="633">
        <v>5.6603773584905666</v>
      </c>
      <c r="D23" s="382">
        <v>666</v>
      </c>
      <c r="E23" s="633">
        <v>55.607476635514018</v>
      </c>
      <c r="F23" s="382">
        <v>3552</v>
      </c>
      <c r="G23" s="633">
        <v>9.258689633958781</v>
      </c>
      <c r="H23" s="636" t="s">
        <v>548</v>
      </c>
    </row>
    <row r="24" spans="1:8" x14ac:dyDescent="0.2">
      <c r="A24" s="237" t="s">
        <v>50</v>
      </c>
      <c r="B24" s="786">
        <v>-58</v>
      </c>
      <c r="C24" s="633">
        <v>-40.816326530612244</v>
      </c>
      <c r="D24" s="382">
        <v>-164</v>
      </c>
      <c r="E24" s="633">
        <v>-16.751269035532996</v>
      </c>
      <c r="F24" s="382">
        <v>-1579</v>
      </c>
      <c r="G24" s="633">
        <v>9.6527777777777786</v>
      </c>
      <c r="H24" s="636" t="s">
        <v>548</v>
      </c>
    </row>
    <row r="25" spans="1:8" x14ac:dyDescent="0.2">
      <c r="A25" s="237" t="s">
        <v>130</v>
      </c>
      <c r="B25" s="786">
        <v>-77</v>
      </c>
      <c r="C25" s="633">
        <v>18.461538461538463</v>
      </c>
      <c r="D25" s="382">
        <v>-194</v>
      </c>
      <c r="E25" s="633">
        <v>-12.612612612612612</v>
      </c>
      <c r="F25" s="382">
        <v>1514</v>
      </c>
      <c r="G25" s="633">
        <v>109.40525587828493</v>
      </c>
      <c r="H25" s="636" t="s">
        <v>548</v>
      </c>
    </row>
    <row r="26" spans="1:8" x14ac:dyDescent="0.2">
      <c r="A26" s="237" t="s">
        <v>131</v>
      </c>
      <c r="B26" s="786">
        <v>-315</v>
      </c>
      <c r="C26" s="633">
        <v>350</v>
      </c>
      <c r="D26" s="382">
        <v>-594</v>
      </c>
      <c r="E26" s="633">
        <v>67.796610169491515</v>
      </c>
      <c r="F26" s="382">
        <v>-2769</v>
      </c>
      <c r="G26" s="633">
        <v>60.614849187935036</v>
      </c>
      <c r="H26" s="636" t="s">
        <v>548</v>
      </c>
    </row>
    <row r="27" spans="1:8" x14ac:dyDescent="0.2">
      <c r="A27" s="237" t="s">
        <v>246</v>
      </c>
      <c r="B27" s="786">
        <v>238</v>
      </c>
      <c r="C27" s="633">
        <v>-1.2448132780082988</v>
      </c>
      <c r="D27" s="382">
        <v>399</v>
      </c>
      <c r="E27" s="633">
        <v>36.643835616438359</v>
      </c>
      <c r="F27" s="382">
        <v>2387</v>
      </c>
      <c r="G27" s="633">
        <v>6.4674397859054418</v>
      </c>
      <c r="H27" s="636" t="s">
        <v>548</v>
      </c>
    </row>
    <row r="28" spans="1:8" x14ac:dyDescent="0.2">
      <c r="A28" s="245" t="s">
        <v>250</v>
      </c>
      <c r="B28" s="789">
        <v>47</v>
      </c>
      <c r="C28" s="247">
        <v>-82.527881040892197</v>
      </c>
      <c r="D28" s="246">
        <v>43</v>
      </c>
      <c r="E28" s="247">
        <v>-148.86363636363635</v>
      </c>
      <c r="F28" s="246">
        <v>2852</v>
      </c>
      <c r="G28" s="247">
        <v>-8.6775536343259692</v>
      </c>
      <c r="H28" s="632" t="s">
        <v>548</v>
      </c>
    </row>
    <row r="29" spans="1:8" x14ac:dyDescent="0.2">
      <c r="A29" s="249"/>
      <c r="B29" s="238"/>
      <c r="C29" s="238"/>
      <c r="D29" s="238"/>
      <c r="E29" s="238"/>
      <c r="F29" s="238"/>
      <c r="G29" s="238"/>
      <c r="H29" s="250" t="s">
        <v>241</v>
      </c>
    </row>
    <row r="30" spans="1:8" x14ac:dyDescent="0.2">
      <c r="A30" s="166" t="s">
        <v>242</v>
      </c>
      <c r="B30" s="238"/>
      <c r="C30" s="238"/>
      <c r="D30" s="238"/>
      <c r="E30" s="238"/>
      <c r="F30" s="238"/>
      <c r="G30" s="239"/>
      <c r="H30" s="239"/>
    </row>
    <row r="31" spans="1:8" x14ac:dyDescent="0.2">
      <c r="A31" s="166" t="s">
        <v>549</v>
      </c>
      <c r="B31" s="238"/>
      <c r="C31" s="238"/>
      <c r="D31" s="238"/>
      <c r="E31" s="238"/>
      <c r="F31" s="238"/>
      <c r="G31" s="239"/>
      <c r="H31" s="239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workbookViewId="0">
      <selection activeCell="J32" sqref="J32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6" t="s">
        <v>550</v>
      </c>
      <c r="B1" s="226"/>
      <c r="C1" s="1"/>
      <c r="D1" s="1"/>
      <c r="E1" s="1"/>
      <c r="F1" s="1"/>
      <c r="G1" s="1"/>
      <c r="H1" s="1"/>
    </row>
    <row r="2" spans="1:8" x14ac:dyDescent="0.2">
      <c r="A2" s="606"/>
      <c r="B2" s="606"/>
      <c r="C2" s="606"/>
      <c r="D2" s="606"/>
      <c r="E2" s="606"/>
      <c r="F2" s="1"/>
      <c r="G2" s="1"/>
      <c r="H2" s="608" t="s">
        <v>160</v>
      </c>
    </row>
    <row r="3" spans="1:8" ht="14.45" customHeight="1" x14ac:dyDescent="0.2">
      <c r="A3" s="871" t="s">
        <v>544</v>
      </c>
      <c r="B3" s="869" t="s">
        <v>545</v>
      </c>
      <c r="C3" s="855">
        <f>INDICE!A3</f>
        <v>42036</v>
      </c>
      <c r="D3" s="854">
        <v>41671</v>
      </c>
      <c r="E3" s="854">
        <v>41671</v>
      </c>
      <c r="F3" s="853" t="s">
        <v>122</v>
      </c>
      <c r="G3" s="853"/>
      <c r="H3" s="853"/>
    </row>
    <row r="4" spans="1:8" x14ac:dyDescent="0.2">
      <c r="A4" s="872"/>
      <c r="B4" s="870"/>
      <c r="C4" s="97" t="s">
        <v>553</v>
      </c>
      <c r="D4" s="97" t="s">
        <v>554</v>
      </c>
      <c r="E4" s="97" t="s">
        <v>251</v>
      </c>
      <c r="F4" s="97" t="s">
        <v>553</v>
      </c>
      <c r="G4" s="97" t="s">
        <v>554</v>
      </c>
      <c r="H4" s="97" t="s">
        <v>251</v>
      </c>
    </row>
    <row r="5" spans="1:8" x14ac:dyDescent="0.2">
      <c r="A5" s="637"/>
      <c r="B5" s="186" t="s">
        <v>213</v>
      </c>
      <c r="C5" s="186">
        <v>0</v>
      </c>
      <c r="D5" s="186">
        <v>28</v>
      </c>
      <c r="E5" s="251">
        <v>28</v>
      </c>
      <c r="F5" s="188">
        <v>31</v>
      </c>
      <c r="G5" s="186">
        <v>240</v>
      </c>
      <c r="H5" s="251">
        <v>209</v>
      </c>
    </row>
    <row r="6" spans="1:8" x14ac:dyDescent="0.2">
      <c r="A6" s="637"/>
      <c r="B6" s="186" t="s">
        <v>252</v>
      </c>
      <c r="C6" s="186">
        <v>123</v>
      </c>
      <c r="D6" s="186">
        <v>59</v>
      </c>
      <c r="E6" s="251">
        <v>-64</v>
      </c>
      <c r="F6" s="188">
        <v>1837</v>
      </c>
      <c r="G6" s="186">
        <v>1829</v>
      </c>
      <c r="H6" s="252">
        <v>-8</v>
      </c>
    </row>
    <row r="7" spans="1:8" x14ac:dyDescent="0.2">
      <c r="A7" s="637"/>
      <c r="B7" s="189" t="s">
        <v>214</v>
      </c>
      <c r="C7" s="189">
        <v>0</v>
      </c>
      <c r="D7" s="189">
        <v>0</v>
      </c>
      <c r="E7" s="253">
        <v>0</v>
      </c>
      <c r="F7" s="189">
        <v>0</v>
      </c>
      <c r="G7" s="189">
        <v>63</v>
      </c>
      <c r="H7" s="252">
        <v>63</v>
      </c>
    </row>
    <row r="8" spans="1:8" x14ac:dyDescent="0.2">
      <c r="A8" s="191" t="s">
        <v>349</v>
      </c>
      <c r="B8" s="192"/>
      <c r="C8" s="192">
        <v>123</v>
      </c>
      <c r="D8" s="192">
        <v>87</v>
      </c>
      <c r="E8" s="254">
        <v>-36</v>
      </c>
      <c r="F8" s="192">
        <v>1868</v>
      </c>
      <c r="G8" s="192">
        <v>2132</v>
      </c>
      <c r="H8" s="254">
        <v>264</v>
      </c>
    </row>
    <row r="9" spans="1:8" x14ac:dyDescent="0.2">
      <c r="A9" s="637"/>
      <c r="B9" s="189" t="s">
        <v>253</v>
      </c>
      <c r="C9" s="189">
        <v>0</v>
      </c>
      <c r="D9" s="186">
        <v>0</v>
      </c>
      <c r="E9" s="255">
        <v>0</v>
      </c>
      <c r="F9" s="189">
        <v>856</v>
      </c>
      <c r="G9" s="186">
        <v>0</v>
      </c>
      <c r="H9" s="255">
        <v>-856</v>
      </c>
    </row>
    <row r="10" spans="1:8" x14ac:dyDescent="0.2">
      <c r="A10" s="637"/>
      <c r="B10" s="186" t="s">
        <v>215</v>
      </c>
      <c r="C10" s="186">
        <v>0</v>
      </c>
      <c r="D10" s="186">
        <v>0</v>
      </c>
      <c r="E10" s="252">
        <v>0</v>
      </c>
      <c r="F10" s="186">
        <v>23</v>
      </c>
      <c r="G10" s="186">
        <v>0</v>
      </c>
      <c r="H10" s="252">
        <v>-23</v>
      </c>
    </row>
    <row r="11" spans="1:8" x14ac:dyDescent="0.2">
      <c r="A11" s="637"/>
      <c r="B11" s="189" t="s">
        <v>254</v>
      </c>
      <c r="C11" s="189">
        <v>4</v>
      </c>
      <c r="D11" s="189">
        <v>88</v>
      </c>
      <c r="E11" s="252">
        <v>84</v>
      </c>
      <c r="F11" s="189">
        <v>27</v>
      </c>
      <c r="G11" s="189">
        <v>970</v>
      </c>
      <c r="H11" s="252">
        <v>943</v>
      </c>
    </row>
    <row r="12" spans="1:8" x14ac:dyDescent="0.2">
      <c r="A12" s="191" t="s">
        <v>551</v>
      </c>
      <c r="B12" s="192"/>
      <c r="C12" s="192">
        <v>4</v>
      </c>
      <c r="D12" s="192">
        <v>88</v>
      </c>
      <c r="E12" s="254">
        <v>84</v>
      </c>
      <c r="F12" s="192">
        <v>906</v>
      </c>
      <c r="G12" s="192">
        <v>970</v>
      </c>
      <c r="H12" s="254">
        <v>64</v>
      </c>
    </row>
    <row r="13" spans="1:8" x14ac:dyDescent="0.2">
      <c r="A13" s="637"/>
      <c r="B13" s="189" t="s">
        <v>311</v>
      </c>
      <c r="C13" s="189">
        <v>0</v>
      </c>
      <c r="D13" s="186">
        <v>32</v>
      </c>
      <c r="E13" s="255">
        <v>32</v>
      </c>
      <c r="F13" s="189">
        <v>38</v>
      </c>
      <c r="G13" s="186">
        <v>247</v>
      </c>
      <c r="H13" s="255">
        <v>209</v>
      </c>
    </row>
    <row r="14" spans="1:8" x14ac:dyDescent="0.2">
      <c r="A14" s="637"/>
      <c r="B14" s="189" t="s">
        <v>255</v>
      </c>
      <c r="C14" s="189">
        <v>36</v>
      </c>
      <c r="D14" s="189">
        <v>105</v>
      </c>
      <c r="E14" s="252">
        <v>69</v>
      </c>
      <c r="F14" s="189">
        <v>472</v>
      </c>
      <c r="G14" s="189">
        <v>1030</v>
      </c>
      <c r="H14" s="252">
        <v>558</v>
      </c>
    </row>
    <row r="15" spans="1:8" x14ac:dyDescent="0.2">
      <c r="A15" s="637"/>
      <c r="B15" s="189" t="s">
        <v>256</v>
      </c>
      <c r="C15" s="189">
        <v>19</v>
      </c>
      <c r="D15" s="186">
        <v>141</v>
      </c>
      <c r="E15" s="252">
        <v>122</v>
      </c>
      <c r="F15" s="189">
        <v>660</v>
      </c>
      <c r="G15" s="186">
        <v>2106</v>
      </c>
      <c r="H15" s="252">
        <v>1446</v>
      </c>
    </row>
    <row r="16" spans="1:8" x14ac:dyDescent="0.2">
      <c r="A16" s="637"/>
      <c r="B16" s="189" t="s">
        <v>257</v>
      </c>
      <c r="C16" s="189">
        <v>102</v>
      </c>
      <c r="D16" s="186">
        <v>5</v>
      </c>
      <c r="E16" s="252">
        <v>-97</v>
      </c>
      <c r="F16" s="189">
        <v>700</v>
      </c>
      <c r="G16" s="186">
        <v>436</v>
      </c>
      <c r="H16" s="252">
        <v>-264</v>
      </c>
    </row>
    <row r="17" spans="1:8" x14ac:dyDescent="0.2">
      <c r="A17" s="637"/>
      <c r="B17" s="189" t="s">
        <v>258</v>
      </c>
      <c r="C17" s="189">
        <v>48</v>
      </c>
      <c r="D17" s="186">
        <v>87</v>
      </c>
      <c r="E17" s="252">
        <v>39</v>
      </c>
      <c r="F17" s="189">
        <v>1441</v>
      </c>
      <c r="G17" s="186">
        <v>876</v>
      </c>
      <c r="H17" s="252">
        <v>-565</v>
      </c>
    </row>
    <row r="18" spans="1:8" x14ac:dyDescent="0.2">
      <c r="A18" s="637"/>
      <c r="B18" s="189" t="s">
        <v>221</v>
      </c>
      <c r="C18" s="189">
        <v>107</v>
      </c>
      <c r="D18" s="186">
        <v>74</v>
      </c>
      <c r="E18" s="252">
        <v>-33</v>
      </c>
      <c r="F18" s="189">
        <v>1161</v>
      </c>
      <c r="G18" s="186">
        <v>1579</v>
      </c>
      <c r="H18" s="252">
        <v>418</v>
      </c>
    </row>
    <row r="19" spans="1:8" x14ac:dyDescent="0.2">
      <c r="A19" s="637"/>
      <c r="B19" s="189" t="s">
        <v>259</v>
      </c>
      <c r="C19" s="189">
        <v>198</v>
      </c>
      <c r="D19" s="186">
        <v>106</v>
      </c>
      <c r="E19" s="252">
        <v>-92</v>
      </c>
      <c r="F19" s="189">
        <v>1289</v>
      </c>
      <c r="G19" s="186">
        <v>1383</v>
      </c>
      <c r="H19" s="252">
        <v>94</v>
      </c>
    </row>
    <row r="20" spans="1:8" x14ac:dyDescent="0.2">
      <c r="A20" s="637"/>
      <c r="B20" s="189" t="s">
        <v>224</v>
      </c>
      <c r="C20" s="189">
        <v>57</v>
      </c>
      <c r="D20" s="186">
        <v>88</v>
      </c>
      <c r="E20" s="252">
        <v>31</v>
      </c>
      <c r="F20" s="189">
        <v>318</v>
      </c>
      <c r="G20" s="186">
        <v>570</v>
      </c>
      <c r="H20" s="252">
        <v>252</v>
      </c>
    </row>
    <row r="21" spans="1:8" x14ac:dyDescent="0.2">
      <c r="A21" s="637"/>
      <c r="B21" s="189" t="s">
        <v>225</v>
      </c>
      <c r="C21" s="189">
        <v>63</v>
      </c>
      <c r="D21" s="186">
        <v>0</v>
      </c>
      <c r="E21" s="252">
        <v>-63</v>
      </c>
      <c r="F21" s="189">
        <v>967</v>
      </c>
      <c r="G21" s="186">
        <v>1</v>
      </c>
      <c r="H21" s="252">
        <v>-966</v>
      </c>
    </row>
    <row r="22" spans="1:8" x14ac:dyDescent="0.2">
      <c r="A22" s="637"/>
      <c r="B22" s="189" t="s">
        <v>260</v>
      </c>
      <c r="C22" s="189">
        <v>90</v>
      </c>
      <c r="D22" s="186">
        <v>0</v>
      </c>
      <c r="E22" s="252">
        <v>-90</v>
      </c>
      <c r="F22" s="189">
        <v>720</v>
      </c>
      <c r="G22" s="186">
        <v>80</v>
      </c>
      <c r="H22" s="252">
        <v>-640</v>
      </c>
    </row>
    <row r="23" spans="1:8" x14ac:dyDescent="0.2">
      <c r="A23" s="637"/>
      <c r="B23" s="189" t="s">
        <v>261</v>
      </c>
      <c r="C23" s="189">
        <v>19</v>
      </c>
      <c r="D23" s="186">
        <v>13</v>
      </c>
      <c r="E23" s="252">
        <v>-6</v>
      </c>
      <c r="F23" s="189">
        <v>420</v>
      </c>
      <c r="G23" s="186">
        <v>399</v>
      </c>
      <c r="H23" s="252">
        <v>-21</v>
      </c>
    </row>
    <row r="24" spans="1:8" x14ac:dyDescent="0.2">
      <c r="A24" s="637"/>
      <c r="B24" s="189" t="s">
        <v>262</v>
      </c>
      <c r="C24" s="189">
        <v>0</v>
      </c>
      <c r="D24" s="186">
        <v>0</v>
      </c>
      <c r="E24" s="252">
        <v>0</v>
      </c>
      <c r="F24" s="189">
        <v>157</v>
      </c>
      <c r="G24" s="186">
        <v>0</v>
      </c>
      <c r="H24" s="252">
        <v>-157</v>
      </c>
    </row>
    <row r="25" spans="1:8" x14ac:dyDescent="0.2">
      <c r="A25" s="637"/>
      <c r="B25" s="189" t="s">
        <v>263</v>
      </c>
      <c r="C25" s="189">
        <v>31</v>
      </c>
      <c r="D25" s="186">
        <v>163</v>
      </c>
      <c r="E25" s="252">
        <v>132</v>
      </c>
      <c r="F25" s="189">
        <v>1307</v>
      </c>
      <c r="G25" s="186">
        <v>3161</v>
      </c>
      <c r="H25" s="252">
        <v>1854</v>
      </c>
    </row>
    <row r="26" spans="1:8" x14ac:dyDescent="0.2">
      <c r="A26" s="191" t="s">
        <v>535</v>
      </c>
      <c r="B26" s="192"/>
      <c r="C26" s="192">
        <v>770</v>
      </c>
      <c r="D26" s="192">
        <v>814</v>
      </c>
      <c r="E26" s="254">
        <v>44</v>
      </c>
      <c r="F26" s="192">
        <v>9650</v>
      </c>
      <c r="G26" s="192">
        <v>11868</v>
      </c>
      <c r="H26" s="254">
        <v>2218</v>
      </c>
    </row>
    <row r="27" spans="1:8" x14ac:dyDescent="0.2">
      <c r="A27" s="637"/>
      <c r="B27" s="189" t="s">
        <v>226</v>
      </c>
      <c r="C27" s="189">
        <v>53</v>
      </c>
      <c r="D27" s="186">
        <v>0</v>
      </c>
      <c r="E27" s="252">
        <v>-53</v>
      </c>
      <c r="F27" s="189">
        <v>1070</v>
      </c>
      <c r="G27" s="186">
        <v>48</v>
      </c>
      <c r="H27" s="252">
        <v>-1022</v>
      </c>
    </row>
    <row r="28" spans="1:8" x14ac:dyDescent="0.2">
      <c r="A28" s="638"/>
      <c r="B28" s="189" t="s">
        <v>264</v>
      </c>
      <c r="C28" s="189">
        <v>15</v>
      </c>
      <c r="D28" s="186">
        <v>0</v>
      </c>
      <c r="E28" s="252">
        <v>-15</v>
      </c>
      <c r="F28" s="189">
        <v>112</v>
      </c>
      <c r="G28" s="186">
        <v>0</v>
      </c>
      <c r="H28" s="252">
        <v>-112</v>
      </c>
    </row>
    <row r="29" spans="1:8" x14ac:dyDescent="0.2">
      <c r="A29" s="638"/>
      <c r="B29" s="189" t="s">
        <v>265</v>
      </c>
      <c r="C29" s="189">
        <v>29</v>
      </c>
      <c r="D29" s="186">
        <v>0</v>
      </c>
      <c r="E29" s="252">
        <v>-29</v>
      </c>
      <c r="F29" s="189">
        <v>361</v>
      </c>
      <c r="G29" s="186">
        <v>30</v>
      </c>
      <c r="H29" s="252">
        <v>-331</v>
      </c>
    </row>
    <row r="30" spans="1:8" x14ac:dyDescent="0.2">
      <c r="A30" s="638"/>
      <c r="B30" s="189" t="s">
        <v>650</v>
      </c>
      <c r="C30" s="189">
        <v>0</v>
      </c>
      <c r="D30" s="189">
        <v>0</v>
      </c>
      <c r="E30" s="255">
        <v>0</v>
      </c>
      <c r="F30" s="186">
        <v>48</v>
      </c>
      <c r="G30" s="186">
        <v>297</v>
      </c>
      <c r="H30" s="255">
        <v>249</v>
      </c>
    </row>
    <row r="31" spans="1:8" x14ac:dyDescent="0.2">
      <c r="A31" s="191" t="s">
        <v>396</v>
      </c>
      <c r="B31" s="192"/>
      <c r="C31" s="192">
        <v>97</v>
      </c>
      <c r="D31" s="192">
        <v>0</v>
      </c>
      <c r="E31" s="254">
        <v>-97</v>
      </c>
      <c r="F31" s="192">
        <v>1591</v>
      </c>
      <c r="G31" s="192">
        <v>375</v>
      </c>
      <c r="H31" s="254">
        <v>-1216</v>
      </c>
    </row>
    <row r="32" spans="1:8" x14ac:dyDescent="0.2">
      <c r="A32" s="638"/>
      <c r="B32" s="189" t="s">
        <v>230</v>
      </c>
      <c r="C32" s="189">
        <v>180</v>
      </c>
      <c r="D32" s="186">
        <v>21</v>
      </c>
      <c r="E32" s="252">
        <v>-159</v>
      </c>
      <c r="F32" s="189">
        <v>1575</v>
      </c>
      <c r="G32" s="186">
        <v>117</v>
      </c>
      <c r="H32" s="252">
        <v>-1458</v>
      </c>
    </row>
    <row r="33" spans="1:8" x14ac:dyDescent="0.2">
      <c r="A33" s="638"/>
      <c r="B33" s="189" t="s">
        <v>236</v>
      </c>
      <c r="C33" s="189">
        <v>0</v>
      </c>
      <c r="D33" s="189">
        <v>21</v>
      </c>
      <c r="E33" s="255">
        <v>21</v>
      </c>
      <c r="F33" s="648">
        <v>126</v>
      </c>
      <c r="G33" s="189">
        <v>592</v>
      </c>
      <c r="H33" s="252">
        <v>466</v>
      </c>
    </row>
    <row r="34" spans="1:8" x14ac:dyDescent="0.2">
      <c r="A34" s="638"/>
      <c r="B34" s="189" t="s">
        <v>266</v>
      </c>
      <c r="C34" s="189">
        <v>0</v>
      </c>
      <c r="D34" s="189">
        <v>78</v>
      </c>
      <c r="E34" s="252">
        <v>78</v>
      </c>
      <c r="F34" s="189">
        <v>0</v>
      </c>
      <c r="G34" s="189">
        <v>1675</v>
      </c>
      <c r="H34" s="252">
        <v>1675</v>
      </c>
    </row>
    <row r="35" spans="1:8" x14ac:dyDescent="0.2">
      <c r="A35" s="638"/>
      <c r="B35" s="189" t="s">
        <v>238</v>
      </c>
      <c r="C35" s="189">
        <v>0</v>
      </c>
      <c r="D35" s="189">
        <v>47</v>
      </c>
      <c r="E35" s="255">
        <v>47</v>
      </c>
      <c r="F35" s="648">
        <v>10</v>
      </c>
      <c r="G35" s="189">
        <v>601</v>
      </c>
      <c r="H35" s="252">
        <v>591</v>
      </c>
    </row>
    <row r="36" spans="1:8" x14ac:dyDescent="0.2">
      <c r="A36" s="638" t="s">
        <v>239</v>
      </c>
      <c r="B36" s="189"/>
      <c r="C36" s="189">
        <v>0</v>
      </c>
      <c r="D36" s="189">
        <v>69</v>
      </c>
      <c r="E36" s="255">
        <v>69</v>
      </c>
      <c r="F36" s="648">
        <v>432</v>
      </c>
      <c r="G36" s="189">
        <v>826</v>
      </c>
      <c r="H36" s="252">
        <v>394</v>
      </c>
    </row>
    <row r="37" spans="1:8" x14ac:dyDescent="0.2">
      <c r="A37" s="191"/>
      <c r="B37" s="192" t="s">
        <v>536</v>
      </c>
      <c r="C37" s="192">
        <v>180</v>
      </c>
      <c r="D37" s="192">
        <v>236</v>
      </c>
      <c r="E37" s="254">
        <v>56</v>
      </c>
      <c r="F37" s="192">
        <v>2143</v>
      </c>
      <c r="G37" s="192">
        <v>3811</v>
      </c>
      <c r="H37" s="254">
        <v>1668</v>
      </c>
    </row>
    <row r="38" spans="1:8" x14ac:dyDescent="0.2">
      <c r="A38" s="638"/>
      <c r="B38" s="189" t="s">
        <v>267</v>
      </c>
      <c r="C38" s="189">
        <v>3</v>
      </c>
      <c r="D38" s="189">
        <v>0</v>
      </c>
      <c r="E38" s="251">
        <v>-3</v>
      </c>
      <c r="F38" s="648">
        <v>108</v>
      </c>
      <c r="G38" s="189">
        <v>15</v>
      </c>
      <c r="H38" s="252">
        <v>-93</v>
      </c>
    </row>
    <row r="39" spans="1:8" x14ac:dyDescent="0.2">
      <c r="A39" s="638"/>
      <c r="B39" s="189" t="s">
        <v>268</v>
      </c>
      <c r="C39" s="189">
        <v>0</v>
      </c>
      <c r="D39" s="189">
        <v>0</v>
      </c>
      <c r="E39" s="255">
        <v>0</v>
      </c>
      <c r="F39" s="648">
        <v>74</v>
      </c>
      <c r="G39" s="189">
        <v>0</v>
      </c>
      <c r="H39" s="252">
        <v>-74</v>
      </c>
    </row>
    <row r="40" spans="1:8" x14ac:dyDescent="0.2">
      <c r="A40" s="638"/>
      <c r="B40" s="189" t="s">
        <v>269</v>
      </c>
      <c r="C40" s="189">
        <v>0</v>
      </c>
      <c r="D40" s="189">
        <v>0</v>
      </c>
      <c r="E40" s="251">
        <v>0</v>
      </c>
      <c r="F40" s="648">
        <v>62</v>
      </c>
      <c r="G40" s="189">
        <v>312</v>
      </c>
      <c r="H40" s="255">
        <v>250</v>
      </c>
    </row>
    <row r="41" spans="1:8" x14ac:dyDescent="0.2">
      <c r="A41" s="638"/>
      <c r="B41" s="189" t="s">
        <v>270</v>
      </c>
      <c r="C41" s="189">
        <v>1</v>
      </c>
      <c r="D41" s="189">
        <v>0</v>
      </c>
      <c r="E41" s="251">
        <v>-1</v>
      </c>
      <c r="F41" s="648">
        <v>153</v>
      </c>
      <c r="G41" s="189">
        <v>86</v>
      </c>
      <c r="H41" s="255">
        <v>-67</v>
      </c>
    </row>
    <row r="42" spans="1:8" x14ac:dyDescent="0.2">
      <c r="A42" s="191" t="s">
        <v>552</v>
      </c>
      <c r="B42" s="203"/>
      <c r="C42" s="203">
        <v>4</v>
      </c>
      <c r="D42" s="192">
        <v>0</v>
      </c>
      <c r="E42" s="203">
        <v>-4</v>
      </c>
      <c r="F42" s="203">
        <v>397</v>
      </c>
      <c r="G42" s="203">
        <v>413</v>
      </c>
      <c r="H42" s="256">
        <v>16</v>
      </c>
    </row>
    <row r="43" spans="1:8" x14ac:dyDescent="0.2">
      <c r="A43" s="374" t="s">
        <v>622</v>
      </c>
      <c r="B43" s="776"/>
      <c r="C43" s="791">
        <v>0</v>
      </c>
      <c r="D43" s="791">
        <v>0</v>
      </c>
      <c r="E43" s="791">
        <v>0</v>
      </c>
      <c r="F43" s="203">
        <v>180</v>
      </c>
      <c r="G43" s="791">
        <v>18</v>
      </c>
      <c r="H43" s="256">
        <v>-162</v>
      </c>
    </row>
    <row r="44" spans="1:8" x14ac:dyDescent="0.2">
      <c r="A44" s="808" t="s">
        <v>120</v>
      </c>
      <c r="B44" s="205"/>
      <c r="C44" s="205">
        <v>1178</v>
      </c>
      <c r="D44" s="257">
        <v>1225</v>
      </c>
      <c r="E44" s="205">
        <v>47</v>
      </c>
      <c r="F44" s="205">
        <v>16735</v>
      </c>
      <c r="G44" s="257">
        <v>19587</v>
      </c>
      <c r="H44" s="205">
        <v>2852</v>
      </c>
    </row>
    <row r="45" spans="1:8" x14ac:dyDescent="0.2">
      <c r="A45" s="809" t="s">
        <v>537</v>
      </c>
      <c r="B45" s="210"/>
      <c r="C45" s="210">
        <v>237</v>
      </c>
      <c r="D45" s="210">
        <v>42</v>
      </c>
      <c r="E45" s="210">
        <v>-195</v>
      </c>
      <c r="F45" s="210">
        <v>2947</v>
      </c>
      <c r="G45" s="210">
        <v>844</v>
      </c>
      <c r="H45" s="210">
        <v>-2103</v>
      </c>
    </row>
    <row r="46" spans="1:8" x14ac:dyDescent="0.2">
      <c r="A46" s="809" t="s">
        <v>538</v>
      </c>
      <c r="B46" s="210"/>
      <c r="C46" s="210">
        <v>941</v>
      </c>
      <c r="D46" s="210">
        <v>1183</v>
      </c>
      <c r="E46" s="210">
        <v>242</v>
      </c>
      <c r="F46" s="210">
        <v>13788</v>
      </c>
      <c r="G46" s="210">
        <v>18743</v>
      </c>
      <c r="H46" s="210">
        <v>4955</v>
      </c>
    </row>
    <row r="47" spans="1:8" x14ac:dyDescent="0.2">
      <c r="A47" s="810" t="s">
        <v>539</v>
      </c>
      <c r="B47" s="214"/>
      <c r="C47" s="214">
        <v>828</v>
      </c>
      <c r="D47" s="214">
        <v>777</v>
      </c>
      <c r="E47" s="214">
        <v>-51</v>
      </c>
      <c r="F47" s="214">
        <v>9646</v>
      </c>
      <c r="G47" s="214">
        <v>11080</v>
      </c>
      <c r="H47" s="214">
        <v>1434</v>
      </c>
    </row>
    <row r="48" spans="1:8" x14ac:dyDescent="0.2">
      <c r="A48" s="810" t="s">
        <v>540</v>
      </c>
      <c r="B48" s="214"/>
      <c r="C48" s="214">
        <v>350</v>
      </c>
      <c r="D48" s="214">
        <v>448</v>
      </c>
      <c r="E48" s="214">
        <v>98</v>
      </c>
      <c r="F48" s="214">
        <v>7089</v>
      </c>
      <c r="G48" s="214">
        <v>8507</v>
      </c>
      <c r="H48" s="214">
        <v>1418</v>
      </c>
    </row>
    <row r="49" spans="1:8" x14ac:dyDescent="0.2">
      <c r="A49" s="809" t="s">
        <v>541</v>
      </c>
      <c r="B49" s="217"/>
      <c r="C49" s="217">
        <v>657</v>
      </c>
      <c r="D49" s="258">
        <v>684</v>
      </c>
      <c r="E49" s="210">
        <v>27</v>
      </c>
      <c r="F49" s="210">
        <v>7173</v>
      </c>
      <c r="G49" s="210">
        <v>9028</v>
      </c>
      <c r="H49" s="210">
        <v>1855</v>
      </c>
    </row>
    <row r="50" spans="1:8" ht="15" x14ac:dyDescent="0.25">
      <c r="A50" s="223" t="s">
        <v>242</v>
      </c>
      <c r="B50" s="219"/>
      <c r="C50" s="259"/>
      <c r="D50" s="220"/>
      <c r="E50" s="220"/>
      <c r="F50" s="221"/>
      <c r="G50" s="220"/>
      <c r="H50" s="250" t="s">
        <v>241</v>
      </c>
    </row>
    <row r="51" spans="1:8" ht="15" x14ac:dyDescent="0.25">
      <c r="B51" s="223"/>
      <c r="C51" s="224"/>
      <c r="D51" s="220"/>
      <c r="E51" s="220"/>
      <c r="F51" s="221"/>
      <c r="G51" s="220"/>
      <c r="H51" s="222"/>
    </row>
    <row r="53" spans="1:8" x14ac:dyDescent="0.2">
      <c r="C53" s="260"/>
      <c r="D53" s="260"/>
      <c r="E53" s="260"/>
      <c r="F53" s="260"/>
      <c r="G53" s="260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G15" sqref="G15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160</v>
      </c>
    </row>
    <row r="3" spans="1:8" x14ac:dyDescent="0.2">
      <c r="A3" s="63"/>
      <c r="B3" s="852">
        <f>INDICE!A3</f>
        <v>42036</v>
      </c>
      <c r="C3" s="853"/>
      <c r="D3" s="853" t="s">
        <v>121</v>
      </c>
      <c r="E3" s="853"/>
      <c r="F3" s="853" t="s">
        <v>122</v>
      </c>
      <c r="G3" s="853"/>
      <c r="H3" s="853"/>
    </row>
    <row r="4" spans="1:8" x14ac:dyDescent="0.2">
      <c r="A4" s="75"/>
      <c r="B4" s="72" t="s">
        <v>48</v>
      </c>
      <c r="C4" s="72" t="s">
        <v>542</v>
      </c>
      <c r="D4" s="72" t="s">
        <v>48</v>
      </c>
      <c r="E4" s="72" t="s">
        <v>542</v>
      </c>
      <c r="F4" s="72" t="s">
        <v>48</v>
      </c>
      <c r="G4" s="72" t="s">
        <v>542</v>
      </c>
      <c r="H4" s="73" t="s">
        <v>129</v>
      </c>
    </row>
    <row r="5" spans="1:8" x14ac:dyDescent="0.2">
      <c r="A5" s="237" t="s">
        <v>272</v>
      </c>
      <c r="B5" s="692">
        <v>0.26500000000000001</v>
      </c>
      <c r="C5" s="387">
        <v>-26.795580110497237</v>
      </c>
      <c r="D5" s="545">
        <v>0.56899999999999995</v>
      </c>
      <c r="E5" s="387">
        <v>-27.144686299615877</v>
      </c>
      <c r="F5" s="545">
        <v>4.5599999999999996</v>
      </c>
      <c r="G5" s="387">
        <v>-1.4267185473411155</v>
      </c>
      <c r="H5" s="693">
        <v>1.5521660545368516</v>
      </c>
    </row>
    <row r="6" spans="1:8" x14ac:dyDescent="0.2">
      <c r="A6" s="237" t="s">
        <v>273</v>
      </c>
      <c r="B6" s="546">
        <v>2.5449999999999999</v>
      </c>
      <c r="C6" s="269">
        <v>17.824074074074073</v>
      </c>
      <c r="D6" s="268">
        <v>5.2690000000000001</v>
      </c>
      <c r="E6" s="269">
        <v>15.878601275566307</v>
      </c>
      <c r="F6" s="268">
        <v>24.327999999999999</v>
      </c>
      <c r="G6" s="269">
        <v>-24.864881559035176</v>
      </c>
      <c r="H6" s="694">
        <v>8.2809420558711704</v>
      </c>
    </row>
    <row r="7" spans="1:8" x14ac:dyDescent="0.2">
      <c r="A7" s="237" t="s">
        <v>274</v>
      </c>
      <c r="B7" s="546">
        <v>2.198</v>
      </c>
      <c r="C7" s="269">
        <v>-15.526518063028439</v>
      </c>
      <c r="D7" s="268">
        <v>4.08</v>
      </c>
      <c r="E7" s="269">
        <v>-39.582407818747221</v>
      </c>
      <c r="F7" s="268">
        <v>44.917999999999999</v>
      </c>
      <c r="G7" s="269">
        <v>21.874321684393312</v>
      </c>
      <c r="H7" s="694">
        <v>15.289516411773315</v>
      </c>
    </row>
    <row r="8" spans="1:8" x14ac:dyDescent="0.2">
      <c r="A8" s="237" t="s">
        <v>275</v>
      </c>
      <c r="B8" s="546">
        <v>13.708</v>
      </c>
      <c r="C8" s="269">
        <v>-35.881004724262127</v>
      </c>
      <c r="D8" s="268">
        <v>24.88</v>
      </c>
      <c r="E8" s="269">
        <v>-44.698821960435652</v>
      </c>
      <c r="F8" s="268">
        <v>208.30199999999999</v>
      </c>
      <c r="G8" s="269">
        <v>-28.077977501709121</v>
      </c>
      <c r="H8" s="694">
        <v>70.903353835994594</v>
      </c>
    </row>
    <row r="9" spans="1:8" x14ac:dyDescent="0.2">
      <c r="A9" s="237" t="s">
        <v>276</v>
      </c>
      <c r="B9" s="547">
        <v>7.9619999999999997</v>
      </c>
      <c r="C9" s="270">
        <v>8.6494505494505489</v>
      </c>
      <c r="D9" s="268">
        <v>10.798999999999999</v>
      </c>
      <c r="E9" s="269">
        <v>6252.3529411764703</v>
      </c>
      <c r="F9" s="268">
        <v>11.659000000000001</v>
      </c>
      <c r="G9" s="269">
        <v>0.60150421179302038</v>
      </c>
      <c r="H9" s="694">
        <v>3.9685754451414819</v>
      </c>
    </row>
    <row r="10" spans="1:8" x14ac:dyDescent="0.2">
      <c r="A10" s="237" t="s">
        <v>657</v>
      </c>
      <c r="B10" s="547">
        <v>1.6E-2</v>
      </c>
      <c r="C10" s="270" t="s">
        <v>151</v>
      </c>
      <c r="D10" s="268">
        <v>1.6E-2</v>
      </c>
      <c r="E10" s="269" t="s">
        <v>151</v>
      </c>
      <c r="F10" s="268">
        <v>1.6E-2</v>
      </c>
      <c r="G10" s="269" t="s">
        <v>151</v>
      </c>
      <c r="H10" s="547">
        <v>5.4461966825854451E-3</v>
      </c>
    </row>
    <row r="11" spans="1:8" x14ac:dyDescent="0.2">
      <c r="A11" s="245" t="s">
        <v>277</v>
      </c>
      <c r="B11" s="271">
        <v>26.693999999999999</v>
      </c>
      <c r="C11" s="272">
        <v>0.37602466721816952</v>
      </c>
      <c r="D11" s="271">
        <v>45.613</v>
      </c>
      <c r="E11" s="272">
        <v>-20.314110515190162</v>
      </c>
      <c r="F11" s="271">
        <v>293.78300000000002</v>
      </c>
      <c r="G11" s="272">
        <v>-19.543469032849963</v>
      </c>
      <c r="H11" s="272">
        <v>100</v>
      </c>
    </row>
    <row r="12" spans="1:8" x14ac:dyDescent="0.2">
      <c r="A12" s="273" t="s">
        <v>278</v>
      </c>
      <c r="B12" s="274">
        <f>B11/'Consumo PP'!B11*100</f>
        <v>0.61317432674514405</v>
      </c>
      <c r="C12" s="275"/>
      <c r="D12" s="274">
        <f>D11/'Consumo PP'!D11*100</f>
        <v>0.5014939148760571</v>
      </c>
      <c r="E12" s="275"/>
      <c r="F12" s="274">
        <f>F11/'Consumo PP'!F11*100</f>
        <v>0.53588896217682314</v>
      </c>
      <c r="G12" s="276"/>
      <c r="H12" s="276"/>
    </row>
    <row r="13" spans="1:8" x14ac:dyDescent="0.2">
      <c r="A13" s="277" t="s">
        <v>578</v>
      </c>
      <c r="B13" s="67"/>
      <c r="C13" s="67"/>
      <c r="D13" s="67"/>
      <c r="E13" s="67"/>
      <c r="F13" s="67"/>
      <c r="G13" s="270"/>
      <c r="H13" s="71" t="s">
        <v>241</v>
      </c>
    </row>
    <row r="14" spans="1:8" x14ac:dyDescent="0.2">
      <c r="A14" s="277" t="s">
        <v>658</v>
      </c>
      <c r="B14" s="67"/>
      <c r="C14" s="67"/>
      <c r="D14" s="67"/>
      <c r="E14" s="67"/>
      <c r="F14" s="67"/>
      <c r="G14" s="270"/>
      <c r="H14" s="71"/>
    </row>
    <row r="15" spans="1:8" x14ac:dyDescent="0.2">
      <c r="A15" s="223" t="s">
        <v>242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44" priority="3" operator="between">
      <formula>0.00001</formula>
      <formula>0.499</formula>
    </cfRule>
  </conditionalFormatting>
  <conditionalFormatting sqref="H10">
    <cfRule type="cellIs" dxfId="43" priority="2" operator="between">
      <formula>0.00001</formula>
      <formula>0.499</formula>
    </cfRule>
  </conditionalFormatting>
  <conditionalFormatting sqref="F10">
    <cfRule type="cellIs" dxfId="42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279</v>
      </c>
      <c r="B1" s="697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160</v>
      </c>
    </row>
    <row r="3" spans="1:7" x14ac:dyDescent="0.2">
      <c r="A3" s="63"/>
      <c r="B3" s="855">
        <f>INDICE!A3</f>
        <v>42036</v>
      </c>
      <c r="C3" s="855"/>
      <c r="D3" s="873" t="s">
        <v>121</v>
      </c>
      <c r="E3" s="873"/>
      <c r="F3" s="873" t="s">
        <v>122</v>
      </c>
      <c r="G3" s="873"/>
    </row>
    <row r="4" spans="1:7" x14ac:dyDescent="0.2">
      <c r="A4" s="75"/>
      <c r="B4" s="263"/>
      <c r="C4" s="72" t="s">
        <v>542</v>
      </c>
      <c r="D4" s="263"/>
      <c r="E4" s="72" t="s">
        <v>542</v>
      </c>
      <c r="F4" s="263"/>
      <c r="G4" s="72" t="s">
        <v>542</v>
      </c>
    </row>
    <row r="5" spans="1:7" ht="15" x14ac:dyDescent="0.25">
      <c r="A5" s="689" t="s">
        <v>120</v>
      </c>
      <c r="B5" s="695">
        <v>4626</v>
      </c>
      <c r="C5" s="690">
        <v>-4.2434278617263503</v>
      </c>
      <c r="D5" s="691">
        <v>9988</v>
      </c>
      <c r="E5" s="690">
        <v>5.0483803113167856</v>
      </c>
      <c r="F5" s="696">
        <v>61887</v>
      </c>
      <c r="G5" s="690">
        <v>2.2486204275848394</v>
      </c>
    </row>
    <row r="6" spans="1:7" x14ac:dyDescent="0.2">
      <c r="A6" s="277"/>
      <c r="B6" s="1"/>
      <c r="C6" s="1"/>
      <c r="D6" s="1"/>
      <c r="E6" s="1"/>
      <c r="F6" s="1"/>
      <c r="G6" s="71" t="s">
        <v>241</v>
      </c>
    </row>
    <row r="7" spans="1:7" x14ac:dyDescent="0.2">
      <c r="A7" s="277" t="s">
        <v>578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280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160</v>
      </c>
    </row>
    <row r="3" spans="1:8" s="80" customFormat="1" x14ac:dyDescent="0.2">
      <c r="A3" s="79"/>
      <c r="B3" s="852">
        <f>INDICE!A3</f>
        <v>42036</v>
      </c>
      <c r="C3" s="853"/>
      <c r="D3" s="853" t="s">
        <v>121</v>
      </c>
      <c r="E3" s="853"/>
      <c r="F3" s="853" t="s">
        <v>122</v>
      </c>
      <c r="G3" s="853"/>
      <c r="H3" s="853"/>
    </row>
    <row r="4" spans="1:8" s="80" customFormat="1" x14ac:dyDescent="0.2">
      <c r="A4" s="81"/>
      <c r="B4" s="72" t="s">
        <v>48</v>
      </c>
      <c r="C4" s="72" t="s">
        <v>123</v>
      </c>
      <c r="D4" s="72" t="s">
        <v>48</v>
      </c>
      <c r="E4" s="72" t="s">
        <v>124</v>
      </c>
      <c r="F4" s="72" t="s">
        <v>48</v>
      </c>
      <c r="G4" s="73" t="s">
        <v>124</v>
      </c>
      <c r="H4" s="73" t="s">
        <v>129</v>
      </c>
    </row>
    <row r="5" spans="1:8" s="80" customFormat="1" x14ac:dyDescent="0.2">
      <c r="A5" s="82" t="s">
        <v>636</v>
      </c>
      <c r="B5" s="483">
        <v>146</v>
      </c>
      <c r="C5" s="84">
        <v>13.178294573643413</v>
      </c>
      <c r="D5" s="83">
        <v>286</v>
      </c>
      <c r="E5" s="84">
        <v>4.3795620437956204</v>
      </c>
      <c r="F5" s="83">
        <v>1611</v>
      </c>
      <c r="G5" s="84">
        <v>-4.627434264858671</v>
      </c>
      <c r="H5" s="486">
        <v>2.6301611402262819</v>
      </c>
    </row>
    <row r="6" spans="1:8" s="80" customFormat="1" x14ac:dyDescent="0.2">
      <c r="A6" s="82" t="s">
        <v>49</v>
      </c>
      <c r="B6" s="484">
        <v>636</v>
      </c>
      <c r="C6" s="86">
        <v>13.774597495527727</v>
      </c>
      <c r="D6" s="85">
        <v>1425</v>
      </c>
      <c r="E6" s="86">
        <v>29.076086956521742</v>
      </c>
      <c r="F6" s="85">
        <v>7621</v>
      </c>
      <c r="G6" s="86">
        <v>4.7367220333299409</v>
      </c>
      <c r="H6" s="487">
        <v>12.442245840884231</v>
      </c>
    </row>
    <row r="7" spans="1:8" s="80" customFormat="1" x14ac:dyDescent="0.2">
      <c r="A7" s="82" t="s">
        <v>50</v>
      </c>
      <c r="B7" s="484">
        <v>704</v>
      </c>
      <c r="C7" s="86">
        <v>9.1472868217054266</v>
      </c>
      <c r="D7" s="85">
        <v>1424</v>
      </c>
      <c r="E7" s="86">
        <v>9.7072419106317405</v>
      </c>
      <c r="F7" s="85">
        <v>9015</v>
      </c>
      <c r="G7" s="86">
        <v>5.4419015707159009</v>
      </c>
      <c r="H7" s="487">
        <v>14.718127050986924</v>
      </c>
    </row>
    <row r="8" spans="1:8" s="80" customFormat="1" x14ac:dyDescent="0.2">
      <c r="A8" s="82" t="s">
        <v>130</v>
      </c>
      <c r="B8" s="484">
        <v>1981</v>
      </c>
      <c r="C8" s="86">
        <v>-7.2999532054281708</v>
      </c>
      <c r="D8" s="85">
        <v>4322</v>
      </c>
      <c r="E8" s="86">
        <v>1.3127051101734646</v>
      </c>
      <c r="F8" s="85">
        <v>27502</v>
      </c>
      <c r="G8" s="86">
        <v>2.8182911579073546</v>
      </c>
      <c r="H8" s="487">
        <v>44.900491420548235</v>
      </c>
    </row>
    <row r="9" spans="1:8" s="80" customFormat="1" x14ac:dyDescent="0.2">
      <c r="A9" s="82" t="s">
        <v>131</v>
      </c>
      <c r="B9" s="484">
        <v>272</v>
      </c>
      <c r="C9" s="86">
        <v>-41.252699784017274</v>
      </c>
      <c r="D9" s="85">
        <v>549</v>
      </c>
      <c r="E9" s="86">
        <v>-33.775633293124244</v>
      </c>
      <c r="F9" s="85">
        <v>4202</v>
      </c>
      <c r="G9" s="87">
        <v>-18.750953496812393</v>
      </c>
      <c r="H9" s="487">
        <v>6.8602961584300663</v>
      </c>
    </row>
    <row r="10" spans="1:8" s="80" customFormat="1" x14ac:dyDescent="0.2">
      <c r="A10" s="81" t="s">
        <v>132</v>
      </c>
      <c r="B10" s="485">
        <v>843</v>
      </c>
      <c r="C10" s="89">
        <v>-1.6336056009334889</v>
      </c>
      <c r="D10" s="88">
        <v>1884</v>
      </c>
      <c r="E10" s="89">
        <v>13.699456849728426</v>
      </c>
      <c r="F10" s="88">
        <v>11300</v>
      </c>
      <c r="G10" s="89">
        <v>6.9875155984010622</v>
      </c>
      <c r="H10" s="488">
        <v>18.448678388924261</v>
      </c>
    </row>
    <row r="11" spans="1:8" s="80" customFormat="1" x14ac:dyDescent="0.2">
      <c r="A11" s="90" t="s">
        <v>120</v>
      </c>
      <c r="B11" s="91">
        <v>4582</v>
      </c>
      <c r="C11" s="92">
        <v>-4.3423799582463465</v>
      </c>
      <c r="D11" s="91">
        <v>9890</v>
      </c>
      <c r="E11" s="92">
        <v>4.9002969876962243</v>
      </c>
      <c r="F11" s="91">
        <v>61251</v>
      </c>
      <c r="G11" s="92">
        <v>2.0898850009972962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241</v>
      </c>
    </row>
    <row r="13" spans="1:8" s="80" customFormat="1" x14ac:dyDescent="0.2">
      <c r="A13" s="94" t="s">
        <v>134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579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242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6" t="s">
        <v>281</v>
      </c>
      <c r="B1" s="226"/>
      <c r="C1" s="226"/>
      <c r="D1" s="226"/>
      <c r="E1" s="226"/>
      <c r="F1" s="227"/>
      <c r="G1" s="227"/>
    </row>
    <row r="2" spans="1:7" x14ac:dyDescent="0.2">
      <c r="A2" s="226"/>
      <c r="B2" s="226"/>
      <c r="C2" s="226"/>
      <c r="D2" s="226"/>
      <c r="E2" s="231" t="s">
        <v>160</v>
      </c>
      <c r="F2" s="227"/>
      <c r="G2" s="227"/>
    </row>
    <row r="3" spans="1:7" x14ac:dyDescent="0.2">
      <c r="A3" s="874">
        <f>INDICE!A3</f>
        <v>42036</v>
      </c>
      <c r="B3" s="874">
        <v>41671</v>
      </c>
      <c r="C3" s="875">
        <v>41671</v>
      </c>
      <c r="D3" s="874">
        <v>41671</v>
      </c>
      <c r="E3" s="874">
        <v>41671</v>
      </c>
      <c r="F3" s="227"/>
    </row>
    <row r="4" spans="1:7" x14ac:dyDescent="0.2">
      <c r="A4" s="237" t="s">
        <v>30</v>
      </c>
      <c r="B4" s="238">
        <v>26.693999999999999</v>
      </c>
      <c r="C4" s="698"/>
      <c r="D4" s="374" t="s">
        <v>282</v>
      </c>
      <c r="E4" s="381">
        <v>4582</v>
      </c>
    </row>
    <row r="5" spans="1:7" x14ac:dyDescent="0.2">
      <c r="A5" s="237" t="s">
        <v>283</v>
      </c>
      <c r="B5" s="238">
        <v>5429</v>
      </c>
      <c r="C5" s="381"/>
      <c r="D5" s="237" t="s">
        <v>284</v>
      </c>
      <c r="E5" s="238">
        <v>-339</v>
      </c>
    </row>
    <row r="6" spans="1:7" x14ac:dyDescent="0.2">
      <c r="A6" s="237" t="s">
        <v>572</v>
      </c>
      <c r="B6" s="238">
        <v>238</v>
      </c>
      <c r="C6" s="381"/>
      <c r="D6" s="237" t="s">
        <v>285</v>
      </c>
      <c r="E6" s="238">
        <v>166</v>
      </c>
    </row>
    <row r="7" spans="1:7" x14ac:dyDescent="0.2">
      <c r="A7" s="237" t="s">
        <v>573</v>
      </c>
      <c r="B7" s="238">
        <v>20.305999999999585</v>
      </c>
      <c r="C7" s="381"/>
      <c r="D7" s="237" t="s">
        <v>574</v>
      </c>
      <c r="E7" s="238">
        <v>1178</v>
      </c>
    </row>
    <row r="8" spans="1:7" x14ac:dyDescent="0.2">
      <c r="A8" s="237" t="s">
        <v>575</v>
      </c>
      <c r="B8" s="238">
        <v>-1088</v>
      </c>
      <c r="C8" s="381"/>
      <c r="D8" s="237" t="s">
        <v>576</v>
      </c>
      <c r="E8" s="238">
        <v>-1225</v>
      </c>
    </row>
    <row r="9" spans="1:7" x14ac:dyDescent="0.2">
      <c r="A9" s="245" t="s">
        <v>59</v>
      </c>
      <c r="B9" s="246">
        <v>4626</v>
      </c>
      <c r="C9" s="381"/>
      <c r="D9" s="237" t="s">
        <v>287</v>
      </c>
      <c r="E9" s="238">
        <v>-7</v>
      </c>
    </row>
    <row r="10" spans="1:7" x14ac:dyDescent="0.2">
      <c r="A10" s="237" t="s">
        <v>286</v>
      </c>
      <c r="B10" s="238">
        <v>-44</v>
      </c>
      <c r="C10" s="381"/>
      <c r="D10" s="245" t="s">
        <v>577</v>
      </c>
      <c r="E10" s="246">
        <v>4355</v>
      </c>
    </row>
    <row r="11" spans="1:7" x14ac:dyDescent="0.2">
      <c r="A11" s="245" t="s">
        <v>282</v>
      </c>
      <c r="B11" s="246">
        <v>4582</v>
      </c>
      <c r="C11" s="699"/>
      <c r="D11" s="323"/>
      <c r="E11" s="688" t="s">
        <v>133</v>
      </c>
      <c r="F11" s="237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1" t="s">
        <v>582</v>
      </c>
      <c r="B1" s="841"/>
      <c r="C1" s="841"/>
      <c r="D1" s="841"/>
      <c r="E1" s="280"/>
      <c r="F1" s="280"/>
      <c r="G1" s="60"/>
      <c r="H1" s="60"/>
      <c r="I1" s="60"/>
      <c r="J1" s="60"/>
      <c r="K1" s="58"/>
      <c r="L1" s="58"/>
    </row>
    <row r="2" spans="1:12" ht="14.25" customHeight="1" x14ac:dyDescent="0.2">
      <c r="A2" s="841"/>
      <c r="B2" s="841"/>
      <c r="C2" s="841"/>
      <c r="D2" s="841"/>
      <c r="E2" s="280"/>
      <c r="F2" s="280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288</v>
      </c>
      <c r="F3" s="58"/>
    </row>
    <row r="4" spans="1:12" s="283" customFormat="1" ht="14.25" customHeight="1" x14ac:dyDescent="0.2">
      <c r="A4" s="281"/>
      <c r="B4" s="281"/>
      <c r="C4" s="282" t="s">
        <v>289</v>
      </c>
      <c r="D4" s="282" t="s">
        <v>581</v>
      </c>
      <c r="E4" s="65"/>
      <c r="F4" s="65"/>
    </row>
    <row r="5" spans="1:12" s="283" customFormat="1" ht="14.25" customHeight="1" x14ac:dyDescent="0.2">
      <c r="A5" s="876">
        <v>2008</v>
      </c>
      <c r="B5" s="284" t="s">
        <v>290</v>
      </c>
      <c r="C5" s="700">
        <v>12.94</v>
      </c>
      <c r="D5" s="285">
        <v>5.29</v>
      </c>
      <c r="E5" s="65"/>
      <c r="F5" s="65"/>
    </row>
    <row r="6" spans="1:12" ht="14.25" customHeight="1" x14ac:dyDescent="0.2">
      <c r="A6" s="876"/>
      <c r="B6" s="284" t="s">
        <v>291</v>
      </c>
      <c r="C6" s="700">
        <v>14.1</v>
      </c>
      <c r="D6" s="285">
        <v>8.9644513137557968</v>
      </c>
      <c r="F6" s="58"/>
    </row>
    <row r="7" spans="1:12" ht="14.25" customHeight="1" x14ac:dyDescent="0.2">
      <c r="A7" s="876"/>
      <c r="B7" s="284" t="s">
        <v>292</v>
      </c>
      <c r="C7" s="700">
        <v>13.76</v>
      </c>
      <c r="D7" s="285">
        <v>-2.4113475177304955</v>
      </c>
      <c r="E7" s="286"/>
      <c r="F7" s="58"/>
    </row>
    <row r="8" spans="1:12" s="283" customFormat="1" ht="14.25" customHeight="1" x14ac:dyDescent="0.2">
      <c r="A8" s="843">
        <v>2009</v>
      </c>
      <c r="B8" s="287" t="s">
        <v>290</v>
      </c>
      <c r="C8" s="701">
        <v>13.5</v>
      </c>
      <c r="D8" s="288">
        <v>-1.8895348837209287</v>
      </c>
      <c r="E8" s="65"/>
      <c r="F8" s="65"/>
    </row>
    <row r="9" spans="1:12" ht="14.25" customHeight="1" x14ac:dyDescent="0.2">
      <c r="A9" s="876"/>
      <c r="B9" s="284" t="s">
        <v>291</v>
      </c>
      <c r="C9" s="700">
        <v>10.5</v>
      </c>
      <c r="D9" s="285">
        <v>-22.222222222222221</v>
      </c>
      <c r="F9" s="58"/>
    </row>
    <row r="10" spans="1:12" ht="14.25" customHeight="1" x14ac:dyDescent="0.2">
      <c r="A10" s="876"/>
      <c r="B10" s="284" t="s">
        <v>292</v>
      </c>
      <c r="C10" s="700">
        <v>10.48</v>
      </c>
      <c r="D10" s="285">
        <v>-0.19047619047618641</v>
      </c>
      <c r="E10" s="286"/>
      <c r="F10" s="58"/>
    </row>
    <row r="11" spans="1:12" ht="14.25" customHeight="1" x14ac:dyDescent="0.2">
      <c r="A11" s="876"/>
      <c r="B11" s="284" t="s">
        <v>293</v>
      </c>
      <c r="C11" s="700">
        <v>10.69</v>
      </c>
      <c r="D11" s="285">
        <v>2.0038167938931211</v>
      </c>
      <c r="E11" s="286"/>
      <c r="F11" s="58"/>
    </row>
    <row r="12" spans="1:12" s="283" customFormat="1" ht="14.25" customHeight="1" x14ac:dyDescent="0.2">
      <c r="A12" s="843">
        <v>2010</v>
      </c>
      <c r="B12" s="287" t="s">
        <v>290</v>
      </c>
      <c r="C12" s="701">
        <v>11.06</v>
      </c>
      <c r="D12" s="288">
        <v>3.4611786716557624</v>
      </c>
      <c r="E12" s="65"/>
      <c r="F12" s="65"/>
    </row>
    <row r="13" spans="1:12" ht="14.25" customHeight="1" x14ac:dyDescent="0.2">
      <c r="A13" s="876"/>
      <c r="B13" s="284" t="s">
        <v>291</v>
      </c>
      <c r="C13" s="700">
        <v>11.68</v>
      </c>
      <c r="D13" s="285">
        <v>5.6057866184448395</v>
      </c>
      <c r="F13" s="58"/>
    </row>
    <row r="14" spans="1:12" ht="14.25" customHeight="1" x14ac:dyDescent="0.2">
      <c r="A14" s="876"/>
      <c r="B14" s="284" t="s">
        <v>292</v>
      </c>
      <c r="C14" s="700">
        <v>12.45</v>
      </c>
      <c r="D14" s="285">
        <v>6.5924657534246531</v>
      </c>
      <c r="E14" s="286"/>
      <c r="F14" s="58"/>
    </row>
    <row r="15" spans="1:12" ht="14.25" customHeight="1" x14ac:dyDescent="0.2">
      <c r="A15" s="844"/>
      <c r="B15" s="289" t="s">
        <v>293</v>
      </c>
      <c r="C15" s="702">
        <v>12.79</v>
      </c>
      <c r="D15" s="290">
        <v>2.7309236947791153</v>
      </c>
      <c r="E15" s="286"/>
      <c r="F15" s="58"/>
    </row>
    <row r="16" spans="1:12" s="283" customFormat="1" ht="14.25" customHeight="1" x14ac:dyDescent="0.2">
      <c r="A16" s="876">
        <v>2011</v>
      </c>
      <c r="B16" s="284" t="s">
        <v>290</v>
      </c>
      <c r="C16" s="700">
        <v>13.19</v>
      </c>
      <c r="D16" s="285">
        <v>3.1274433150899172</v>
      </c>
      <c r="E16" s="65"/>
      <c r="F16" s="65"/>
    </row>
    <row r="17" spans="1:6" ht="14.25" customHeight="1" x14ac:dyDescent="0.2">
      <c r="A17" s="876"/>
      <c r="B17" s="284" t="s">
        <v>291</v>
      </c>
      <c r="C17" s="700">
        <v>14</v>
      </c>
      <c r="D17" s="285">
        <v>6.141015921152392</v>
      </c>
      <c r="F17" s="58"/>
    </row>
    <row r="18" spans="1:6" ht="14.25" customHeight="1" x14ac:dyDescent="0.2">
      <c r="A18" s="876"/>
      <c r="B18" s="284" t="s">
        <v>292</v>
      </c>
      <c r="C18" s="700">
        <v>14.8</v>
      </c>
      <c r="D18" s="285">
        <v>5.7142857142857197</v>
      </c>
      <c r="E18" s="286"/>
      <c r="F18" s="58"/>
    </row>
    <row r="19" spans="1:6" ht="14.25" customHeight="1" x14ac:dyDescent="0.2">
      <c r="A19" s="844"/>
      <c r="B19" s="289" t="s">
        <v>293</v>
      </c>
      <c r="C19" s="702">
        <v>15.09</v>
      </c>
      <c r="D19" s="290">
        <v>1.9594594594594537</v>
      </c>
      <c r="E19" s="286"/>
      <c r="F19" s="58"/>
    </row>
    <row r="20" spans="1:6" s="283" customFormat="1" ht="14.25" customHeight="1" x14ac:dyDescent="0.2">
      <c r="A20" s="876">
        <v>2012</v>
      </c>
      <c r="B20" s="284" t="s">
        <v>294</v>
      </c>
      <c r="C20" s="700">
        <v>15.53</v>
      </c>
      <c r="D20" s="285">
        <v>2.9158383035122566</v>
      </c>
      <c r="E20" s="65"/>
      <c r="F20" s="65"/>
    </row>
    <row r="21" spans="1:6" ht="14.25" customHeight="1" x14ac:dyDescent="0.2">
      <c r="A21" s="876"/>
      <c r="B21" s="284" t="s">
        <v>292</v>
      </c>
      <c r="C21" s="700">
        <v>16.45</v>
      </c>
      <c r="D21" s="285">
        <v>5.9240180296200897</v>
      </c>
      <c r="F21" s="58"/>
    </row>
    <row r="22" spans="1:6" ht="14.25" customHeight="1" x14ac:dyDescent="0.2">
      <c r="A22" s="876"/>
      <c r="B22" s="284" t="s">
        <v>295</v>
      </c>
      <c r="C22" s="700">
        <v>16.87</v>
      </c>
      <c r="D22" s="285">
        <v>2.5531914893617129</v>
      </c>
      <c r="E22" s="286"/>
      <c r="F22" s="58"/>
    </row>
    <row r="23" spans="1:6" ht="14.25" customHeight="1" x14ac:dyDescent="0.2">
      <c r="A23" s="844"/>
      <c r="B23" s="289" t="s">
        <v>293</v>
      </c>
      <c r="C23" s="702">
        <v>16.100000000000001</v>
      </c>
      <c r="D23" s="290">
        <v>-4.5643153526970925</v>
      </c>
      <c r="E23" s="286"/>
      <c r="F23" s="58"/>
    </row>
    <row r="24" spans="1:6" ht="14.25" customHeight="1" x14ac:dyDescent="0.2">
      <c r="A24" s="843">
        <v>2013</v>
      </c>
      <c r="B24" s="287" t="s">
        <v>290</v>
      </c>
      <c r="C24" s="701">
        <v>16.32</v>
      </c>
      <c r="D24" s="288">
        <v>1.3664596273291854</v>
      </c>
      <c r="E24" s="286"/>
      <c r="F24" s="58"/>
    </row>
    <row r="25" spans="1:6" ht="14.25" customHeight="1" x14ac:dyDescent="0.2">
      <c r="A25" s="876"/>
      <c r="B25" s="284" t="s">
        <v>296</v>
      </c>
      <c r="C25" s="700">
        <v>17.13</v>
      </c>
      <c r="D25" s="285">
        <v>4.9632352941176388</v>
      </c>
      <c r="E25" s="286"/>
      <c r="F25" s="58"/>
    </row>
    <row r="26" spans="1:6" ht="14.25" customHeight="1" x14ac:dyDescent="0.2">
      <c r="A26" s="844"/>
      <c r="B26" s="289" t="s">
        <v>297</v>
      </c>
      <c r="C26" s="702">
        <v>17.5</v>
      </c>
      <c r="D26" s="290">
        <v>2.1599532983070695</v>
      </c>
      <c r="F26" s="58"/>
    </row>
    <row r="27" spans="1:6" ht="14.25" customHeight="1" x14ac:dyDescent="0.2">
      <c r="A27" s="277"/>
      <c r="D27" s="71" t="s">
        <v>299</v>
      </c>
    </row>
    <row r="28" spans="1:6" ht="14.25" customHeight="1" x14ac:dyDescent="0.2">
      <c r="A28" s="277" t="s">
        <v>298</v>
      </c>
    </row>
    <row r="29" spans="1:6" ht="14.25" customHeight="1" x14ac:dyDescent="0.2">
      <c r="A29" s="277" t="s">
        <v>580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583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2" t="s">
        <v>300</v>
      </c>
    </row>
    <row r="3" spans="1:6" x14ac:dyDescent="0.2">
      <c r="A3" s="63"/>
      <c r="B3" s="855" t="s">
        <v>301</v>
      </c>
      <c r="C3" s="855"/>
      <c r="D3" s="855"/>
      <c r="E3" s="262" t="s">
        <v>302</v>
      </c>
      <c r="F3" s="262"/>
    </row>
    <row r="4" spans="1:6" x14ac:dyDescent="0.2">
      <c r="A4" s="75"/>
      <c r="B4" s="293" t="s">
        <v>655</v>
      </c>
      <c r="C4" s="294" t="s">
        <v>651</v>
      </c>
      <c r="D4" s="293" t="s">
        <v>659</v>
      </c>
      <c r="E4" s="264" t="s">
        <v>303</v>
      </c>
      <c r="F4" s="263" t="s">
        <v>304</v>
      </c>
    </row>
    <row r="5" spans="1:6" x14ac:dyDescent="0.2">
      <c r="A5" s="703" t="s">
        <v>585</v>
      </c>
      <c r="B5" s="295">
        <v>120.522778521429</v>
      </c>
      <c r="C5" s="295">
        <v>112.91771266451612</v>
      </c>
      <c r="D5" s="295">
        <v>139.67492139999999</v>
      </c>
      <c r="E5" s="295">
        <v>6.7350512842107415</v>
      </c>
      <c r="F5" s="295">
        <v>-13.711941046111795</v>
      </c>
    </row>
    <row r="6" spans="1:6" x14ac:dyDescent="0.2">
      <c r="A6" s="75" t="s">
        <v>584</v>
      </c>
      <c r="B6" s="274">
        <v>113.84729331428601</v>
      </c>
      <c r="C6" s="290">
        <v>107.15396965161293</v>
      </c>
      <c r="D6" s="274">
        <v>133.88377857142899</v>
      </c>
      <c r="E6" s="274">
        <v>6.2464542232405575</v>
      </c>
      <c r="F6" s="274">
        <v>-14.965580947099744</v>
      </c>
    </row>
    <row r="7" spans="1:6" x14ac:dyDescent="0.2">
      <c r="A7" s="1"/>
      <c r="B7" s="1"/>
      <c r="C7" s="1"/>
      <c r="D7" s="1"/>
      <c r="E7" s="1"/>
      <c r="F7" s="71" t="s">
        <v>299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sqref="A1:C2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1" t="s">
        <v>305</v>
      </c>
      <c r="B1" s="841"/>
      <c r="C1" s="841"/>
      <c r="D1" s="58"/>
      <c r="E1" s="58"/>
    </row>
    <row r="2" spans="1:38" x14ac:dyDescent="0.2">
      <c r="A2" s="842"/>
      <c r="B2" s="841"/>
      <c r="C2" s="841"/>
      <c r="D2" s="8"/>
      <c r="E2" s="62" t="s">
        <v>300</v>
      </c>
    </row>
    <row r="3" spans="1:38" x14ac:dyDescent="0.2">
      <c r="A3" s="64"/>
      <c r="B3" s="297" t="s">
        <v>306</v>
      </c>
      <c r="C3" s="297" t="s">
        <v>307</v>
      </c>
      <c r="D3" s="297" t="s">
        <v>308</v>
      </c>
      <c r="E3" s="297" t="s">
        <v>309</v>
      </c>
    </row>
    <row r="4" spans="1:38" x14ac:dyDescent="0.2">
      <c r="A4" s="298" t="s">
        <v>310</v>
      </c>
      <c r="B4" s="299">
        <v>120.522778521429</v>
      </c>
      <c r="C4" s="300">
        <v>20.917176437603381</v>
      </c>
      <c r="D4" s="300">
        <v>46.198741855667414</v>
      </c>
      <c r="E4" s="300">
        <v>53.406860228158202</v>
      </c>
      <c r="F4" s="443"/>
      <c r="H4" s="443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</row>
    <row r="5" spans="1:38" x14ac:dyDescent="0.2">
      <c r="A5" s="301" t="s">
        <v>311</v>
      </c>
      <c r="B5" s="302">
        <v>133.92857142857142</v>
      </c>
      <c r="C5" s="296">
        <v>21.383553421368546</v>
      </c>
      <c r="D5" s="296">
        <v>65.449875150060009</v>
      </c>
      <c r="E5" s="296">
        <v>47.095142857142854</v>
      </c>
      <c r="F5" s="443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</row>
    <row r="6" spans="1:38" x14ac:dyDescent="0.2">
      <c r="A6" s="301" t="s">
        <v>312</v>
      </c>
      <c r="B6" s="302">
        <v>115.32142857142858</v>
      </c>
      <c r="C6" s="296">
        <v>19.220238095238098</v>
      </c>
      <c r="D6" s="296">
        <v>49.336226190476197</v>
      </c>
      <c r="E6" s="296">
        <v>46.764964285714278</v>
      </c>
      <c r="F6" s="443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</row>
    <row r="7" spans="1:38" x14ac:dyDescent="0.2">
      <c r="A7" s="301" t="s">
        <v>255</v>
      </c>
      <c r="B7" s="302">
        <v>130.41749999999999</v>
      </c>
      <c r="C7" s="296">
        <v>22.634442148760328</v>
      </c>
      <c r="D7" s="296">
        <v>61.521843565525373</v>
      </c>
      <c r="E7" s="296">
        <v>46.261214285714281</v>
      </c>
      <c r="F7" s="443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</row>
    <row r="8" spans="1:38" x14ac:dyDescent="0.2">
      <c r="A8" s="301" t="s">
        <v>313</v>
      </c>
      <c r="B8" s="302">
        <v>100.05931076797221</v>
      </c>
      <c r="C8" s="296">
        <v>16.676551794662036</v>
      </c>
      <c r="D8" s="296">
        <v>36.302280396768609</v>
      </c>
      <c r="E8" s="296">
        <v>47.080478576541566</v>
      </c>
      <c r="F8" s="443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</row>
    <row r="9" spans="1:38" x14ac:dyDescent="0.2">
      <c r="A9" s="301" t="s">
        <v>314</v>
      </c>
      <c r="B9" s="302">
        <v>108.01104753346178</v>
      </c>
      <c r="C9" s="296">
        <v>18.745718993410719</v>
      </c>
      <c r="D9" s="296">
        <v>46.440400714241605</v>
      </c>
      <c r="E9" s="296">
        <v>42.824927825809446</v>
      </c>
      <c r="F9" s="443"/>
    </row>
    <row r="10" spans="1:38" x14ac:dyDescent="0.2">
      <c r="A10" s="301" t="s">
        <v>315</v>
      </c>
      <c r="B10" s="302">
        <v>114.99717857142858</v>
      </c>
      <c r="C10" s="296">
        <v>18.360894057623053</v>
      </c>
      <c r="D10" s="296">
        <v>48.970213085234093</v>
      </c>
      <c r="E10" s="296">
        <v>47.666071428571428</v>
      </c>
      <c r="F10" s="443"/>
    </row>
    <row r="11" spans="1:38" x14ac:dyDescent="0.2">
      <c r="A11" s="301" t="s">
        <v>316</v>
      </c>
      <c r="B11" s="302">
        <v>116.83276316449476</v>
      </c>
      <c r="C11" s="296">
        <v>23.366552632898951</v>
      </c>
      <c r="D11" s="296">
        <v>47.465233435967995</v>
      </c>
      <c r="E11" s="296">
        <v>46.000977095627817</v>
      </c>
      <c r="F11" s="443"/>
    </row>
    <row r="12" spans="1:38" x14ac:dyDescent="0.2">
      <c r="A12" s="301" t="s">
        <v>317</v>
      </c>
      <c r="B12" s="302">
        <v>144.27969162312758</v>
      </c>
      <c r="C12" s="296">
        <v>28.855938324625516</v>
      </c>
      <c r="D12" s="296">
        <v>61.329855597732887</v>
      </c>
      <c r="E12" s="296">
        <v>54.093897700769176</v>
      </c>
      <c r="F12" s="443"/>
    </row>
    <row r="13" spans="1:38" x14ac:dyDescent="0.2">
      <c r="A13" s="301" t="s">
        <v>318</v>
      </c>
      <c r="B13" s="302">
        <v>120.925</v>
      </c>
      <c r="C13" s="296">
        <v>20.154166666666669</v>
      </c>
      <c r="D13" s="296">
        <v>57.017083333333332</v>
      </c>
      <c r="E13" s="296">
        <v>43.753749999999997</v>
      </c>
      <c r="F13" s="443"/>
    </row>
    <row r="14" spans="1:38" x14ac:dyDescent="0.2">
      <c r="A14" s="301" t="s">
        <v>319</v>
      </c>
      <c r="B14" s="302">
        <v>126.35714285714286</v>
      </c>
      <c r="C14" s="296">
        <v>22.785714285714285</v>
      </c>
      <c r="D14" s="296">
        <v>60.741071428571438</v>
      </c>
      <c r="E14" s="296">
        <v>42.830357142857139</v>
      </c>
      <c r="F14" s="443"/>
    </row>
    <row r="15" spans="1:38" x14ac:dyDescent="0.2">
      <c r="A15" s="301" t="s">
        <v>220</v>
      </c>
      <c r="B15" s="302">
        <v>104.87142857142858</v>
      </c>
      <c r="C15" s="296">
        <v>17.478571428571431</v>
      </c>
      <c r="D15" s="296">
        <v>42.277000000000001</v>
      </c>
      <c r="E15" s="296">
        <v>45.115857142857152</v>
      </c>
      <c r="F15" s="443"/>
    </row>
    <row r="16" spans="1:38" x14ac:dyDescent="0.2">
      <c r="A16" s="301" t="s">
        <v>320</v>
      </c>
      <c r="B16" s="303">
        <v>138.28928571428571</v>
      </c>
      <c r="C16" s="285">
        <v>26.765668202764978</v>
      </c>
      <c r="D16" s="285">
        <v>62.370117511520739</v>
      </c>
      <c r="E16" s="285">
        <v>49.153499999999994</v>
      </c>
      <c r="F16" s="443"/>
    </row>
    <row r="17" spans="1:13" x14ac:dyDescent="0.2">
      <c r="A17" s="301" t="s">
        <v>256</v>
      </c>
      <c r="B17" s="302">
        <v>131.73724999999999</v>
      </c>
      <c r="C17" s="296">
        <v>21.956208333333333</v>
      </c>
      <c r="D17" s="296">
        <v>63.050005952380943</v>
      </c>
      <c r="E17" s="296">
        <v>46.73103571428571</v>
      </c>
      <c r="F17" s="443"/>
    </row>
    <row r="18" spans="1:13" x14ac:dyDescent="0.2">
      <c r="A18" s="301" t="s">
        <v>257</v>
      </c>
      <c r="B18" s="302">
        <v>142.09642857142859</v>
      </c>
      <c r="C18" s="296">
        <v>26.570876887340308</v>
      </c>
      <c r="D18" s="296">
        <v>68.026265969802566</v>
      </c>
      <c r="E18" s="296">
        <v>47.499285714285719</v>
      </c>
      <c r="F18" s="443"/>
    </row>
    <row r="19" spans="1:13" x14ac:dyDescent="0.2">
      <c r="A19" s="58" t="s">
        <v>258</v>
      </c>
      <c r="B19" s="302">
        <v>150.77857142857141</v>
      </c>
      <c r="C19" s="296">
        <v>26.168181818181814</v>
      </c>
      <c r="D19" s="296">
        <v>77.407139610389606</v>
      </c>
      <c r="E19" s="296">
        <v>47.203249999999997</v>
      </c>
      <c r="F19" s="443"/>
    </row>
    <row r="20" spans="1:13" x14ac:dyDescent="0.2">
      <c r="A20" s="58" t="s">
        <v>321</v>
      </c>
      <c r="B20" s="302">
        <v>111.25008410370921</v>
      </c>
      <c r="C20" s="296">
        <v>23.65159268346574</v>
      </c>
      <c r="D20" s="296">
        <v>39.49276808134087</v>
      </c>
      <c r="E20" s="296">
        <v>48.1057233389026</v>
      </c>
      <c r="F20" s="443"/>
    </row>
    <row r="21" spans="1:13" x14ac:dyDescent="0.2">
      <c r="A21" s="58" t="s">
        <v>322</v>
      </c>
      <c r="B21" s="302">
        <v>129.4</v>
      </c>
      <c r="C21" s="296">
        <v>24.196747967479677</v>
      </c>
      <c r="D21" s="296">
        <v>60.771752032520325</v>
      </c>
      <c r="E21" s="296">
        <v>44.4315</v>
      </c>
      <c r="F21" s="443"/>
    </row>
    <row r="22" spans="1:13" x14ac:dyDescent="0.2">
      <c r="A22" s="58" t="s">
        <v>221</v>
      </c>
      <c r="B22" s="302">
        <v>148.91335714285717</v>
      </c>
      <c r="C22" s="296">
        <v>26.853228337236537</v>
      </c>
      <c r="D22" s="296">
        <v>72.84002166276349</v>
      </c>
      <c r="E22" s="296">
        <v>49.220107142857145</v>
      </c>
      <c r="F22" s="443"/>
    </row>
    <row r="23" spans="1:13" x14ac:dyDescent="0.2">
      <c r="A23" s="304" t="s">
        <v>323</v>
      </c>
      <c r="B23" s="305">
        <v>105.10089285714287</v>
      </c>
      <c r="C23" s="306">
        <v>18.240650826446281</v>
      </c>
      <c r="D23" s="306">
        <v>42.319849173553735</v>
      </c>
      <c r="E23" s="306">
        <v>44.540392857142855</v>
      </c>
      <c r="F23" s="443"/>
    </row>
    <row r="24" spans="1:13" x14ac:dyDescent="0.2">
      <c r="A24" s="304" t="s">
        <v>324</v>
      </c>
      <c r="B24" s="305">
        <v>105.54732142857145</v>
      </c>
      <c r="C24" s="306">
        <v>18.318130165289261</v>
      </c>
      <c r="D24" s="306">
        <v>43.44286983471077</v>
      </c>
      <c r="E24" s="306">
        <v>43.786321428571419</v>
      </c>
      <c r="F24" s="443"/>
    </row>
    <row r="25" spans="1:13" x14ac:dyDescent="0.2">
      <c r="A25" s="284" t="s">
        <v>325</v>
      </c>
      <c r="B25" s="305">
        <v>111.89817857142857</v>
      </c>
      <c r="C25" s="306">
        <v>16.25870970695971</v>
      </c>
      <c r="D25" s="306">
        <v>46.208576007326002</v>
      </c>
      <c r="E25" s="306">
        <v>49.430892857142865</v>
      </c>
      <c r="F25" s="443"/>
    </row>
    <row r="26" spans="1:13" x14ac:dyDescent="0.2">
      <c r="A26" s="284" t="s">
        <v>326</v>
      </c>
      <c r="B26" s="305">
        <v>138.14285714285714</v>
      </c>
      <c r="C26" s="306">
        <v>21.072639225181597</v>
      </c>
      <c r="D26" s="306">
        <v>51.902467917675544</v>
      </c>
      <c r="E26" s="306">
        <v>65.167749999999998</v>
      </c>
      <c r="F26" s="443"/>
    </row>
    <row r="27" spans="1:13" x14ac:dyDescent="0.2">
      <c r="A27" s="284" t="s">
        <v>327</v>
      </c>
      <c r="B27" s="305">
        <v>104.47735049203482</v>
      </c>
      <c r="C27" s="306">
        <v>19.536415132656916</v>
      </c>
      <c r="D27" s="306">
        <v>39.931090595155894</v>
      </c>
      <c r="E27" s="306">
        <v>45.009844764222009</v>
      </c>
      <c r="F27" s="443"/>
    </row>
    <row r="28" spans="1:13" x14ac:dyDescent="0.2">
      <c r="A28" s="58" t="s">
        <v>259</v>
      </c>
      <c r="B28" s="302">
        <v>137.09642857142859</v>
      </c>
      <c r="C28" s="296">
        <v>25.63591753774681</v>
      </c>
      <c r="D28" s="296">
        <v>61.751011033681792</v>
      </c>
      <c r="E28" s="296">
        <v>49.709499999999998</v>
      </c>
      <c r="F28" s="443"/>
    </row>
    <row r="29" spans="1:13" x14ac:dyDescent="0.2">
      <c r="A29" s="284" t="s">
        <v>224</v>
      </c>
      <c r="B29" s="305">
        <v>143.86575572386204</v>
      </c>
      <c r="C29" s="306">
        <v>23.977625953977007</v>
      </c>
      <c r="D29" s="306">
        <v>77.964355898346426</v>
      </c>
      <c r="E29" s="306">
        <v>41.923773871538607</v>
      </c>
      <c r="F29" s="443"/>
    </row>
    <row r="30" spans="1:13" x14ac:dyDescent="0.2">
      <c r="A30" s="58" t="s">
        <v>328</v>
      </c>
      <c r="B30" s="302">
        <v>115.29979580768035</v>
      </c>
      <c r="C30" s="296">
        <v>22.316089511163941</v>
      </c>
      <c r="D30" s="296">
        <v>45.914697793939837</v>
      </c>
      <c r="E30" s="296">
        <v>47.06900850257658</v>
      </c>
      <c r="F30" s="443"/>
    </row>
    <row r="31" spans="1:13" x14ac:dyDescent="0.2">
      <c r="A31" s="307" t="s">
        <v>260</v>
      </c>
      <c r="B31" s="308">
        <v>134.73236796491307</v>
      </c>
      <c r="C31" s="274">
        <v>26.946473592982613</v>
      </c>
      <c r="D31" s="274">
        <v>59.336869582615009</v>
      </c>
      <c r="E31" s="274">
        <v>48.449024789315452</v>
      </c>
      <c r="F31" s="443"/>
    </row>
    <row r="32" spans="1:13" x14ac:dyDescent="0.2">
      <c r="A32" s="309" t="s">
        <v>329</v>
      </c>
      <c r="B32" s="310">
        <v>133.4911697419881</v>
      </c>
      <c r="C32" s="310">
        <v>23.25744802839024</v>
      </c>
      <c r="D32" s="310">
        <v>63.583986482768651</v>
      </c>
      <c r="E32" s="310">
        <v>46.649735230829201</v>
      </c>
      <c r="F32" s="443"/>
      <c r="M32" s="444"/>
    </row>
    <row r="33" spans="1:13" x14ac:dyDescent="0.2">
      <c r="A33" s="311" t="s">
        <v>330</v>
      </c>
      <c r="B33" s="312">
        <v>135.2187012351433</v>
      </c>
      <c r="C33" s="312">
        <v>23.121335091927026</v>
      </c>
      <c r="D33" s="312">
        <v>64.254072710447446</v>
      </c>
      <c r="E33" s="312">
        <v>47.843293432768832</v>
      </c>
      <c r="F33" s="443"/>
      <c r="M33" s="444"/>
    </row>
    <row r="34" spans="1:13" x14ac:dyDescent="0.2">
      <c r="A34" s="311" t="s">
        <v>331</v>
      </c>
      <c r="B34" s="313">
        <v>14.695922713714296</v>
      </c>
      <c r="C34" s="313">
        <v>2.2041586543236455</v>
      </c>
      <c r="D34" s="313">
        <v>18.055330854780031</v>
      </c>
      <c r="E34" s="313">
        <v>-5.5635667953893702</v>
      </c>
      <c r="F34" s="443"/>
    </row>
    <row r="35" spans="1:13" x14ac:dyDescent="0.2">
      <c r="A35" s="94"/>
      <c r="B35" s="65"/>
      <c r="C35" s="58"/>
      <c r="D35" s="8"/>
      <c r="E35" s="71" t="s">
        <v>299</v>
      </c>
    </row>
    <row r="36" spans="1:13" x14ac:dyDescent="0.2">
      <c r="B36" s="443"/>
      <c r="C36" s="443"/>
      <c r="D36" s="443"/>
      <c r="E36" s="443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B28" sqref="B28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1" t="s">
        <v>332</v>
      </c>
      <c r="B1" s="841"/>
      <c r="C1" s="841"/>
      <c r="D1" s="58"/>
      <c r="E1" s="58"/>
    </row>
    <row r="2" spans="1:36" x14ac:dyDescent="0.2">
      <c r="A2" s="842"/>
      <c r="B2" s="841"/>
      <c r="C2" s="841"/>
      <c r="D2" s="8"/>
      <c r="E2" s="62" t="s">
        <v>300</v>
      </c>
    </row>
    <row r="3" spans="1:36" x14ac:dyDescent="0.2">
      <c r="A3" s="64"/>
      <c r="B3" s="297" t="s">
        <v>306</v>
      </c>
      <c r="C3" s="297" t="s">
        <v>307</v>
      </c>
      <c r="D3" s="297" t="s">
        <v>308</v>
      </c>
      <c r="E3" s="297" t="s">
        <v>309</v>
      </c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</row>
    <row r="4" spans="1:36" x14ac:dyDescent="0.2">
      <c r="A4" s="298" t="s">
        <v>310</v>
      </c>
      <c r="B4" s="299">
        <v>113.84729331428601</v>
      </c>
      <c r="C4" s="300">
        <v>19.758621153719059</v>
      </c>
      <c r="D4" s="300">
        <v>36.796757903837346</v>
      </c>
      <c r="E4" s="300">
        <v>57.291914256729598</v>
      </c>
      <c r="F4" s="443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</row>
    <row r="5" spans="1:36" x14ac:dyDescent="0.2">
      <c r="A5" s="301" t="s">
        <v>311</v>
      </c>
      <c r="B5" s="302">
        <v>118.22857142857143</v>
      </c>
      <c r="C5" s="296">
        <v>18.87683073229292</v>
      </c>
      <c r="D5" s="296">
        <v>47.039847839135646</v>
      </c>
      <c r="E5" s="296">
        <v>52.311892857142865</v>
      </c>
      <c r="G5" s="448"/>
      <c r="H5" s="448"/>
      <c r="I5" s="448"/>
      <c r="J5" s="448"/>
      <c r="K5" s="448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</row>
    <row r="6" spans="1:36" x14ac:dyDescent="0.2">
      <c r="A6" s="301" t="s">
        <v>312</v>
      </c>
      <c r="B6" s="302">
        <v>112.90714285714287</v>
      </c>
      <c r="C6" s="296">
        <v>18.817857142857147</v>
      </c>
      <c r="D6" s="296">
        <v>40.963821428571435</v>
      </c>
      <c r="E6" s="296">
        <v>53.125464285714294</v>
      </c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</row>
    <row r="7" spans="1:36" x14ac:dyDescent="0.2">
      <c r="A7" s="301" t="s">
        <v>255</v>
      </c>
      <c r="B7" s="302">
        <v>115.51214285714286</v>
      </c>
      <c r="C7" s="296">
        <v>20.047561983471077</v>
      </c>
      <c r="D7" s="296">
        <v>42.883973730814645</v>
      </c>
      <c r="E7" s="296">
        <v>52.58060714285714</v>
      </c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</row>
    <row r="8" spans="1:36" x14ac:dyDescent="0.2">
      <c r="A8" s="301" t="s">
        <v>313</v>
      </c>
      <c r="B8" s="302">
        <v>103.72974887879275</v>
      </c>
      <c r="C8" s="296">
        <v>17.288291479798794</v>
      </c>
      <c r="D8" s="296">
        <v>32.978826104529126</v>
      </c>
      <c r="E8" s="296">
        <v>53.462631294464828</v>
      </c>
    </row>
    <row r="9" spans="1:36" x14ac:dyDescent="0.2">
      <c r="A9" s="301" t="s">
        <v>314</v>
      </c>
      <c r="B9" s="302">
        <v>110.8357377959754</v>
      </c>
      <c r="C9" s="296">
        <v>19.235954493516392</v>
      </c>
      <c r="D9" s="296">
        <v>39.604550111469877</v>
      </c>
      <c r="E9" s="296">
        <v>51.995233190989133</v>
      </c>
    </row>
    <row r="10" spans="1:36" x14ac:dyDescent="0.2">
      <c r="A10" s="301" t="s">
        <v>315</v>
      </c>
      <c r="B10" s="302">
        <v>119.44967857142858</v>
      </c>
      <c r="C10" s="296">
        <v>19.071797418967591</v>
      </c>
      <c r="D10" s="296">
        <v>46.070131152460988</v>
      </c>
      <c r="E10" s="296">
        <v>54.307749999999999</v>
      </c>
    </row>
    <row r="11" spans="1:36" x14ac:dyDescent="0.2">
      <c r="A11" s="301" t="s">
        <v>316</v>
      </c>
      <c r="B11" s="302">
        <v>110.41609708277647</v>
      </c>
      <c r="C11" s="296">
        <v>22.083219416555295</v>
      </c>
      <c r="D11" s="296">
        <v>37.090319023734551</v>
      </c>
      <c r="E11" s="296">
        <v>51.242558642486628</v>
      </c>
    </row>
    <row r="12" spans="1:36" x14ac:dyDescent="0.2">
      <c r="A12" s="301" t="s">
        <v>317</v>
      </c>
      <c r="B12" s="302">
        <v>128.56627345623443</v>
      </c>
      <c r="C12" s="296">
        <v>25.713254691246885</v>
      </c>
      <c r="D12" s="296">
        <v>41.983025055628431</v>
      </c>
      <c r="E12" s="296">
        <v>60.869993709359107</v>
      </c>
    </row>
    <row r="13" spans="1:36" x14ac:dyDescent="0.2">
      <c r="A13" s="301" t="s">
        <v>318</v>
      </c>
      <c r="B13" s="302">
        <v>111.575</v>
      </c>
      <c r="C13" s="296">
        <v>18.595833333333335</v>
      </c>
      <c r="D13" s="296">
        <v>40.605166666666662</v>
      </c>
      <c r="E13" s="296">
        <v>52.374000000000002</v>
      </c>
    </row>
    <row r="14" spans="1:36" x14ac:dyDescent="0.2">
      <c r="A14" s="301" t="s">
        <v>319</v>
      </c>
      <c r="B14" s="302">
        <v>117.7</v>
      </c>
      <c r="C14" s="296">
        <v>21.22459016393443</v>
      </c>
      <c r="D14" s="296">
        <v>50.532195550351283</v>
      </c>
      <c r="E14" s="296">
        <v>45.943214285714291</v>
      </c>
    </row>
    <row r="15" spans="1:36" x14ac:dyDescent="0.2">
      <c r="A15" s="301" t="s">
        <v>220</v>
      </c>
      <c r="B15" s="302">
        <v>109.57142857142858</v>
      </c>
      <c r="C15" s="296">
        <v>18.261904761904766</v>
      </c>
      <c r="D15" s="296">
        <v>39.291988095238104</v>
      </c>
      <c r="E15" s="296">
        <v>52.017535714285714</v>
      </c>
    </row>
    <row r="16" spans="1:36" x14ac:dyDescent="0.2">
      <c r="A16" s="301" t="s">
        <v>320</v>
      </c>
      <c r="B16" s="303">
        <v>129.45714285714286</v>
      </c>
      <c r="C16" s="285">
        <v>25.056221198156681</v>
      </c>
      <c r="D16" s="285">
        <v>46.279814516129036</v>
      </c>
      <c r="E16" s="285">
        <v>58.121107142857149</v>
      </c>
    </row>
    <row r="17" spans="1:11" x14ac:dyDescent="0.2">
      <c r="A17" s="301" t="s">
        <v>256</v>
      </c>
      <c r="B17" s="302">
        <v>115.96239285714287</v>
      </c>
      <c r="C17" s="296">
        <v>19.32706547619048</v>
      </c>
      <c r="D17" s="296">
        <v>48.070148809523829</v>
      </c>
      <c r="E17" s="296">
        <v>48.565178571428568</v>
      </c>
    </row>
    <row r="18" spans="1:11" x14ac:dyDescent="0.2">
      <c r="A18" s="301" t="s">
        <v>257</v>
      </c>
      <c r="B18" s="302">
        <v>114.7</v>
      </c>
      <c r="C18" s="296">
        <v>21.447967479674798</v>
      </c>
      <c r="D18" s="296">
        <v>34.025103948896628</v>
      </c>
      <c r="E18" s="296">
        <v>59.226928571428573</v>
      </c>
    </row>
    <row r="19" spans="1:11" x14ac:dyDescent="0.2">
      <c r="A19" s="58" t="s">
        <v>258</v>
      </c>
      <c r="B19" s="302">
        <v>124.06071428571428</v>
      </c>
      <c r="C19" s="296">
        <v>21.531198347107438</v>
      </c>
      <c r="D19" s="296">
        <v>49.006158795749698</v>
      </c>
      <c r="E19" s="296">
        <v>53.523357142857151</v>
      </c>
    </row>
    <row r="20" spans="1:11" x14ac:dyDescent="0.2">
      <c r="A20" s="58" t="s">
        <v>321</v>
      </c>
      <c r="B20" s="302">
        <v>116.6652578684558</v>
      </c>
      <c r="C20" s="296">
        <v>24.802850098018162</v>
      </c>
      <c r="D20" s="296">
        <v>36.325219622446177</v>
      </c>
      <c r="E20" s="296">
        <v>55.537188147991458</v>
      </c>
    </row>
    <row r="21" spans="1:11" x14ac:dyDescent="0.2">
      <c r="A21" s="58" t="s">
        <v>322</v>
      </c>
      <c r="B21" s="302">
        <v>120.68571428571428</v>
      </c>
      <c r="C21" s="296">
        <v>22.567247386759583</v>
      </c>
      <c r="D21" s="296">
        <v>49.899681184668971</v>
      </c>
      <c r="E21" s="296">
        <v>48.218785714285723</v>
      </c>
    </row>
    <row r="22" spans="1:11" x14ac:dyDescent="0.2">
      <c r="A22" s="58" t="s">
        <v>221</v>
      </c>
      <c r="B22" s="302">
        <v>140.01000000000002</v>
      </c>
      <c r="C22" s="296">
        <v>25.247704918032788</v>
      </c>
      <c r="D22" s="296">
        <v>61.739830796252953</v>
      </c>
      <c r="E22" s="296">
        <v>53.022464285714271</v>
      </c>
    </row>
    <row r="23" spans="1:11" x14ac:dyDescent="0.2">
      <c r="A23" s="304" t="s">
        <v>323</v>
      </c>
      <c r="B23" s="305">
        <v>104.81517857142858</v>
      </c>
      <c r="C23" s="306">
        <v>18.191064049586775</v>
      </c>
      <c r="D23" s="306">
        <v>34.602864521841809</v>
      </c>
      <c r="E23" s="306">
        <v>52.021249999999995</v>
      </c>
    </row>
    <row r="24" spans="1:11" x14ac:dyDescent="0.2">
      <c r="A24" s="304" t="s">
        <v>324</v>
      </c>
      <c r="B24" s="305">
        <v>102.97421428571428</v>
      </c>
      <c r="C24" s="306">
        <v>17.871557851239668</v>
      </c>
      <c r="D24" s="306">
        <v>33.016835005903189</v>
      </c>
      <c r="E24" s="306">
        <v>52.085821428571421</v>
      </c>
    </row>
    <row r="25" spans="1:11" x14ac:dyDescent="0.2">
      <c r="A25" s="284" t="s">
        <v>325</v>
      </c>
      <c r="B25" s="305">
        <v>103.03425</v>
      </c>
      <c r="C25" s="306">
        <v>14.970788461538465</v>
      </c>
      <c r="D25" s="306">
        <v>33.500068681318666</v>
      </c>
      <c r="E25" s="306">
        <v>54.563392857142865</v>
      </c>
    </row>
    <row r="26" spans="1:11" x14ac:dyDescent="0.2">
      <c r="A26" s="284" t="s">
        <v>326</v>
      </c>
      <c r="B26" s="305">
        <v>131.14285714285714</v>
      </c>
      <c r="C26" s="306">
        <v>20.004842615012105</v>
      </c>
      <c r="D26" s="306">
        <v>44.168585956416464</v>
      </c>
      <c r="E26" s="306">
        <v>66.969428571428566</v>
      </c>
    </row>
    <row r="27" spans="1:11" x14ac:dyDescent="0.2">
      <c r="A27" s="284" t="s">
        <v>327</v>
      </c>
      <c r="B27" s="305">
        <v>105.39661608258491</v>
      </c>
      <c r="C27" s="306">
        <v>19.708310324385796</v>
      </c>
      <c r="D27" s="306">
        <v>34.899383099440684</v>
      </c>
      <c r="E27" s="306">
        <v>50.788922658758437</v>
      </c>
    </row>
    <row r="28" spans="1:11" x14ac:dyDescent="0.2">
      <c r="A28" s="58" t="s">
        <v>259</v>
      </c>
      <c r="B28" s="302">
        <v>118.21785714285713</v>
      </c>
      <c r="C28" s="296">
        <v>22.105778164924505</v>
      </c>
      <c r="D28" s="296">
        <v>40.20111469221834</v>
      </c>
      <c r="E28" s="296">
        <v>55.910964285714286</v>
      </c>
    </row>
    <row r="29" spans="1:11" x14ac:dyDescent="0.2">
      <c r="A29" s="284" t="s">
        <v>224</v>
      </c>
      <c r="B29" s="305">
        <v>153.9532377891467</v>
      </c>
      <c r="C29" s="306">
        <v>25.658872964857785</v>
      </c>
      <c r="D29" s="306">
        <v>77.964388508570863</v>
      </c>
      <c r="E29" s="306">
        <v>50.329976315718064</v>
      </c>
    </row>
    <row r="30" spans="1:11" x14ac:dyDescent="0.2">
      <c r="A30" s="58" t="s">
        <v>328</v>
      </c>
      <c r="B30" s="302">
        <v>120.02582692380254</v>
      </c>
      <c r="C30" s="296">
        <v>23.230805211058556</v>
      </c>
      <c r="D30" s="296">
        <v>42.794471973797428</v>
      </c>
      <c r="E30" s="296">
        <v>54.000549738946553</v>
      </c>
    </row>
    <row r="31" spans="1:11" x14ac:dyDescent="0.2">
      <c r="A31" s="307" t="s">
        <v>260</v>
      </c>
      <c r="B31" s="308">
        <v>136.24096912769181</v>
      </c>
      <c r="C31" s="274">
        <v>27.248193825538362</v>
      </c>
      <c r="D31" s="274">
        <v>51.084512764997328</v>
      </c>
      <c r="E31" s="274">
        <v>57.908262537156119</v>
      </c>
    </row>
    <row r="32" spans="1:11" x14ac:dyDescent="0.2">
      <c r="A32" s="309" t="s">
        <v>329</v>
      </c>
      <c r="B32" s="310">
        <v>122.49994451595394</v>
      </c>
      <c r="C32" s="310">
        <v>21.20584657274777</v>
      </c>
      <c r="D32" s="310">
        <v>48.929131594562008</v>
      </c>
      <c r="E32" s="310">
        <v>52.364966348644167</v>
      </c>
      <c r="G32" s="449"/>
      <c r="H32" s="449"/>
      <c r="I32" s="449"/>
      <c r="J32" s="449"/>
      <c r="K32" s="449"/>
    </row>
    <row r="33" spans="1:11" x14ac:dyDescent="0.2">
      <c r="A33" s="311" t="s">
        <v>330</v>
      </c>
      <c r="B33" s="312">
        <v>119.51921252286634</v>
      </c>
      <c r="C33" s="312">
        <v>20.343894694348037</v>
      </c>
      <c r="D33" s="312">
        <v>46.79897410391321</v>
      </c>
      <c r="E33" s="312">
        <v>52.3763437246051</v>
      </c>
      <c r="G33" s="446"/>
      <c r="H33" s="446"/>
      <c r="I33" s="446"/>
      <c r="J33" s="446"/>
      <c r="K33" s="446"/>
    </row>
    <row r="34" spans="1:11" x14ac:dyDescent="0.2">
      <c r="A34" s="311" t="s">
        <v>331</v>
      </c>
      <c r="B34" s="313">
        <v>5.6719192085803343</v>
      </c>
      <c r="C34" s="313">
        <v>0.58527354062897885</v>
      </c>
      <c r="D34" s="313">
        <v>10.002216200075864</v>
      </c>
      <c r="E34" s="313">
        <v>-4.915570532124498</v>
      </c>
    </row>
    <row r="35" spans="1:11" x14ac:dyDescent="0.2">
      <c r="A35" s="94"/>
      <c r="B35" s="65"/>
      <c r="C35" s="58"/>
      <c r="D35" s="8"/>
      <c r="E35" s="71" t="s">
        <v>299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sqref="A1:C2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1" t="s">
        <v>35</v>
      </c>
      <c r="B1" s="841"/>
      <c r="C1" s="841"/>
    </row>
    <row r="2" spans="1:4" x14ac:dyDescent="0.2">
      <c r="A2" s="841"/>
      <c r="B2" s="841"/>
      <c r="C2" s="841"/>
    </row>
    <row r="3" spans="1:4" x14ac:dyDescent="0.2">
      <c r="A3" s="61"/>
      <c r="B3" s="8"/>
      <c r="C3" s="62" t="s">
        <v>300</v>
      </c>
    </row>
    <row r="4" spans="1:4" x14ac:dyDescent="0.2">
      <c r="A4" s="64"/>
      <c r="B4" s="297" t="s">
        <v>306</v>
      </c>
      <c r="C4" s="297" t="s">
        <v>309</v>
      </c>
    </row>
    <row r="5" spans="1:4" x14ac:dyDescent="0.2">
      <c r="A5" s="298" t="s">
        <v>310</v>
      </c>
      <c r="B5" s="792">
        <v>62.741633333333326</v>
      </c>
      <c r="C5" s="793">
        <v>22.423333333333332</v>
      </c>
    </row>
    <row r="6" spans="1:4" x14ac:dyDescent="0.2">
      <c r="A6" s="301" t="s">
        <v>311</v>
      </c>
      <c r="B6" s="794">
        <v>59.770900000000005</v>
      </c>
      <c r="C6" s="795">
        <v>22.87853333333333</v>
      </c>
    </row>
    <row r="7" spans="1:4" x14ac:dyDescent="0.2">
      <c r="A7" s="301" t="s">
        <v>312</v>
      </c>
      <c r="B7" s="794">
        <v>68.523666666666657</v>
      </c>
      <c r="C7" s="795">
        <v>23.97</v>
      </c>
    </row>
    <row r="8" spans="1:4" x14ac:dyDescent="0.2">
      <c r="A8" s="301" t="s">
        <v>255</v>
      </c>
      <c r="B8" s="794">
        <v>56.118333333333325</v>
      </c>
      <c r="C8" s="795">
        <v>22.837833333333336</v>
      </c>
    </row>
    <row r="9" spans="1:4" x14ac:dyDescent="0.2">
      <c r="A9" s="301" t="s">
        <v>313</v>
      </c>
      <c r="B9" s="794">
        <v>56.766540546068107</v>
      </c>
      <c r="C9" s="795">
        <v>22.522752837713469</v>
      </c>
    </row>
    <row r="10" spans="1:4" x14ac:dyDescent="0.2">
      <c r="A10" s="301" t="s">
        <v>314</v>
      </c>
      <c r="B10" s="794">
        <v>62.353531468733593</v>
      </c>
      <c r="C10" s="795">
        <v>22.534549726148445</v>
      </c>
    </row>
    <row r="11" spans="1:4" x14ac:dyDescent="0.2">
      <c r="A11" s="301" t="s">
        <v>316</v>
      </c>
      <c r="B11" s="794">
        <v>71.82323333333332</v>
      </c>
      <c r="C11" s="795">
        <v>24.916333333333334</v>
      </c>
      <c r="D11" s="296"/>
    </row>
    <row r="12" spans="1:4" x14ac:dyDescent="0.2">
      <c r="A12" s="301" t="s">
        <v>315</v>
      </c>
      <c r="B12" s="794">
        <v>58.437395863037942</v>
      </c>
      <c r="C12" s="795">
        <v>21.447194593208373</v>
      </c>
    </row>
    <row r="13" spans="1:4" x14ac:dyDescent="0.2">
      <c r="A13" s="301" t="s">
        <v>317</v>
      </c>
      <c r="B13" s="794">
        <v>117.63126067615501</v>
      </c>
      <c r="C13" s="795">
        <v>32.94302650748152</v>
      </c>
    </row>
    <row r="14" spans="1:4" x14ac:dyDescent="0.2">
      <c r="A14" s="301" t="s">
        <v>318</v>
      </c>
      <c r="B14" s="796">
        <v>0</v>
      </c>
      <c r="C14" s="797">
        <v>0</v>
      </c>
    </row>
    <row r="15" spans="1:4" x14ac:dyDescent="0.2">
      <c r="A15" s="301" t="s">
        <v>319</v>
      </c>
      <c r="B15" s="794">
        <v>77.426666666666662</v>
      </c>
      <c r="C15" s="795">
        <v>20.334966666666666</v>
      </c>
    </row>
    <row r="16" spans="1:4" x14ac:dyDescent="0.2">
      <c r="A16" s="301" t="s">
        <v>220</v>
      </c>
      <c r="B16" s="794">
        <v>73.010000000000005</v>
      </c>
      <c r="C16" s="795">
        <v>26.08306666666666</v>
      </c>
    </row>
    <row r="17" spans="1:3" x14ac:dyDescent="0.2">
      <c r="A17" s="301" t="s">
        <v>320</v>
      </c>
      <c r="B17" s="794">
        <v>82.38333333333334</v>
      </c>
      <c r="C17" s="795">
        <v>26.386166666666668</v>
      </c>
    </row>
    <row r="18" spans="1:3" x14ac:dyDescent="0.2">
      <c r="A18" s="301" t="s">
        <v>256</v>
      </c>
      <c r="B18" s="794">
        <v>67.564999999999998</v>
      </c>
      <c r="C18" s="795">
        <v>25.241199999999999</v>
      </c>
    </row>
    <row r="19" spans="1:3" x14ac:dyDescent="0.2">
      <c r="A19" s="301" t="s">
        <v>257</v>
      </c>
      <c r="B19" s="794">
        <v>84.106666666666669</v>
      </c>
      <c r="C19" s="795">
        <v>23.600266666666666</v>
      </c>
    </row>
    <row r="20" spans="1:3" x14ac:dyDescent="0.2">
      <c r="A20" s="301" t="s">
        <v>258</v>
      </c>
      <c r="B20" s="794">
        <v>96.039999999999992</v>
      </c>
      <c r="C20" s="795">
        <v>18.017500000000002</v>
      </c>
    </row>
    <row r="21" spans="1:3" x14ac:dyDescent="0.2">
      <c r="A21" s="301" t="s">
        <v>321</v>
      </c>
      <c r="B21" s="794">
        <v>108.88757401055875</v>
      </c>
      <c r="C21" s="795">
        <v>26.55436778047396</v>
      </c>
    </row>
    <row r="22" spans="1:3" x14ac:dyDescent="0.2">
      <c r="A22" s="301" t="s">
        <v>322</v>
      </c>
      <c r="B22" s="794">
        <v>64.88473333333333</v>
      </c>
      <c r="C22" s="795">
        <v>23.838633333333334</v>
      </c>
    </row>
    <row r="23" spans="1:3" x14ac:dyDescent="0.2">
      <c r="A23" s="301" t="s">
        <v>221</v>
      </c>
      <c r="B23" s="794">
        <v>111.42149999999999</v>
      </c>
      <c r="C23" s="795">
        <v>28.147000000000002</v>
      </c>
    </row>
    <row r="24" spans="1:3" x14ac:dyDescent="0.2">
      <c r="A24" s="301" t="s">
        <v>323</v>
      </c>
      <c r="B24" s="794">
        <v>65.175766666666661</v>
      </c>
      <c r="C24" s="795">
        <v>24.7517</v>
      </c>
    </row>
    <row r="25" spans="1:3" x14ac:dyDescent="0.2">
      <c r="A25" s="301" t="s">
        <v>324</v>
      </c>
      <c r="B25" s="794">
        <v>56.88666666666667</v>
      </c>
      <c r="C25" s="795">
        <v>23.055833333333332</v>
      </c>
    </row>
    <row r="26" spans="1:3" x14ac:dyDescent="0.2">
      <c r="A26" s="301" t="s">
        <v>325</v>
      </c>
      <c r="B26" s="794">
        <v>52.562266666666666</v>
      </c>
      <c r="C26" s="795">
        <v>23.014066666666668</v>
      </c>
    </row>
    <row r="27" spans="1:3" x14ac:dyDescent="0.2">
      <c r="A27" s="301" t="s">
        <v>326</v>
      </c>
      <c r="B27" s="794">
        <v>98</v>
      </c>
      <c r="C27" s="795">
        <v>34.453600000000009</v>
      </c>
    </row>
    <row r="28" spans="1:3" x14ac:dyDescent="0.2">
      <c r="A28" s="301" t="s">
        <v>327</v>
      </c>
      <c r="B28" s="794">
        <v>68.901699232793291</v>
      </c>
      <c r="C28" s="795">
        <v>26.373869804431802</v>
      </c>
    </row>
    <row r="29" spans="1:3" x14ac:dyDescent="0.2">
      <c r="A29" s="301" t="s">
        <v>259</v>
      </c>
      <c r="B29" s="794">
        <v>98.226666666666659</v>
      </c>
      <c r="C29" s="795">
        <v>24.832100000000001</v>
      </c>
    </row>
    <row r="30" spans="1:3" x14ac:dyDescent="0.2">
      <c r="A30" s="301" t="s">
        <v>224</v>
      </c>
      <c r="B30" s="794">
        <v>58.139643052740496</v>
      </c>
      <c r="C30" s="795">
        <v>20.720814034597758</v>
      </c>
    </row>
    <row r="31" spans="1:3" x14ac:dyDescent="0.2">
      <c r="A31" s="301" t="s">
        <v>328</v>
      </c>
      <c r="B31" s="794">
        <v>93.742121370885627</v>
      </c>
      <c r="C31" s="795">
        <v>18.958095594762572</v>
      </c>
    </row>
    <row r="32" spans="1:3" x14ac:dyDescent="0.2">
      <c r="A32" s="301" t="s">
        <v>260</v>
      </c>
      <c r="B32" s="794">
        <v>103.62276122807251</v>
      </c>
      <c r="C32" s="795">
        <v>22.756613917533603</v>
      </c>
    </row>
    <row r="33" spans="1:3" x14ac:dyDescent="0.2">
      <c r="A33" s="309" t="s">
        <v>329</v>
      </c>
      <c r="B33" s="798">
        <v>66.270932342501609</v>
      </c>
      <c r="C33" s="798">
        <v>23.71255068994126</v>
      </c>
    </row>
    <row r="34" spans="1:3" x14ac:dyDescent="0.2">
      <c r="A34" s="311" t="s">
        <v>330</v>
      </c>
      <c r="B34" s="799">
        <v>65.236217090020858</v>
      </c>
      <c r="C34" s="799">
        <v>23.606801777451288</v>
      </c>
    </row>
    <row r="35" spans="1:3" x14ac:dyDescent="0.2">
      <c r="A35" s="311" t="s">
        <v>331</v>
      </c>
      <c r="B35" s="800">
        <v>2.4945837566875326</v>
      </c>
      <c r="C35" s="800">
        <v>1.1834684441179562</v>
      </c>
    </row>
    <row r="36" spans="1:3" x14ac:dyDescent="0.2">
      <c r="A36" s="94"/>
      <c r="B36" s="8"/>
      <c r="C36" s="71" t="s">
        <v>637</v>
      </c>
    </row>
    <row r="37" spans="1:3" x14ac:dyDescent="0.2">
      <c r="A37" s="94" t="s">
        <v>586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B3" sqref="B3:M7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6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1" t="s">
        <v>333</v>
      </c>
    </row>
    <row r="3" spans="1:13" x14ac:dyDescent="0.2">
      <c r="A3" s="228"/>
      <c r="B3" s="773">
        <v>2014</v>
      </c>
      <c r="C3" s="773" t="s">
        <v>625</v>
      </c>
      <c r="D3" s="773" t="s">
        <v>625</v>
      </c>
      <c r="E3" s="773" t="s">
        <v>625</v>
      </c>
      <c r="F3" s="773" t="s">
        <v>625</v>
      </c>
      <c r="G3" s="773" t="s">
        <v>625</v>
      </c>
      <c r="H3" s="773" t="s">
        <v>625</v>
      </c>
      <c r="I3" s="773" t="s">
        <v>625</v>
      </c>
      <c r="J3" s="773" t="s">
        <v>625</v>
      </c>
      <c r="K3" s="773" t="s">
        <v>625</v>
      </c>
      <c r="L3" s="773">
        <v>2015</v>
      </c>
      <c r="M3" s="773" t="s">
        <v>625</v>
      </c>
    </row>
    <row r="4" spans="1:13" x14ac:dyDescent="0.2">
      <c r="A4" s="314"/>
      <c r="B4" s="704">
        <v>41699</v>
      </c>
      <c r="C4" s="704">
        <v>41730</v>
      </c>
      <c r="D4" s="704">
        <v>41760</v>
      </c>
      <c r="E4" s="704">
        <v>41791</v>
      </c>
      <c r="F4" s="704">
        <v>41821</v>
      </c>
      <c r="G4" s="704">
        <v>41852</v>
      </c>
      <c r="H4" s="704">
        <v>41883</v>
      </c>
      <c r="I4" s="704">
        <v>41913</v>
      </c>
      <c r="J4" s="704">
        <v>41944</v>
      </c>
      <c r="K4" s="704">
        <v>41974</v>
      </c>
      <c r="L4" s="704">
        <v>42005</v>
      </c>
      <c r="M4" s="704">
        <v>42036</v>
      </c>
    </row>
    <row r="5" spans="1:13" x14ac:dyDescent="0.2">
      <c r="A5" s="315" t="s">
        <v>334</v>
      </c>
      <c r="B5" s="316">
        <v>107.42809523809522</v>
      </c>
      <c r="C5" s="317">
        <v>107.74749999999999</v>
      </c>
      <c r="D5" s="317">
        <v>109.52550000000001</v>
      </c>
      <c r="E5" s="317">
        <v>111.92238095238095</v>
      </c>
      <c r="F5" s="317">
        <v>106.80217391304349</v>
      </c>
      <c r="G5" s="317">
        <v>101.8235</v>
      </c>
      <c r="H5" s="317">
        <v>97.277272727272717</v>
      </c>
      <c r="I5" s="317">
        <v>87.419999999999987</v>
      </c>
      <c r="J5" s="317">
        <v>78.751999999999995</v>
      </c>
      <c r="K5" s="317">
        <v>62.477619047619058</v>
      </c>
      <c r="L5" s="317">
        <v>48.188571428571429</v>
      </c>
      <c r="M5" s="317">
        <v>58.224999999999987</v>
      </c>
    </row>
    <row r="6" spans="1:13" x14ac:dyDescent="0.2">
      <c r="A6" s="318" t="s">
        <v>335</v>
      </c>
      <c r="B6" s="316">
        <v>100.60380952380953</v>
      </c>
      <c r="C6" s="317">
        <v>102.02761904761904</v>
      </c>
      <c r="D6" s="317">
        <v>101.86</v>
      </c>
      <c r="E6" s="317">
        <v>105.22999999999998</v>
      </c>
      <c r="F6" s="317">
        <v>102.89772727272729</v>
      </c>
      <c r="G6" s="317">
        <v>96.53619047619047</v>
      </c>
      <c r="H6" s="317">
        <v>93.211904761904748</v>
      </c>
      <c r="I6" s="317">
        <v>84.396956521739114</v>
      </c>
      <c r="J6" s="317">
        <v>75.78947368421052</v>
      </c>
      <c r="K6" s="317">
        <v>59.290454545454551</v>
      </c>
      <c r="L6" s="317">
        <v>47.184999999999995</v>
      </c>
      <c r="M6" s="317">
        <v>50.584210526315793</v>
      </c>
    </row>
    <row r="7" spans="1:13" x14ac:dyDescent="0.2">
      <c r="A7" s="319" t="s">
        <v>336</v>
      </c>
      <c r="B7" s="320">
        <v>1.3822523809523812</v>
      </c>
      <c r="C7" s="321">
        <v>1.3812499999999999</v>
      </c>
      <c r="D7" s="321">
        <v>1.3732142857142859</v>
      </c>
      <c r="E7" s="321">
        <v>1.3592380952380951</v>
      </c>
      <c r="F7" s="321">
        <v>1.3539173913043479</v>
      </c>
      <c r="G7" s="321">
        <v>1.3316095238095236</v>
      </c>
      <c r="H7" s="321">
        <v>1.2901363636363632</v>
      </c>
      <c r="I7" s="321">
        <v>1.2672739130434783</v>
      </c>
      <c r="J7" s="321">
        <v>1.24722</v>
      </c>
      <c r="K7" s="321">
        <v>1.2331333333333334</v>
      </c>
      <c r="L7" s="321">
        <v>1.1621333333333337</v>
      </c>
      <c r="M7" s="321">
        <v>1.1349649999999998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0" t="s">
        <v>337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topLeftCell="A3"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6" t="s">
        <v>21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x14ac:dyDescent="0.2">
      <c r="A2" s="229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31" t="s">
        <v>333</v>
      </c>
    </row>
    <row r="3" spans="1:13" x14ac:dyDescent="0.2">
      <c r="A3" s="322"/>
      <c r="B3" s="773">
        <v>2014</v>
      </c>
      <c r="C3" s="773" t="s">
        <v>625</v>
      </c>
      <c r="D3" s="773" t="s">
        <v>625</v>
      </c>
      <c r="E3" s="773" t="s">
        <v>625</v>
      </c>
      <c r="F3" s="773" t="s">
        <v>625</v>
      </c>
      <c r="G3" s="773" t="s">
        <v>625</v>
      </c>
      <c r="H3" s="773" t="s">
        <v>625</v>
      </c>
      <c r="I3" s="773" t="s">
        <v>625</v>
      </c>
      <c r="J3" s="773" t="s">
        <v>625</v>
      </c>
      <c r="K3" s="773" t="s">
        <v>625</v>
      </c>
      <c r="L3" s="773">
        <v>2015</v>
      </c>
      <c r="M3" s="773" t="s">
        <v>625</v>
      </c>
    </row>
    <row r="4" spans="1:13" x14ac:dyDescent="0.2">
      <c r="A4" s="323"/>
      <c r="B4" s="704">
        <v>41699</v>
      </c>
      <c r="C4" s="704">
        <v>41730</v>
      </c>
      <c r="D4" s="704">
        <v>41760</v>
      </c>
      <c r="E4" s="704">
        <v>41791</v>
      </c>
      <c r="F4" s="704">
        <v>41821</v>
      </c>
      <c r="G4" s="704">
        <v>41852</v>
      </c>
      <c r="H4" s="704">
        <v>41883</v>
      </c>
      <c r="I4" s="704">
        <v>41913</v>
      </c>
      <c r="J4" s="704">
        <v>41944</v>
      </c>
      <c r="K4" s="704">
        <v>41974</v>
      </c>
      <c r="L4" s="704">
        <v>42005</v>
      </c>
      <c r="M4" s="704">
        <v>42036</v>
      </c>
    </row>
    <row r="5" spans="1:13" x14ac:dyDescent="0.2">
      <c r="A5" s="324" t="s">
        <v>338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</row>
    <row r="6" spans="1:13" x14ac:dyDescent="0.2">
      <c r="A6" s="326" t="s">
        <v>339</v>
      </c>
      <c r="B6" s="239">
        <v>105.54571428571428</v>
      </c>
      <c r="C6" s="239">
        <v>106.3009090909091</v>
      </c>
      <c r="D6" s="239">
        <v>106.83818181818182</v>
      </c>
      <c r="E6" s="239">
        <v>109.35904761904762</v>
      </c>
      <c r="F6" s="239">
        <v>105.73565217391305</v>
      </c>
      <c r="G6" s="239">
        <v>99.234761904761896</v>
      </c>
      <c r="H6" s="239">
        <v>96.015000000000001</v>
      </c>
      <c r="I6" s="239">
        <v>84.82</v>
      </c>
      <c r="J6" s="239">
        <v>76.655499999999989</v>
      </c>
      <c r="K6" s="239">
        <v>60.158695652173925</v>
      </c>
      <c r="L6" s="239">
        <v>47.063636363636355</v>
      </c>
      <c r="M6" s="239">
        <v>53.628</v>
      </c>
    </row>
    <row r="7" spans="1:13" x14ac:dyDescent="0.2">
      <c r="A7" s="326" t="s">
        <v>340</v>
      </c>
      <c r="B7" s="239">
        <v>104.29333333333332</v>
      </c>
      <c r="C7" s="239">
        <v>104.65818181818182</v>
      </c>
      <c r="D7" s="239">
        <v>105.66</v>
      </c>
      <c r="E7" s="239">
        <v>108.25952380952378</v>
      </c>
      <c r="F7" s="239">
        <v>105.80652173913045</v>
      </c>
      <c r="G7" s="239">
        <v>101.59714285714286</v>
      </c>
      <c r="H7" s="239">
        <v>96.368181818181839</v>
      </c>
      <c r="I7" s="239">
        <v>86.199130434782631</v>
      </c>
      <c r="J7" s="239">
        <v>76.004000000000005</v>
      </c>
      <c r="K7" s="239">
        <v>59.881363636363631</v>
      </c>
      <c r="L7" s="239">
        <v>46.382272727272728</v>
      </c>
      <c r="M7" s="239">
        <v>55.920500000000018</v>
      </c>
    </row>
    <row r="8" spans="1:13" x14ac:dyDescent="0.2">
      <c r="A8" s="326" t="s">
        <v>341</v>
      </c>
      <c r="B8" s="239">
        <v>105.4957142857143</v>
      </c>
      <c r="C8" s="239">
        <v>106.08727272727273</v>
      </c>
      <c r="D8" s="239">
        <v>107.40863636363639</v>
      </c>
      <c r="E8" s="239">
        <v>109.42095238095239</v>
      </c>
      <c r="F8" s="239">
        <v>105.68782608695651</v>
      </c>
      <c r="G8" s="239">
        <v>99.232380952380936</v>
      </c>
      <c r="H8" s="239">
        <v>96.015454545454546</v>
      </c>
      <c r="I8" s="239">
        <v>84.82</v>
      </c>
      <c r="J8" s="239">
        <v>76.88949999999997</v>
      </c>
      <c r="K8" s="239">
        <v>60.233043478260868</v>
      </c>
      <c r="L8" s="239">
        <v>46.772272727272728</v>
      </c>
      <c r="M8" s="239">
        <v>53.555500000000009</v>
      </c>
    </row>
    <row r="9" spans="1:13" x14ac:dyDescent="0.2">
      <c r="A9" s="326" t="s">
        <v>342</v>
      </c>
      <c r="B9" s="327">
        <v>103.69571428571429</v>
      </c>
      <c r="C9" s="327">
        <v>104.34636363636365</v>
      </c>
      <c r="D9" s="327">
        <v>105.70863636363637</v>
      </c>
      <c r="E9" s="327">
        <v>107.63047619047617</v>
      </c>
      <c r="F9" s="327">
        <v>104.03130434782609</v>
      </c>
      <c r="G9" s="327">
        <v>97.344285714285718</v>
      </c>
      <c r="H9" s="327">
        <v>94.067727272727282</v>
      </c>
      <c r="I9" s="327">
        <v>83.013478260869576</v>
      </c>
      <c r="J9" s="327">
        <v>75.231999999999999</v>
      </c>
      <c r="K9" s="327">
        <v>58.630869565217381</v>
      </c>
      <c r="L9" s="327">
        <v>45.17227272727272</v>
      </c>
      <c r="M9" s="327">
        <v>52.050500000000014</v>
      </c>
    </row>
    <row r="10" spans="1:13" x14ac:dyDescent="0.2">
      <c r="A10" s="328" t="s">
        <v>343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</row>
    <row r="11" spans="1:13" x14ac:dyDescent="0.2">
      <c r="A11" s="326" t="s">
        <v>344</v>
      </c>
      <c r="B11" s="239">
        <v>104.79190476190476</v>
      </c>
      <c r="C11" s="239">
        <v>104.95849999999999</v>
      </c>
      <c r="D11" s="239">
        <v>106.80750000000003</v>
      </c>
      <c r="E11" s="239">
        <v>108.34523809523812</v>
      </c>
      <c r="F11" s="239">
        <v>103.05130434782608</v>
      </c>
      <c r="G11" s="239">
        <v>97.914000000000016</v>
      </c>
      <c r="H11" s="239">
        <v>93.486818181818165</v>
      </c>
      <c r="I11" s="239">
        <v>83.480000000000032</v>
      </c>
      <c r="J11" s="239">
        <v>75.001500000000007</v>
      </c>
      <c r="K11" s="239">
        <v>58.507142857142853</v>
      </c>
      <c r="L11" s="239">
        <v>43.70809523809524</v>
      </c>
      <c r="M11" s="239">
        <v>54.095500000000015</v>
      </c>
    </row>
    <row r="12" spans="1:13" x14ac:dyDescent="0.2">
      <c r="A12" s="326" t="s">
        <v>345</v>
      </c>
      <c r="B12" s="239">
        <v>108.21095238095238</v>
      </c>
      <c r="C12" s="239">
        <v>108.06599999999999</v>
      </c>
      <c r="D12" s="239">
        <v>110.49000000000001</v>
      </c>
      <c r="E12" s="239">
        <v>112.28333333333333</v>
      </c>
      <c r="F12" s="239">
        <v>105.99260869565217</v>
      </c>
      <c r="G12" s="239">
        <v>100.71400000000001</v>
      </c>
      <c r="H12" s="239">
        <v>96.786818181818205</v>
      </c>
      <c r="I12" s="239">
        <v>87.843043478260867</v>
      </c>
      <c r="J12" s="239">
        <v>79.601500000000016</v>
      </c>
      <c r="K12" s="239">
        <v>62.892857142857146</v>
      </c>
      <c r="L12" s="239">
        <v>47.88428571428571</v>
      </c>
      <c r="M12" s="239">
        <v>58.505499999999998</v>
      </c>
    </row>
    <row r="13" spans="1:13" x14ac:dyDescent="0.2">
      <c r="A13" s="326" t="s">
        <v>346</v>
      </c>
      <c r="B13" s="239">
        <v>107.1590476190476</v>
      </c>
      <c r="C13" s="239">
        <v>107.62090909090907</v>
      </c>
      <c r="D13" s="239">
        <v>109.21</v>
      </c>
      <c r="E13" s="239">
        <v>111.45380952380954</v>
      </c>
      <c r="F13" s="239">
        <v>106.28</v>
      </c>
      <c r="G13" s="239">
        <v>100.70952380952382</v>
      </c>
      <c r="H13" s="239">
        <v>96.200909090909121</v>
      </c>
      <c r="I13" s="239">
        <v>86.312608695652173</v>
      </c>
      <c r="J13" s="239">
        <v>78.943999999999988</v>
      </c>
      <c r="K13" s="239">
        <v>61.437391304347827</v>
      </c>
      <c r="L13" s="239">
        <v>47.094545454545475</v>
      </c>
      <c r="M13" s="239">
        <v>56.640000000000008</v>
      </c>
    </row>
    <row r="14" spans="1:13" x14ac:dyDescent="0.2">
      <c r="A14" s="326" t="s">
        <v>347</v>
      </c>
      <c r="B14" s="239">
        <v>110.33714285714288</v>
      </c>
      <c r="C14" s="239">
        <v>110.15599999999999</v>
      </c>
      <c r="D14" s="239">
        <v>112.36750000000002</v>
      </c>
      <c r="E14" s="239">
        <v>114.17142857142856</v>
      </c>
      <c r="F14" s="239">
        <v>107.9795652173913</v>
      </c>
      <c r="G14" s="239">
        <v>102.62899999999999</v>
      </c>
      <c r="H14" s="239">
        <v>98.493636363636369</v>
      </c>
      <c r="I14" s="239">
        <v>88.782173913043465</v>
      </c>
      <c r="J14" s="239">
        <v>80.333999999999989</v>
      </c>
      <c r="K14" s="239">
        <v>63.188095238095229</v>
      </c>
      <c r="L14" s="239">
        <v>48.210476190476193</v>
      </c>
      <c r="M14" s="239">
        <v>59.23299999999999</v>
      </c>
    </row>
    <row r="15" spans="1:13" x14ac:dyDescent="0.2">
      <c r="A15" s="328" t="s">
        <v>225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</row>
    <row r="16" spans="1:13" x14ac:dyDescent="0.2">
      <c r="A16" s="326" t="s">
        <v>348</v>
      </c>
      <c r="B16" s="239">
        <v>106.87761904761906</v>
      </c>
      <c r="C16" s="239">
        <v>107.07599999999999</v>
      </c>
      <c r="D16" s="239">
        <v>107.843</v>
      </c>
      <c r="E16" s="239">
        <v>109.64761904761906</v>
      </c>
      <c r="F16" s="239">
        <v>105.63826086956519</v>
      </c>
      <c r="G16" s="239">
        <v>101.4165</v>
      </c>
      <c r="H16" s="239">
        <v>95.673181818181817</v>
      </c>
      <c r="I16" s="239">
        <v>86.625652173913053</v>
      </c>
      <c r="J16" s="239">
        <v>78.966499999999982</v>
      </c>
      <c r="K16" s="239">
        <v>61.283333333333339</v>
      </c>
      <c r="L16" s="239">
        <v>46.341428571428587</v>
      </c>
      <c r="M16" s="239">
        <v>57.865499999999997</v>
      </c>
    </row>
    <row r="17" spans="1:13" x14ac:dyDescent="0.2">
      <c r="A17" s="328" t="s">
        <v>349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</row>
    <row r="18" spans="1:13" x14ac:dyDescent="0.2">
      <c r="A18" s="326" t="s">
        <v>350</v>
      </c>
      <c r="B18" s="239">
        <v>100.60380952380953</v>
      </c>
      <c r="C18" s="239">
        <v>102.02761904761904</v>
      </c>
      <c r="D18" s="239">
        <v>101.86</v>
      </c>
      <c r="E18" s="239">
        <v>105.22999999999998</v>
      </c>
      <c r="F18" s="239">
        <v>102.89772727272729</v>
      </c>
      <c r="G18" s="239">
        <v>96.53619047619047</v>
      </c>
      <c r="H18" s="239">
        <v>93.211904761904748</v>
      </c>
      <c r="I18" s="239">
        <v>84.396956521739114</v>
      </c>
      <c r="J18" s="239">
        <v>75.78947368421052</v>
      </c>
      <c r="K18" s="239">
        <v>59.290454545454551</v>
      </c>
      <c r="L18" s="239">
        <v>47.184999999999995</v>
      </c>
      <c r="M18" s="239">
        <v>50.584210526315793</v>
      </c>
    </row>
    <row r="19" spans="1:13" x14ac:dyDescent="0.2">
      <c r="A19" s="331" t="s">
        <v>351</v>
      </c>
      <c r="B19" s="327">
        <v>93.629523809523818</v>
      </c>
      <c r="C19" s="327">
        <v>95.278181818181835</v>
      </c>
      <c r="D19" s="327">
        <v>96.421363636363637</v>
      </c>
      <c r="E19" s="327">
        <v>99.742857142857133</v>
      </c>
      <c r="F19" s="327">
        <v>97.343043478260867</v>
      </c>
      <c r="G19" s="327">
        <v>94.469047619047643</v>
      </c>
      <c r="H19" s="327">
        <v>90.556818181818201</v>
      </c>
      <c r="I19" s="327">
        <v>78.189565217391291</v>
      </c>
      <c r="J19" s="327">
        <v>67.731499999999997</v>
      </c>
      <c r="K19" s="327">
        <v>49.640869565217379</v>
      </c>
      <c r="L19" s="327">
        <v>35.203181818181811</v>
      </c>
      <c r="M19" s="327">
        <v>45.082000000000001</v>
      </c>
    </row>
    <row r="20" spans="1:13" x14ac:dyDescent="0.2">
      <c r="A20" s="328" t="s">
        <v>352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</row>
    <row r="21" spans="1:13" x14ac:dyDescent="0.2">
      <c r="A21" s="326" t="s">
        <v>353</v>
      </c>
      <c r="B21" s="239">
        <v>108.80857142857141</v>
      </c>
      <c r="C21" s="239">
        <v>108.81599999999999</v>
      </c>
      <c r="D21" s="239">
        <v>111.03999999999999</v>
      </c>
      <c r="E21" s="239">
        <v>112.79428571428571</v>
      </c>
      <c r="F21" s="239">
        <v>106.89608695652173</v>
      </c>
      <c r="G21" s="239">
        <v>101.3815</v>
      </c>
      <c r="H21" s="239">
        <v>97.314999999999998</v>
      </c>
      <c r="I21" s="239">
        <v>87.797391304347812</v>
      </c>
      <c r="J21" s="239">
        <v>79.233499999999992</v>
      </c>
      <c r="K21" s="239">
        <v>62.87047619047619</v>
      </c>
      <c r="L21" s="239">
        <v>47.90857142857142</v>
      </c>
      <c r="M21" s="239">
        <v>58.817999999999998</v>
      </c>
    </row>
    <row r="22" spans="1:13" x14ac:dyDescent="0.2">
      <c r="A22" s="326" t="s">
        <v>354</v>
      </c>
      <c r="B22" s="248">
        <v>107.7347619047619</v>
      </c>
      <c r="C22" s="248">
        <v>107.77849999999998</v>
      </c>
      <c r="D22" s="248">
        <v>109.68900000000001</v>
      </c>
      <c r="E22" s="248">
        <v>111.9157142857143</v>
      </c>
      <c r="F22" s="248">
        <v>106.41304347826085</v>
      </c>
      <c r="G22" s="248">
        <v>101.059</v>
      </c>
      <c r="H22" s="248">
        <v>96.911363636363618</v>
      </c>
      <c r="I22" s="248">
        <v>87.427826086956529</v>
      </c>
      <c r="J22" s="248">
        <v>78.937999999999988</v>
      </c>
      <c r="K22" s="248">
        <v>62.231904761904765</v>
      </c>
      <c r="L22" s="248">
        <v>47.241904761904756</v>
      </c>
      <c r="M22" s="248">
        <v>57.903499999999987</v>
      </c>
    </row>
    <row r="23" spans="1:13" x14ac:dyDescent="0.2">
      <c r="A23" s="331" t="s">
        <v>355</v>
      </c>
      <c r="B23" s="327">
        <v>108.28476190476192</v>
      </c>
      <c r="C23" s="327">
        <v>108.12349999999999</v>
      </c>
      <c r="D23" s="327">
        <v>110.26250000000002</v>
      </c>
      <c r="E23" s="327">
        <v>112.26666666666668</v>
      </c>
      <c r="F23" s="327">
        <v>106.73391304347824</v>
      </c>
      <c r="G23" s="327">
        <v>101.56399999999999</v>
      </c>
      <c r="H23" s="327">
        <v>97.020909090909072</v>
      </c>
      <c r="I23" s="327">
        <v>87.512608695652162</v>
      </c>
      <c r="J23" s="327">
        <v>79.278999999999996</v>
      </c>
      <c r="K23" s="327">
        <v>62.719047619047615</v>
      </c>
      <c r="L23" s="327">
        <v>47.458095238095247</v>
      </c>
      <c r="M23" s="327">
        <v>57.957999999999991</v>
      </c>
    </row>
    <row r="24" spans="1:13" s="261" customFormat="1" ht="15" x14ac:dyDescent="0.25">
      <c r="A24" s="705" t="s">
        <v>356</v>
      </c>
      <c r="B24" s="706">
        <v>104.14714285714284</v>
      </c>
      <c r="C24" s="706">
        <v>104.31571428571426</v>
      </c>
      <c r="D24" s="706">
        <v>105.43954545454545</v>
      </c>
      <c r="E24" s="706">
        <v>107.86714285714285</v>
      </c>
      <c r="F24" s="706">
        <v>105.60826086956523</v>
      </c>
      <c r="G24" s="706">
        <v>100.75142857142856</v>
      </c>
      <c r="H24" s="706">
        <v>95.977727272727265</v>
      </c>
      <c r="I24" s="706">
        <v>85.060434782608709</v>
      </c>
      <c r="J24" s="706">
        <v>75.566000000000003</v>
      </c>
      <c r="K24" s="706">
        <v>59.512272727272716</v>
      </c>
      <c r="L24" s="706">
        <v>44.990909090909092</v>
      </c>
      <c r="M24" s="706">
        <v>54.061999999999991</v>
      </c>
    </row>
    <row r="25" spans="1:13" x14ac:dyDescent="0.2">
      <c r="A25" s="332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50" t="s">
        <v>337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/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8"/>
    <col min="16" max="16384" width="10.5" style="13"/>
  </cols>
  <sheetData>
    <row r="1" spans="1:15" ht="13.7" customHeight="1" x14ac:dyDescent="0.2">
      <c r="A1" s="226" t="s">
        <v>22</v>
      </c>
      <c r="B1" s="226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5" ht="13.7" customHeight="1" x14ac:dyDescent="0.2">
      <c r="A2" s="226"/>
      <c r="B2" s="226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31" t="s">
        <v>357</v>
      </c>
    </row>
    <row r="3" spans="1:15" ht="13.7" customHeight="1" x14ac:dyDescent="0.2">
      <c r="B3" s="237"/>
      <c r="C3" s="773">
        <v>2014</v>
      </c>
      <c r="D3" s="773" t="s">
        <v>625</v>
      </c>
      <c r="E3" s="773" t="s">
        <v>625</v>
      </c>
      <c r="F3" s="773" t="s">
        <v>625</v>
      </c>
      <c r="G3" s="773" t="s">
        <v>625</v>
      </c>
      <c r="H3" s="773" t="s">
        <v>625</v>
      </c>
      <c r="I3" s="773" t="s">
        <v>625</v>
      </c>
      <c r="J3" s="773" t="s">
        <v>625</v>
      </c>
      <c r="K3" s="773" t="s">
        <v>625</v>
      </c>
      <c r="L3" s="773" t="s">
        <v>625</v>
      </c>
      <c r="M3" s="773">
        <v>2015</v>
      </c>
      <c r="N3" s="773" t="s">
        <v>625</v>
      </c>
    </row>
    <row r="4" spans="1:15" ht="13.7" customHeight="1" x14ac:dyDescent="0.2">
      <c r="B4" s="237"/>
      <c r="C4" s="704">
        <v>41699</v>
      </c>
      <c r="D4" s="704">
        <v>41730</v>
      </c>
      <c r="E4" s="704">
        <v>41760</v>
      </c>
      <c r="F4" s="704">
        <v>41791</v>
      </c>
      <c r="G4" s="704">
        <v>41821</v>
      </c>
      <c r="H4" s="704">
        <v>41852</v>
      </c>
      <c r="I4" s="704">
        <v>41883</v>
      </c>
      <c r="J4" s="704">
        <v>41913</v>
      </c>
      <c r="K4" s="704">
        <v>41944</v>
      </c>
      <c r="L4" s="704">
        <v>41974</v>
      </c>
      <c r="M4" s="704">
        <v>42005</v>
      </c>
      <c r="N4" s="704">
        <v>42036</v>
      </c>
    </row>
    <row r="5" spans="1:15" ht="13.7" customHeight="1" x14ac:dyDescent="0.2">
      <c r="A5" s="877" t="s">
        <v>587</v>
      </c>
      <c r="B5" s="333" t="s">
        <v>358</v>
      </c>
      <c r="C5" s="780">
        <v>975.72619047619048</v>
      </c>
      <c r="D5" s="781">
        <v>1012.9473684210526</v>
      </c>
      <c r="E5" s="781">
        <v>984.02499999999998</v>
      </c>
      <c r="F5" s="781">
        <v>993.82142857142856</v>
      </c>
      <c r="G5" s="781">
        <v>997.95652173913038</v>
      </c>
      <c r="H5" s="781">
        <v>938.41250000000002</v>
      </c>
      <c r="I5" s="781">
        <v>905.52272727272725</v>
      </c>
      <c r="J5" s="781">
        <v>804.35869565217388</v>
      </c>
      <c r="K5" s="781">
        <v>731.41250000000002</v>
      </c>
      <c r="L5" s="781">
        <v>586.26190476190482</v>
      </c>
      <c r="M5" s="781">
        <v>465.41666666666669</v>
      </c>
      <c r="N5" s="781">
        <v>560.91250000000002</v>
      </c>
    </row>
    <row r="6" spans="1:15" ht="13.7" customHeight="1" x14ac:dyDescent="0.2">
      <c r="A6" s="878"/>
      <c r="B6" s="334" t="s">
        <v>359</v>
      </c>
      <c r="C6" s="782">
        <v>953.91190476190479</v>
      </c>
      <c r="D6" s="783">
        <v>1007.8684210526316</v>
      </c>
      <c r="E6" s="783">
        <v>991.42499999999995</v>
      </c>
      <c r="F6" s="783">
        <v>1022.5833333333334</v>
      </c>
      <c r="G6" s="783">
        <v>1006.75</v>
      </c>
      <c r="H6" s="783">
        <v>947.65</v>
      </c>
      <c r="I6" s="783">
        <v>925.11363636363637</v>
      </c>
      <c r="J6" s="783">
        <v>813.67391304347825</v>
      </c>
      <c r="K6" s="783">
        <v>736.5625</v>
      </c>
      <c r="L6" s="783">
        <v>567.07142857142856</v>
      </c>
      <c r="M6" s="783">
        <v>457.42857142857144</v>
      </c>
      <c r="N6" s="783">
        <v>548.42499999999995</v>
      </c>
    </row>
    <row r="7" spans="1:15" ht="13.7" customHeight="1" x14ac:dyDescent="0.2">
      <c r="A7" s="879" t="s">
        <v>644</v>
      </c>
      <c r="B7" s="333" t="s">
        <v>358</v>
      </c>
      <c r="C7" s="784">
        <v>932.19047619047615</v>
      </c>
      <c r="D7" s="785">
        <v>943.85</v>
      </c>
      <c r="E7" s="785">
        <v>950.16250000000002</v>
      </c>
      <c r="F7" s="785">
        <v>957.20238095238096</v>
      </c>
      <c r="G7" s="785">
        <v>944.93478260869563</v>
      </c>
      <c r="H7" s="785">
        <v>928.1</v>
      </c>
      <c r="I7" s="785">
        <v>882.23863636363637</v>
      </c>
      <c r="J7" s="785">
        <v>805.75</v>
      </c>
      <c r="K7" s="785">
        <v>750.16250000000002</v>
      </c>
      <c r="L7" s="785">
        <v>608.70238095238096</v>
      </c>
      <c r="M7" s="785">
        <v>496.84523809523807</v>
      </c>
      <c r="N7" s="785">
        <v>579.21249999999998</v>
      </c>
    </row>
    <row r="8" spans="1:15" ht="13.7" customHeight="1" x14ac:dyDescent="0.2">
      <c r="A8" s="880"/>
      <c r="B8" s="334" t="s">
        <v>359</v>
      </c>
      <c r="C8" s="782">
        <v>946.63095238095241</v>
      </c>
      <c r="D8" s="783">
        <v>951.98749999999995</v>
      </c>
      <c r="E8" s="783">
        <v>956.8</v>
      </c>
      <c r="F8" s="783">
        <v>967.78571428571433</v>
      </c>
      <c r="G8" s="783">
        <v>953.96739130434787</v>
      </c>
      <c r="H8" s="783">
        <v>934</v>
      </c>
      <c r="I8" s="783">
        <v>890.09090909090912</v>
      </c>
      <c r="J8" s="783">
        <v>817.45652173913038</v>
      </c>
      <c r="K8" s="783">
        <v>763.86249999999995</v>
      </c>
      <c r="L8" s="783">
        <v>622.95238095238096</v>
      </c>
      <c r="M8" s="783">
        <v>518.73809523809518</v>
      </c>
      <c r="N8" s="783">
        <v>593.04999999999995</v>
      </c>
    </row>
    <row r="9" spans="1:15" ht="13.7" customHeight="1" x14ac:dyDescent="0.2">
      <c r="A9" s="879" t="s">
        <v>588</v>
      </c>
      <c r="B9" s="333" t="s">
        <v>358</v>
      </c>
      <c r="C9" s="780">
        <v>916.25</v>
      </c>
      <c r="D9" s="781">
        <v>921.75</v>
      </c>
      <c r="E9" s="781">
        <v>915.53750000000002</v>
      </c>
      <c r="F9" s="781">
        <v>917.4585714285713</v>
      </c>
      <c r="G9" s="781">
        <v>902.61956521739125</v>
      </c>
      <c r="H9" s="781">
        <v>884</v>
      </c>
      <c r="I9" s="781">
        <v>847.89772727272725</v>
      </c>
      <c r="J9" s="781">
        <v>774.53260869565213</v>
      </c>
      <c r="K9" s="781">
        <v>721.23749999999995</v>
      </c>
      <c r="L9" s="781">
        <v>576.64285714285711</v>
      </c>
      <c r="M9" s="781">
        <v>469.71428571428572</v>
      </c>
      <c r="N9" s="781">
        <v>557.71249999999998</v>
      </c>
    </row>
    <row r="10" spans="1:15" ht="13.7" customHeight="1" x14ac:dyDescent="0.2">
      <c r="A10" s="880"/>
      <c r="B10" s="334" t="s">
        <v>359</v>
      </c>
      <c r="C10" s="782">
        <v>928.36904761904759</v>
      </c>
      <c r="D10" s="783">
        <v>941.41666666666663</v>
      </c>
      <c r="E10" s="783">
        <v>933.27499999999998</v>
      </c>
      <c r="F10" s="783">
        <v>931.25</v>
      </c>
      <c r="G10" s="783">
        <v>911.62521739130443</v>
      </c>
      <c r="H10" s="783">
        <v>891.26900000000001</v>
      </c>
      <c r="I10" s="783">
        <v>854.15909090909088</v>
      </c>
      <c r="J10" s="783">
        <v>785.53260869565213</v>
      </c>
      <c r="K10" s="783">
        <v>744.65</v>
      </c>
      <c r="L10" s="783">
        <v>603.35714285714289</v>
      </c>
      <c r="M10" s="783">
        <v>500.3633333333334</v>
      </c>
      <c r="N10" s="783">
        <v>585.29999999999995</v>
      </c>
    </row>
    <row r="11" spans="1:15" ht="13.7" customHeight="1" x14ac:dyDescent="0.2">
      <c r="A11" s="877" t="s">
        <v>360</v>
      </c>
      <c r="B11" s="333" t="s">
        <v>358</v>
      </c>
      <c r="C11" s="780">
        <v>645.07142857142856</v>
      </c>
      <c r="D11" s="781">
        <v>632.02499999999998</v>
      </c>
      <c r="E11" s="781">
        <v>637.875</v>
      </c>
      <c r="F11" s="781">
        <v>641.20238095238096</v>
      </c>
      <c r="G11" s="781">
        <v>605.195652173913</v>
      </c>
      <c r="H11" s="781">
        <v>574.67499999999995</v>
      </c>
      <c r="I11" s="781">
        <v>567.03409090909088</v>
      </c>
      <c r="J11" s="781">
        <v>487.98391304347825</v>
      </c>
      <c r="K11" s="781">
        <v>425.38749999999999</v>
      </c>
      <c r="L11" s="781">
        <v>326.21428571428572</v>
      </c>
      <c r="M11" s="781">
        <v>261.9404761904762</v>
      </c>
      <c r="N11" s="781">
        <v>292.6875</v>
      </c>
    </row>
    <row r="12" spans="1:15" ht="13.7" customHeight="1" x14ac:dyDescent="0.2">
      <c r="A12" s="878"/>
      <c r="B12" s="334" t="s">
        <v>359</v>
      </c>
      <c r="C12" s="782">
        <v>629.61904761904759</v>
      </c>
      <c r="D12" s="783">
        <v>621.1875</v>
      </c>
      <c r="E12" s="783">
        <v>624.22500000000002</v>
      </c>
      <c r="F12" s="783">
        <v>634.09523809523807</v>
      </c>
      <c r="G12" s="783">
        <v>598.1521739130435</v>
      </c>
      <c r="H12" s="783">
        <v>566.72500000000002</v>
      </c>
      <c r="I12" s="783">
        <v>552.01136363636363</v>
      </c>
      <c r="J12" s="783">
        <v>478.88043478260869</v>
      </c>
      <c r="K12" s="783">
        <v>417.625</v>
      </c>
      <c r="L12" s="783">
        <v>319.45238095238096</v>
      </c>
      <c r="M12" s="783">
        <v>253.78571428571428</v>
      </c>
      <c r="N12" s="783">
        <v>283.38749999999999</v>
      </c>
    </row>
    <row r="13" spans="1:15" ht="13.7" customHeight="1" x14ac:dyDescent="0.2">
      <c r="B13" s="332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50" t="s">
        <v>337</v>
      </c>
    </row>
    <row r="14" spans="1:15" ht="13.7" customHeight="1" x14ac:dyDescent="0.2">
      <c r="A14" s="332"/>
      <c r="N14" s="228"/>
      <c r="O14" s="13"/>
    </row>
    <row r="15" spans="1:15" ht="13.7" customHeight="1" x14ac:dyDescent="0.2">
      <c r="A15" s="332"/>
      <c r="N15" s="228"/>
      <c r="O15" s="13"/>
    </row>
    <row r="18" spans="13:15" ht="13.7" customHeight="1" x14ac:dyDescent="0.2">
      <c r="N18" s="228"/>
      <c r="O18" s="13"/>
    </row>
    <row r="19" spans="13:15" ht="13.7" customHeight="1" x14ac:dyDescent="0.2">
      <c r="M19" s="228"/>
      <c r="O19" s="13"/>
    </row>
    <row r="20" spans="13:15" ht="13.7" customHeight="1" x14ac:dyDescent="0.2">
      <c r="M20" s="228"/>
      <c r="O20" s="13"/>
    </row>
    <row r="21" spans="13:15" ht="13.7" customHeight="1" x14ac:dyDescent="0.2">
      <c r="M21" s="228"/>
      <c r="O21" s="13"/>
    </row>
    <row r="22" spans="13:15" ht="13.7" customHeight="1" x14ac:dyDescent="0.2">
      <c r="M22" s="228"/>
      <c r="O22" s="13"/>
    </row>
    <row r="23" spans="13:15" ht="13.7" customHeight="1" x14ac:dyDescent="0.2">
      <c r="M23" s="228"/>
      <c r="O23" s="13"/>
    </row>
    <row r="24" spans="13:15" ht="13.7" customHeight="1" x14ac:dyDescent="0.2">
      <c r="M24" s="228"/>
      <c r="O24" s="13"/>
    </row>
    <row r="25" spans="13:15" ht="13.7" customHeight="1" x14ac:dyDescent="0.2">
      <c r="M25" s="228"/>
      <c r="O25" s="13"/>
    </row>
    <row r="26" spans="13:15" ht="13.7" customHeight="1" x14ac:dyDescent="0.2">
      <c r="M26" s="228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/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564</v>
      </c>
    </row>
    <row r="3" spans="1:8" x14ac:dyDescent="0.2">
      <c r="A3" s="63"/>
      <c r="B3" s="855">
        <f>INDICE!A3</f>
        <v>42036</v>
      </c>
      <c r="C3" s="873">
        <v>41671</v>
      </c>
      <c r="D3" s="873" t="s">
        <v>121</v>
      </c>
      <c r="E3" s="873"/>
      <c r="F3" s="873" t="s">
        <v>122</v>
      </c>
      <c r="G3" s="873"/>
      <c r="H3" s="873"/>
    </row>
    <row r="4" spans="1:8" ht="25.5" x14ac:dyDescent="0.2">
      <c r="A4" s="75"/>
      <c r="B4" s="263" t="s">
        <v>55</v>
      </c>
      <c r="C4" s="264" t="s">
        <v>542</v>
      </c>
      <c r="D4" s="263" t="s">
        <v>55</v>
      </c>
      <c r="E4" s="264" t="s">
        <v>542</v>
      </c>
      <c r="F4" s="263" t="s">
        <v>55</v>
      </c>
      <c r="G4" s="265" t="s">
        <v>542</v>
      </c>
      <c r="H4" s="264" t="s">
        <v>111</v>
      </c>
    </row>
    <row r="5" spans="1:8" x14ac:dyDescent="0.2">
      <c r="A5" s="65" t="s">
        <v>362</v>
      </c>
      <c r="B5" s="267">
        <v>25902.838</v>
      </c>
      <c r="C5" s="266">
        <v>2.7295788239394452</v>
      </c>
      <c r="D5" s="267">
        <v>54571.389000000003</v>
      </c>
      <c r="E5" s="266">
        <v>2.8533045952016924</v>
      </c>
      <c r="F5" s="267">
        <v>244386.894</v>
      </c>
      <c r="G5" s="266">
        <v>-7.8578937790970134</v>
      </c>
      <c r="H5" s="266">
        <v>79.077483726823857</v>
      </c>
    </row>
    <row r="6" spans="1:8" x14ac:dyDescent="0.2">
      <c r="A6" s="65" t="s">
        <v>363</v>
      </c>
      <c r="B6" s="66">
        <v>4247.2430000000004</v>
      </c>
      <c r="C6" s="269">
        <v>29.610625815360436</v>
      </c>
      <c r="D6" s="66">
        <v>9555.2129999999997</v>
      </c>
      <c r="E6" s="67">
        <v>37.581386106965525</v>
      </c>
      <c r="F6" s="66">
        <v>54037.224000000002</v>
      </c>
      <c r="G6" s="67">
        <v>2.900364536221999</v>
      </c>
      <c r="H6" s="67">
        <v>17.485093539847256</v>
      </c>
    </row>
    <row r="7" spans="1:8" x14ac:dyDescent="0.2">
      <c r="A7" s="65" t="s">
        <v>364</v>
      </c>
      <c r="B7" s="268">
        <v>738.39700000000005</v>
      </c>
      <c r="C7" s="269">
        <v>-24.078455323423597</v>
      </c>
      <c r="D7" s="268">
        <v>1580.8630000000001</v>
      </c>
      <c r="E7" s="269">
        <v>-23.914008158896337</v>
      </c>
      <c r="F7" s="268">
        <v>10623.264999999999</v>
      </c>
      <c r="G7" s="269">
        <v>-8.0246670944831422</v>
      </c>
      <c r="H7" s="269">
        <v>3.4374227333288889</v>
      </c>
    </row>
    <row r="8" spans="1:8" x14ac:dyDescent="0.2">
      <c r="A8" s="338" t="s">
        <v>198</v>
      </c>
      <c r="B8" s="339">
        <v>30888.477999999999</v>
      </c>
      <c r="C8" s="340">
        <v>4.8343186570499883</v>
      </c>
      <c r="D8" s="339">
        <v>65707.464999999997</v>
      </c>
      <c r="E8" s="340">
        <v>5.8425897760522147</v>
      </c>
      <c r="F8" s="339">
        <v>309047.38299999997</v>
      </c>
      <c r="G8" s="341">
        <v>-6.148063593128656</v>
      </c>
      <c r="H8" s="342">
        <v>100</v>
      </c>
    </row>
    <row r="9" spans="1:8" x14ac:dyDescent="0.2">
      <c r="A9" s="343" t="s">
        <v>615</v>
      </c>
      <c r="B9" s="640">
        <v>7572.3389999999999</v>
      </c>
      <c r="C9" s="275">
        <v>-9.2752009736304828</v>
      </c>
      <c r="D9" s="640">
        <v>15862.787</v>
      </c>
      <c r="E9" s="275">
        <v>-12.94830537220381</v>
      </c>
      <c r="F9" s="640">
        <v>98099.743000000002</v>
      </c>
      <c r="G9" s="276">
        <v>-13.462247634610931</v>
      </c>
      <c r="H9" s="276">
        <v>31.742622133771643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241</v>
      </c>
    </row>
    <row r="11" spans="1:8" x14ac:dyDescent="0.2">
      <c r="A11" s="277" t="s">
        <v>578</v>
      </c>
      <c r="B11" s="94"/>
      <c r="C11" s="291"/>
      <c r="D11" s="291"/>
      <c r="E11" s="291"/>
      <c r="F11" s="94"/>
      <c r="G11" s="94"/>
      <c r="H11" s="94"/>
    </row>
    <row r="12" spans="1:8" x14ac:dyDescent="0.2">
      <c r="A12" s="277" t="s">
        <v>616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4" t="s">
        <v>242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/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365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564</v>
      </c>
    </row>
    <row r="3" spans="1:8" ht="14.1" customHeight="1" x14ac:dyDescent="0.2">
      <c r="A3" s="63"/>
      <c r="B3" s="855">
        <f>INDICE!A3</f>
        <v>42036</v>
      </c>
      <c r="C3" s="855">
        <v>41671</v>
      </c>
      <c r="D3" s="873" t="s">
        <v>121</v>
      </c>
      <c r="E3" s="873"/>
      <c r="F3" s="873" t="s">
        <v>122</v>
      </c>
      <c r="G3" s="873"/>
      <c r="H3" s="262"/>
    </row>
    <row r="4" spans="1:8" ht="25.5" x14ac:dyDescent="0.2">
      <c r="A4" s="75"/>
      <c r="B4" s="263" t="s">
        <v>55</v>
      </c>
      <c r="C4" s="264" t="s">
        <v>542</v>
      </c>
      <c r="D4" s="263" t="s">
        <v>55</v>
      </c>
      <c r="E4" s="264" t="s">
        <v>542</v>
      </c>
      <c r="F4" s="263" t="s">
        <v>55</v>
      </c>
      <c r="G4" s="265" t="s">
        <v>542</v>
      </c>
      <c r="H4" s="264" t="s">
        <v>111</v>
      </c>
    </row>
    <row r="5" spans="1:8" x14ac:dyDescent="0.2">
      <c r="A5" s="65" t="s">
        <v>592</v>
      </c>
      <c r="B5" s="267">
        <v>8720.0390000000007</v>
      </c>
      <c r="C5" s="266">
        <v>6.2319630324168065</v>
      </c>
      <c r="D5" s="267">
        <v>18315.973000000002</v>
      </c>
      <c r="E5" s="266">
        <v>4.4867412142671048</v>
      </c>
      <c r="F5" s="267">
        <v>111804.378</v>
      </c>
      <c r="G5" s="266">
        <v>-1.9000109476353726</v>
      </c>
      <c r="H5" s="266">
        <v>36.177099095513135</v>
      </c>
    </row>
    <row r="6" spans="1:8" x14ac:dyDescent="0.2">
      <c r="A6" s="65" t="s">
        <v>591</v>
      </c>
      <c r="B6" s="66">
        <v>10183.32</v>
      </c>
      <c r="C6" s="269">
        <v>0.17502288125122473</v>
      </c>
      <c r="D6" s="66">
        <v>20345.504000000001</v>
      </c>
      <c r="E6" s="67">
        <v>-5.0401232296162561</v>
      </c>
      <c r="F6" s="66">
        <v>118006.379</v>
      </c>
      <c r="G6" s="67">
        <v>-11.701469858348306</v>
      </c>
      <c r="H6" s="67">
        <v>38.183911429529886</v>
      </c>
    </row>
    <row r="7" spans="1:8" x14ac:dyDescent="0.2">
      <c r="A7" s="65" t="s">
        <v>590</v>
      </c>
      <c r="B7" s="268">
        <v>11246.722</v>
      </c>
      <c r="C7" s="269">
        <v>11.161143263341692</v>
      </c>
      <c r="D7" s="268">
        <v>25465.125</v>
      </c>
      <c r="E7" s="269">
        <v>20.98715627748507</v>
      </c>
      <c r="F7" s="268">
        <v>68613.361000000004</v>
      </c>
      <c r="G7" s="269">
        <v>-2.1595011197489793</v>
      </c>
      <c r="H7" s="269">
        <v>22.201566741628099</v>
      </c>
    </row>
    <row r="8" spans="1:8" x14ac:dyDescent="0.2">
      <c r="A8" s="707" t="s">
        <v>366</v>
      </c>
      <c r="B8" s="268">
        <v>738.39700000000005</v>
      </c>
      <c r="C8" s="269">
        <v>-24.078455323423597</v>
      </c>
      <c r="D8" s="268">
        <v>1580.8630000000001</v>
      </c>
      <c r="E8" s="269">
        <v>-23.914008158896337</v>
      </c>
      <c r="F8" s="268">
        <v>10623.264999999999</v>
      </c>
      <c r="G8" s="269">
        <v>-8.0246670944831422</v>
      </c>
      <c r="H8" s="269">
        <v>3.4374227333288889</v>
      </c>
    </row>
    <row r="9" spans="1:8" x14ac:dyDescent="0.2">
      <c r="A9" s="338" t="s">
        <v>198</v>
      </c>
      <c r="B9" s="339">
        <v>30888.477999999999</v>
      </c>
      <c r="C9" s="340">
        <v>4.8343186570499883</v>
      </c>
      <c r="D9" s="339">
        <v>65707.464999999997</v>
      </c>
      <c r="E9" s="340">
        <v>5.8425897760522147</v>
      </c>
      <c r="F9" s="339">
        <v>309047.38299999997</v>
      </c>
      <c r="G9" s="341">
        <v>-6.148063593128656</v>
      </c>
      <c r="H9" s="342">
        <v>100</v>
      </c>
    </row>
    <row r="10" spans="1:8" x14ac:dyDescent="0.2">
      <c r="A10" s="277"/>
      <c r="B10" s="65"/>
      <c r="C10" s="65"/>
      <c r="D10" s="65"/>
      <c r="E10" s="65"/>
      <c r="F10" s="65"/>
      <c r="G10" s="134"/>
      <c r="H10" s="71" t="s">
        <v>241</v>
      </c>
    </row>
    <row r="11" spans="1:8" x14ac:dyDescent="0.2">
      <c r="A11" s="277" t="s">
        <v>578</v>
      </c>
      <c r="B11" s="94"/>
      <c r="C11" s="291"/>
      <c r="D11" s="291"/>
      <c r="E11" s="291"/>
      <c r="F11" s="94"/>
      <c r="G11" s="94"/>
      <c r="H11" s="94"/>
    </row>
    <row r="12" spans="1:8" x14ac:dyDescent="0.2">
      <c r="A12" s="277" t="s">
        <v>589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4" t="s">
        <v>242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365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B5" sqref="B5:D16"/>
    </sheetView>
  </sheetViews>
  <sheetFormatPr baseColWidth="10" defaultRowHeight="14.25" x14ac:dyDescent="0.2"/>
  <sheetData>
    <row r="1" spans="1:4" x14ac:dyDescent="0.2">
      <c r="A1" s="226" t="s">
        <v>593</v>
      </c>
      <c r="B1" s="226"/>
      <c r="C1" s="226"/>
      <c r="D1" s="226"/>
    </row>
    <row r="2" spans="1:4" x14ac:dyDescent="0.2">
      <c r="A2" s="229"/>
      <c r="B2" s="229"/>
      <c r="C2" s="229"/>
      <c r="D2" s="229"/>
    </row>
    <row r="3" spans="1:4" x14ac:dyDescent="0.2">
      <c r="A3" s="232"/>
      <c r="B3" s="881">
        <v>2012</v>
      </c>
      <c r="C3" s="881">
        <v>2013</v>
      </c>
      <c r="D3" s="881">
        <v>2014</v>
      </c>
    </row>
    <row r="4" spans="1:4" x14ac:dyDescent="0.2">
      <c r="A4" s="237"/>
      <c r="B4" s="882"/>
      <c r="C4" s="882"/>
      <c r="D4" s="882"/>
    </row>
    <row r="5" spans="1:4" x14ac:dyDescent="0.2">
      <c r="A5" s="278" t="s">
        <v>367</v>
      </c>
      <c r="B5" s="329">
        <v>-4.0535722731549946</v>
      </c>
      <c r="C5" s="329">
        <v>-8.0423132165526923</v>
      </c>
      <c r="D5" s="329">
        <v>-7.4661712766987218</v>
      </c>
    </row>
    <row r="6" spans="1:4" x14ac:dyDescent="0.2">
      <c r="A6" s="237" t="s">
        <v>136</v>
      </c>
      <c r="B6" s="239">
        <v>-7.088077792977046</v>
      </c>
      <c r="C6" s="239">
        <v>-7.0075098244583147</v>
      </c>
      <c r="D6" s="239">
        <v>-6.148063593128656</v>
      </c>
    </row>
    <row r="7" spans="1:4" x14ac:dyDescent="0.2">
      <c r="A7" s="237" t="s">
        <v>137</v>
      </c>
      <c r="B7" s="239">
        <v>-6.83287887708196</v>
      </c>
      <c r="C7" s="239">
        <v>-7.6872752122363259</v>
      </c>
      <c r="D7" s="239" t="s">
        <v>625</v>
      </c>
    </row>
    <row r="8" spans="1:4" x14ac:dyDescent="0.2">
      <c r="A8" s="237" t="s">
        <v>138</v>
      </c>
      <c r="B8" s="239">
        <v>-7.5798540360641251</v>
      </c>
      <c r="C8" s="239">
        <v>-8.5248094856993255</v>
      </c>
      <c r="D8" s="239" t="s">
        <v>625</v>
      </c>
    </row>
    <row r="9" spans="1:4" x14ac:dyDescent="0.2">
      <c r="A9" s="237" t="s">
        <v>139</v>
      </c>
      <c r="B9" s="239">
        <v>-7.2617509097959223</v>
      </c>
      <c r="C9" s="239">
        <v>-9.318901744502849</v>
      </c>
      <c r="D9" s="239" t="s">
        <v>625</v>
      </c>
    </row>
    <row r="10" spans="1:4" x14ac:dyDescent="0.2">
      <c r="A10" s="237" t="s">
        <v>140</v>
      </c>
      <c r="B10" s="239">
        <v>-7.0759216342685134</v>
      </c>
      <c r="C10" s="239">
        <v>-8.6635397729223396</v>
      </c>
      <c r="D10" s="239" t="s">
        <v>625</v>
      </c>
    </row>
    <row r="11" spans="1:4" x14ac:dyDescent="0.2">
      <c r="A11" s="237" t="s">
        <v>141</v>
      </c>
      <c r="B11" s="239">
        <v>-7.242658414706785</v>
      </c>
      <c r="C11" s="239">
        <v>-8.6442333964118845</v>
      </c>
      <c r="D11" s="239" t="s">
        <v>625</v>
      </c>
    </row>
    <row r="12" spans="1:4" x14ac:dyDescent="0.2">
      <c r="A12" s="237" t="s">
        <v>142</v>
      </c>
      <c r="B12" s="239">
        <v>-7.5759015210375411</v>
      </c>
      <c r="C12" s="239">
        <v>-7.8435802096938536</v>
      </c>
      <c r="D12" s="239" t="s">
        <v>625</v>
      </c>
    </row>
    <row r="13" spans="1:4" x14ac:dyDescent="0.2">
      <c r="A13" s="237" t="s">
        <v>143</v>
      </c>
      <c r="B13" s="239">
        <v>-7.0274744528575654</v>
      </c>
      <c r="C13" s="239">
        <v>-7.4802072154748407</v>
      </c>
      <c r="D13" s="239" t="s">
        <v>625</v>
      </c>
    </row>
    <row r="14" spans="1:4" x14ac:dyDescent="0.2">
      <c r="A14" s="237" t="s">
        <v>144</v>
      </c>
      <c r="B14" s="239">
        <v>-7.9041639707250591</v>
      </c>
      <c r="C14" s="239">
        <v>-7.4383424938353588</v>
      </c>
      <c r="D14" s="239" t="s">
        <v>625</v>
      </c>
    </row>
    <row r="15" spans="1:4" x14ac:dyDescent="0.2">
      <c r="A15" s="237" t="s">
        <v>145</v>
      </c>
      <c r="B15" s="239">
        <v>-8.5881033603635313</v>
      </c>
      <c r="C15" s="239">
        <v>-7.6274979746473459</v>
      </c>
      <c r="D15" s="239" t="s">
        <v>625</v>
      </c>
    </row>
    <row r="16" spans="1:4" x14ac:dyDescent="0.2">
      <c r="A16" s="323" t="s">
        <v>146</v>
      </c>
      <c r="B16" s="327">
        <v>-8.1495570115831768</v>
      </c>
      <c r="C16" s="327">
        <v>-8.986388495172557</v>
      </c>
      <c r="D16" s="327" t="s">
        <v>625</v>
      </c>
    </row>
    <row r="17" spans="4:4" x14ac:dyDescent="0.2">
      <c r="D17" s="71" t="s">
        <v>241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H35" sqref="H35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3" t="s">
        <v>595</v>
      </c>
      <c r="B1" s="883"/>
      <c r="C1" s="883"/>
      <c r="D1" s="883"/>
      <c r="E1" s="883"/>
      <c r="F1" s="883"/>
      <c r="G1" s="228"/>
      <c r="H1" s="228"/>
      <c r="I1" s="228"/>
      <c r="J1" s="228"/>
      <c r="K1" s="228"/>
      <c r="L1" s="1"/>
    </row>
    <row r="2" spans="1:12" x14ac:dyDescent="0.2">
      <c r="A2" s="884"/>
      <c r="B2" s="884"/>
      <c r="C2" s="884"/>
      <c r="D2" s="884"/>
      <c r="E2" s="884"/>
      <c r="F2" s="884"/>
      <c r="G2" s="228"/>
      <c r="H2" s="228"/>
      <c r="I2" s="228"/>
      <c r="J2" s="228"/>
      <c r="K2" s="62"/>
      <c r="L2" s="62" t="s">
        <v>564</v>
      </c>
    </row>
    <row r="3" spans="1:12" x14ac:dyDescent="0.2">
      <c r="A3" s="344"/>
      <c r="B3" s="885">
        <f>INDICE!A3</f>
        <v>42036</v>
      </c>
      <c r="C3" s="886">
        <v>41671</v>
      </c>
      <c r="D3" s="886">
        <v>41671</v>
      </c>
      <c r="E3" s="886">
        <v>41671</v>
      </c>
      <c r="F3" s="887">
        <v>41671</v>
      </c>
      <c r="G3" s="888" t="s">
        <v>122</v>
      </c>
      <c r="H3" s="886"/>
      <c r="I3" s="886"/>
      <c r="J3" s="886"/>
      <c r="K3" s="886"/>
      <c r="L3" s="889" t="s">
        <v>111</v>
      </c>
    </row>
    <row r="4" spans="1:12" x14ac:dyDescent="0.2">
      <c r="A4" s="345"/>
      <c r="B4" s="346" t="s">
        <v>368</v>
      </c>
      <c r="C4" s="346" t="s">
        <v>369</v>
      </c>
      <c r="D4" s="347" t="s">
        <v>370</v>
      </c>
      <c r="E4" s="347" t="s">
        <v>371</v>
      </c>
      <c r="F4" s="348" t="s">
        <v>198</v>
      </c>
      <c r="G4" s="349" t="s">
        <v>368</v>
      </c>
      <c r="H4" s="234" t="s">
        <v>369</v>
      </c>
      <c r="I4" s="350" t="s">
        <v>370</v>
      </c>
      <c r="J4" s="350" t="s">
        <v>371</v>
      </c>
      <c r="K4" s="350" t="s">
        <v>198</v>
      </c>
      <c r="L4" s="890"/>
    </row>
    <row r="5" spans="1:12" x14ac:dyDescent="0.2">
      <c r="A5" s="351" t="s">
        <v>162</v>
      </c>
      <c r="B5" s="454">
        <v>2347.3159999999998</v>
      </c>
      <c r="C5" s="454">
        <v>511.96600000000001</v>
      </c>
      <c r="D5" s="454">
        <v>323.93799999999999</v>
      </c>
      <c r="E5" s="454">
        <v>229.85599999999999</v>
      </c>
      <c r="F5" s="352">
        <v>3413.076</v>
      </c>
      <c r="G5" s="454">
        <v>31492.518</v>
      </c>
      <c r="H5" s="454">
        <v>6385.7439999999997</v>
      </c>
      <c r="I5" s="454">
        <v>2417.52</v>
      </c>
      <c r="J5" s="454">
        <v>2841.1379999999999</v>
      </c>
      <c r="K5" s="353">
        <v>43136.92</v>
      </c>
      <c r="L5" s="708">
        <v>13.960658047128458</v>
      </c>
    </row>
    <row r="6" spans="1:12" x14ac:dyDescent="0.2">
      <c r="A6" s="354" t="s">
        <v>163</v>
      </c>
      <c r="B6" s="454">
        <v>434.017</v>
      </c>
      <c r="C6" s="454">
        <v>637.51900000000001</v>
      </c>
      <c r="D6" s="454">
        <v>475.63499999999999</v>
      </c>
      <c r="E6" s="454">
        <v>39.770000000000003</v>
      </c>
      <c r="F6" s="355">
        <v>1586.941</v>
      </c>
      <c r="G6" s="454">
        <v>4795.6400000000003</v>
      </c>
      <c r="H6" s="454">
        <v>6492.6490000000003</v>
      </c>
      <c r="I6" s="454">
        <v>2918.692</v>
      </c>
      <c r="J6" s="454">
        <v>516.86099999999999</v>
      </c>
      <c r="K6" s="279">
        <v>14723.842000000001</v>
      </c>
      <c r="L6" s="709">
        <v>4.7651645806410832</v>
      </c>
    </row>
    <row r="7" spans="1:12" x14ac:dyDescent="0.2">
      <c r="A7" s="354" t="s">
        <v>164</v>
      </c>
      <c r="B7" s="454">
        <v>69.876999999999995</v>
      </c>
      <c r="C7" s="454">
        <v>412.04899999999998</v>
      </c>
      <c r="D7" s="454">
        <v>348.447</v>
      </c>
      <c r="E7" s="454">
        <v>90.305000000000007</v>
      </c>
      <c r="F7" s="355">
        <v>920.67800000000011</v>
      </c>
      <c r="G7" s="454">
        <v>722.22</v>
      </c>
      <c r="H7" s="454">
        <v>3722.4018959999999</v>
      </c>
      <c r="I7" s="454">
        <v>2087.9470000000001</v>
      </c>
      <c r="J7" s="454">
        <v>1169.21</v>
      </c>
      <c r="K7" s="279">
        <v>7701.7788959999998</v>
      </c>
      <c r="L7" s="709">
        <v>2.4925725230648488</v>
      </c>
    </row>
    <row r="8" spans="1:12" x14ac:dyDescent="0.2">
      <c r="A8" s="354" t="s">
        <v>165</v>
      </c>
      <c r="B8" s="454">
        <v>265.53899999999999</v>
      </c>
      <c r="C8" s="454">
        <v>0.432</v>
      </c>
      <c r="D8" s="454">
        <v>95.474000000000004</v>
      </c>
      <c r="E8" s="454">
        <v>6.4359999999999999</v>
      </c>
      <c r="F8" s="355">
        <v>367.88099999999997</v>
      </c>
      <c r="G8" s="454">
        <v>3692.59</v>
      </c>
      <c r="H8" s="454">
        <v>6.226</v>
      </c>
      <c r="I8" s="454">
        <v>789.24099999999999</v>
      </c>
      <c r="J8" s="454">
        <v>23.012</v>
      </c>
      <c r="K8" s="279">
        <v>4511.0690000000004</v>
      </c>
      <c r="L8" s="709">
        <v>1.4599440974460329</v>
      </c>
    </row>
    <row r="9" spans="1:12" x14ac:dyDescent="0.2">
      <c r="A9" s="354" t="s">
        <v>167</v>
      </c>
      <c r="B9" s="454">
        <v>148.083</v>
      </c>
      <c r="C9" s="454">
        <v>147.08699999999999</v>
      </c>
      <c r="D9" s="454">
        <v>180.65299999999999</v>
      </c>
      <c r="E9" s="454">
        <v>1.7569999999999999</v>
      </c>
      <c r="F9" s="355">
        <v>477.58</v>
      </c>
      <c r="G9" s="454">
        <v>2053.6509999999998</v>
      </c>
      <c r="H9" s="454">
        <v>1897.038</v>
      </c>
      <c r="I9" s="454">
        <v>993.21299999999997</v>
      </c>
      <c r="J9" s="454">
        <v>21.123999999999999</v>
      </c>
      <c r="K9" s="279">
        <v>4965.0259999999998</v>
      </c>
      <c r="L9" s="709">
        <v>1.6068609020092768</v>
      </c>
    </row>
    <row r="10" spans="1:12" x14ac:dyDescent="0.2">
      <c r="A10" s="354" t="s">
        <v>168</v>
      </c>
      <c r="B10" s="454">
        <v>165.352</v>
      </c>
      <c r="C10" s="454">
        <v>797.50300000000004</v>
      </c>
      <c r="D10" s="454">
        <v>1108.615</v>
      </c>
      <c r="E10" s="454">
        <v>44.741999999999997</v>
      </c>
      <c r="F10" s="355">
        <v>2116.2120000000004</v>
      </c>
      <c r="G10" s="454">
        <v>2505.6080000000002</v>
      </c>
      <c r="H10" s="454">
        <v>8676.3970000000008</v>
      </c>
      <c r="I10" s="454">
        <v>6632.3639999999996</v>
      </c>
      <c r="J10" s="454">
        <v>604.4</v>
      </c>
      <c r="K10" s="279">
        <v>18418.769</v>
      </c>
      <c r="L10" s="709">
        <v>5.9609757872850029</v>
      </c>
    </row>
    <row r="11" spans="1:12" x14ac:dyDescent="0.2">
      <c r="A11" s="354" t="s">
        <v>635</v>
      </c>
      <c r="B11" s="454">
        <v>786.34900000000005</v>
      </c>
      <c r="C11" s="454">
        <v>310.40199999999999</v>
      </c>
      <c r="D11" s="454">
        <v>495.31200000000001</v>
      </c>
      <c r="E11" s="454">
        <v>31.664000000000001</v>
      </c>
      <c r="F11" s="355">
        <v>1623.7270000000001</v>
      </c>
      <c r="G11" s="454">
        <v>10871.739</v>
      </c>
      <c r="H11" s="454">
        <v>3433.701</v>
      </c>
      <c r="I11" s="454">
        <v>2552.2449999999999</v>
      </c>
      <c r="J11" s="454">
        <v>390.07799999999997</v>
      </c>
      <c r="K11" s="279">
        <v>17247.762999999999</v>
      </c>
      <c r="L11" s="709">
        <v>5.5819961490276651</v>
      </c>
    </row>
    <row r="12" spans="1:12" x14ac:dyDescent="0.2">
      <c r="A12" s="354" t="s">
        <v>169</v>
      </c>
      <c r="B12" s="454">
        <v>1074.752</v>
      </c>
      <c r="C12" s="454">
        <v>2851.52</v>
      </c>
      <c r="D12" s="454">
        <v>2690.5430000000001</v>
      </c>
      <c r="E12" s="454">
        <v>90.522000000000006</v>
      </c>
      <c r="F12" s="355">
        <v>6707.3370000000004</v>
      </c>
      <c r="G12" s="454">
        <v>12727.15</v>
      </c>
      <c r="H12" s="454">
        <v>33774.228000000003</v>
      </c>
      <c r="I12" s="454">
        <v>17265.384999999998</v>
      </c>
      <c r="J12" s="454">
        <v>1319.174</v>
      </c>
      <c r="K12" s="279">
        <v>65085.937000000005</v>
      </c>
      <c r="L12" s="709">
        <v>21.064148996589136</v>
      </c>
    </row>
    <row r="13" spans="1:12" x14ac:dyDescent="0.2">
      <c r="A13" s="354" t="s">
        <v>372</v>
      </c>
      <c r="B13" s="454">
        <v>867.75</v>
      </c>
      <c r="C13" s="454">
        <v>1649.0830000000001</v>
      </c>
      <c r="D13" s="454">
        <v>523.51800000000003</v>
      </c>
      <c r="E13" s="454">
        <v>56.02</v>
      </c>
      <c r="F13" s="355">
        <v>3096.3710000000001</v>
      </c>
      <c r="G13" s="454">
        <v>12015.239</v>
      </c>
      <c r="H13" s="454">
        <v>19073.024000000001</v>
      </c>
      <c r="I13" s="454">
        <v>3365.2820000000002</v>
      </c>
      <c r="J13" s="454">
        <v>597.53399999999999</v>
      </c>
      <c r="K13" s="279">
        <v>35051.078999999998</v>
      </c>
      <c r="L13" s="709">
        <v>11.34378922050729</v>
      </c>
    </row>
    <row r="14" spans="1:12" x14ac:dyDescent="0.2">
      <c r="A14" s="354" t="s">
        <v>172</v>
      </c>
      <c r="B14" s="454" t="s">
        <v>151</v>
      </c>
      <c r="C14" s="454">
        <v>84.62</v>
      </c>
      <c r="D14" s="454">
        <v>88.9</v>
      </c>
      <c r="E14" s="454">
        <v>24.777999999999999</v>
      </c>
      <c r="F14" s="355">
        <v>198.298</v>
      </c>
      <c r="G14" s="454" t="s">
        <v>151</v>
      </c>
      <c r="H14" s="454">
        <v>1507.261</v>
      </c>
      <c r="I14" s="454">
        <v>567.42499999999995</v>
      </c>
      <c r="J14" s="454">
        <v>530.47</v>
      </c>
      <c r="K14" s="279">
        <v>2605.1559999999999</v>
      </c>
      <c r="L14" s="709">
        <v>0.84312213471487962</v>
      </c>
    </row>
    <row r="15" spans="1:12" x14ac:dyDescent="0.2">
      <c r="A15" s="354" t="s">
        <v>173</v>
      </c>
      <c r="B15" s="454">
        <v>321.28100000000001</v>
      </c>
      <c r="C15" s="454">
        <v>546.91899999999998</v>
      </c>
      <c r="D15" s="454">
        <v>291.85599999999999</v>
      </c>
      <c r="E15" s="454">
        <v>40.854999999999997</v>
      </c>
      <c r="F15" s="355">
        <v>1200.9110000000001</v>
      </c>
      <c r="G15" s="454">
        <v>1505.576</v>
      </c>
      <c r="H15" s="454">
        <v>6872.5360000000001</v>
      </c>
      <c r="I15" s="454">
        <v>2034.152</v>
      </c>
      <c r="J15" s="454">
        <v>1540.370887</v>
      </c>
      <c r="K15" s="279">
        <v>11952.634887</v>
      </c>
      <c r="L15" s="709">
        <v>3.8683023363648799</v>
      </c>
    </row>
    <row r="16" spans="1:12" x14ac:dyDescent="0.2">
      <c r="A16" s="354" t="s">
        <v>174</v>
      </c>
      <c r="B16" s="454">
        <v>39.061</v>
      </c>
      <c r="C16" s="454">
        <v>48.451000000000001</v>
      </c>
      <c r="D16" s="454">
        <v>159.648</v>
      </c>
      <c r="E16" s="454">
        <v>3.109</v>
      </c>
      <c r="F16" s="355">
        <v>250.26900000000001</v>
      </c>
      <c r="G16" s="454">
        <v>381.78500000000003</v>
      </c>
      <c r="H16" s="454">
        <v>527.52800000000002</v>
      </c>
      <c r="I16" s="454">
        <v>1070.722</v>
      </c>
      <c r="J16" s="454">
        <v>37.311999999999998</v>
      </c>
      <c r="K16" s="279">
        <v>2017.347</v>
      </c>
      <c r="L16" s="709">
        <v>0.65288601108749666</v>
      </c>
    </row>
    <row r="17" spans="1:12" x14ac:dyDescent="0.2">
      <c r="A17" s="354" t="s">
        <v>175</v>
      </c>
      <c r="B17" s="454">
        <v>180.37299999999999</v>
      </c>
      <c r="C17" s="454">
        <v>298.18799999999999</v>
      </c>
      <c r="D17" s="454">
        <v>3087.9110000000001</v>
      </c>
      <c r="E17" s="454">
        <v>10.268000000000001</v>
      </c>
      <c r="F17" s="355">
        <v>3576.7400000000002</v>
      </c>
      <c r="G17" s="454">
        <v>1620.8230000000001</v>
      </c>
      <c r="H17" s="454">
        <v>2965.87</v>
      </c>
      <c r="I17" s="454">
        <v>18096.424999999999</v>
      </c>
      <c r="J17" s="454">
        <v>125.667</v>
      </c>
      <c r="K17" s="279">
        <v>22808.785</v>
      </c>
      <c r="L17" s="709">
        <v>7.3817427821799253</v>
      </c>
    </row>
    <row r="18" spans="1:12" x14ac:dyDescent="0.2">
      <c r="A18" s="354" t="s">
        <v>177</v>
      </c>
      <c r="B18" s="454">
        <v>1543.318</v>
      </c>
      <c r="C18" s="454">
        <v>100.999</v>
      </c>
      <c r="D18" s="454">
        <v>87.421000000000006</v>
      </c>
      <c r="E18" s="454">
        <v>49.052999999999997</v>
      </c>
      <c r="F18" s="355">
        <v>1780.7910000000002</v>
      </c>
      <c r="G18" s="454">
        <v>19846.04</v>
      </c>
      <c r="H18" s="454">
        <v>1076.9100000000001</v>
      </c>
      <c r="I18" s="454">
        <v>584.18100000000004</v>
      </c>
      <c r="J18" s="454">
        <v>573.25800000000004</v>
      </c>
      <c r="K18" s="279">
        <v>22080.389000000003</v>
      </c>
      <c r="L18" s="709">
        <v>7.1460076513709545</v>
      </c>
    </row>
    <row r="19" spans="1:12" x14ac:dyDescent="0.2">
      <c r="A19" s="354" t="s">
        <v>178</v>
      </c>
      <c r="B19" s="454">
        <v>147.375</v>
      </c>
      <c r="C19" s="454">
        <v>397.49599999999998</v>
      </c>
      <c r="D19" s="454">
        <v>342.99700000000001</v>
      </c>
      <c r="E19" s="454">
        <v>10.284000000000001</v>
      </c>
      <c r="F19" s="355">
        <v>898.15199999999993</v>
      </c>
      <c r="G19" s="454">
        <v>1024.498</v>
      </c>
      <c r="H19" s="454">
        <v>4387.277</v>
      </c>
      <c r="I19" s="454">
        <v>2201.0070000000001</v>
      </c>
      <c r="J19" s="454">
        <v>149.41300000000001</v>
      </c>
      <c r="K19" s="279">
        <v>7762.1949999999997</v>
      </c>
      <c r="L19" s="709">
        <v>2.5121253462261626</v>
      </c>
    </row>
    <row r="20" spans="1:12" x14ac:dyDescent="0.2">
      <c r="A20" s="354" t="s">
        <v>179</v>
      </c>
      <c r="B20" s="454">
        <v>329.59800000000001</v>
      </c>
      <c r="C20" s="454">
        <v>1389.0920000000001</v>
      </c>
      <c r="D20" s="454">
        <v>945.83900000000006</v>
      </c>
      <c r="E20" s="454">
        <v>8.9689999999999994</v>
      </c>
      <c r="F20" s="355">
        <v>2673.498</v>
      </c>
      <c r="G20" s="454">
        <v>6549.3040000000001</v>
      </c>
      <c r="H20" s="454">
        <v>17207.598000000002</v>
      </c>
      <c r="I20" s="454">
        <v>5038.1080000000002</v>
      </c>
      <c r="J20" s="454">
        <v>125.459</v>
      </c>
      <c r="K20" s="279">
        <v>28920.469000000001</v>
      </c>
      <c r="L20" s="709">
        <v>9.3597034343569057</v>
      </c>
    </row>
    <row r="21" spans="1:12" ht="15" x14ac:dyDescent="0.25">
      <c r="A21" s="356" t="s">
        <v>120</v>
      </c>
      <c r="B21" s="711">
        <v>8720.0409999999993</v>
      </c>
      <c r="C21" s="711">
        <v>10183.325999999999</v>
      </c>
      <c r="D21" s="711">
        <v>11246.707</v>
      </c>
      <c r="E21" s="711">
        <v>738.38800000000015</v>
      </c>
      <c r="F21" s="712">
        <v>30888.462</v>
      </c>
      <c r="G21" s="713">
        <v>111804.38100000004</v>
      </c>
      <c r="H21" s="711">
        <v>118006.388896</v>
      </c>
      <c r="I21" s="711">
        <v>68613.908999999985</v>
      </c>
      <c r="J21" s="711">
        <v>10564.480886999998</v>
      </c>
      <c r="K21" s="711">
        <v>308989.15978300001</v>
      </c>
      <c r="L21" s="710">
        <v>100</v>
      </c>
    </row>
    <row r="22" spans="1:12" x14ac:dyDescent="0.2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L22" s="250" t="s">
        <v>241</v>
      </c>
    </row>
    <row r="23" spans="1:12" x14ac:dyDescent="0.2">
      <c r="A23" s="332" t="s">
        <v>594</v>
      </c>
      <c r="B23" s="332"/>
      <c r="C23" s="357"/>
      <c r="D23" s="357"/>
      <c r="E23" s="357"/>
      <c r="F23" s="357"/>
      <c r="G23" s="228"/>
      <c r="H23" s="228"/>
      <c r="I23" s="228"/>
      <c r="J23" s="228"/>
      <c r="K23" s="228"/>
      <c r="L23" s="1"/>
    </row>
    <row r="24" spans="1:12" x14ac:dyDescent="0.2">
      <c r="A24" s="332" t="s">
        <v>242</v>
      </c>
      <c r="B24" s="332"/>
      <c r="C24" s="332"/>
      <c r="D24" s="332"/>
      <c r="E24" s="332"/>
      <c r="F24" s="358"/>
      <c r="G24" s="228"/>
      <c r="H24" s="228"/>
      <c r="I24" s="228"/>
      <c r="J24" s="228"/>
      <c r="K24" s="228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workbookViewId="0">
      <selection activeCell="K3" sqref="K3"/>
    </sheetView>
  </sheetViews>
  <sheetFormatPr baseColWidth="10" defaultRowHeight="14.25" x14ac:dyDescent="0.2"/>
  <cols>
    <col min="1" max="1" width="5.625" customWidth="1"/>
    <col min="2" max="2" width="15" customWidth="1"/>
    <col min="3" max="3" width="11.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26" t="s">
        <v>596</v>
      </c>
      <c r="B1" s="226"/>
      <c r="C1" s="226"/>
      <c r="D1" s="226"/>
      <c r="E1" s="226"/>
      <c r="F1" s="226"/>
      <c r="G1" s="226"/>
      <c r="H1" s="1"/>
      <c r="I1" s="1"/>
    </row>
    <row r="2" spans="1:10" x14ac:dyDescent="0.2">
      <c r="A2" s="229"/>
      <c r="B2" s="229"/>
      <c r="C2" s="229"/>
      <c r="D2" s="229"/>
      <c r="E2" s="229"/>
      <c r="F2" s="229"/>
      <c r="G2" s="229"/>
      <c r="H2" s="1"/>
      <c r="I2" s="62" t="s">
        <v>564</v>
      </c>
      <c r="J2" s="62"/>
    </row>
    <row r="3" spans="1:10" x14ac:dyDescent="0.2">
      <c r="A3" s="869" t="s">
        <v>544</v>
      </c>
      <c r="B3" s="869" t="s">
        <v>545</v>
      </c>
      <c r="C3" s="855">
        <f>INDICE!A3</f>
        <v>42036</v>
      </c>
      <c r="D3" s="855">
        <v>41671</v>
      </c>
      <c r="E3" s="873" t="s">
        <v>121</v>
      </c>
      <c r="F3" s="873"/>
      <c r="G3" s="873" t="s">
        <v>122</v>
      </c>
      <c r="H3" s="873"/>
      <c r="I3" s="873"/>
      <c r="J3" s="250"/>
    </row>
    <row r="4" spans="1:10" ht="25.5" x14ac:dyDescent="0.2">
      <c r="A4" s="870"/>
      <c r="B4" s="870"/>
      <c r="C4" s="263" t="s">
        <v>55</v>
      </c>
      <c r="D4" s="264" t="s">
        <v>506</v>
      </c>
      <c r="E4" s="263" t="s">
        <v>55</v>
      </c>
      <c r="F4" s="264" t="s">
        <v>506</v>
      </c>
      <c r="G4" s="263" t="s">
        <v>55</v>
      </c>
      <c r="H4" s="265" t="s">
        <v>506</v>
      </c>
      <c r="I4" s="264" t="s">
        <v>568</v>
      </c>
      <c r="J4" s="11"/>
    </row>
    <row r="5" spans="1:10" x14ac:dyDescent="0.2">
      <c r="A5" s="1"/>
      <c r="B5" s="663" t="s">
        <v>373</v>
      </c>
      <c r="C5" s="767">
        <v>859.78410999999994</v>
      </c>
      <c r="D5" s="187" t="s">
        <v>151</v>
      </c>
      <c r="E5" s="770">
        <v>2597.0592199999996</v>
      </c>
      <c r="F5" s="187">
        <v>21.849467016450937</v>
      </c>
      <c r="G5" s="770">
        <v>14437.1746</v>
      </c>
      <c r="H5" s="187">
        <v>-19.356624035022719</v>
      </c>
      <c r="I5" s="653">
        <v>3.862296287431751</v>
      </c>
      <c r="J5" s="1"/>
    </row>
    <row r="6" spans="1:10" x14ac:dyDescent="0.2">
      <c r="A6" s="1"/>
      <c r="B6" s="200" t="s">
        <v>567</v>
      </c>
      <c r="C6" s="767">
        <v>1704.9504199999999</v>
      </c>
      <c r="D6" s="187">
        <v>-25.469630172435686</v>
      </c>
      <c r="E6" s="770">
        <v>2551.1297999999997</v>
      </c>
      <c r="F6" s="187">
        <v>-55.818175553281399</v>
      </c>
      <c r="G6" s="770">
        <v>20198.574699999994</v>
      </c>
      <c r="H6" s="187">
        <v>-15.439664991080443</v>
      </c>
      <c r="I6" s="646">
        <v>5.4036113184655168</v>
      </c>
      <c r="J6" s="1"/>
    </row>
    <row r="7" spans="1:10" x14ac:dyDescent="0.2">
      <c r="A7" s="647" t="s">
        <v>551</v>
      </c>
      <c r="B7" s="191"/>
      <c r="C7" s="768">
        <v>2564.7345299999997</v>
      </c>
      <c r="D7" s="196">
        <v>12.115056712572521</v>
      </c>
      <c r="E7" s="768">
        <v>5148.1890199999998</v>
      </c>
      <c r="F7" s="196">
        <v>-34.878620425234367</v>
      </c>
      <c r="G7" s="768">
        <v>34635.749299999996</v>
      </c>
      <c r="H7" s="363">
        <v>-17.11769518491057</v>
      </c>
      <c r="I7" s="196">
        <v>9.2659076058972687</v>
      </c>
      <c r="J7" s="1"/>
    </row>
    <row r="8" spans="1:10" x14ac:dyDescent="0.2">
      <c r="A8" s="1"/>
      <c r="B8" s="200" t="s">
        <v>255</v>
      </c>
      <c r="C8" s="767">
        <v>0</v>
      </c>
      <c r="D8" s="187" t="s">
        <v>151</v>
      </c>
      <c r="E8" s="770">
        <v>0</v>
      </c>
      <c r="F8" s="187">
        <v>-100</v>
      </c>
      <c r="G8" s="770">
        <v>463.44327000000004</v>
      </c>
      <c r="H8" s="187">
        <v>-44.205304106576939</v>
      </c>
      <c r="I8" s="653">
        <v>0.12398237679803574</v>
      </c>
      <c r="J8" s="1"/>
    </row>
    <row r="9" spans="1:10" x14ac:dyDescent="0.2">
      <c r="A9" s="1"/>
      <c r="B9" s="200" t="s">
        <v>256</v>
      </c>
      <c r="C9" s="767">
        <v>1297.9448600000003</v>
      </c>
      <c r="D9" s="187">
        <v>5.9062958076428114</v>
      </c>
      <c r="E9" s="770">
        <v>2738.1287200000006</v>
      </c>
      <c r="F9" s="187">
        <v>12.848819167221819</v>
      </c>
      <c r="G9" s="770">
        <v>16530.896029999996</v>
      </c>
      <c r="H9" s="187">
        <v>6.0040180719551586</v>
      </c>
      <c r="I9" s="653">
        <v>4.4224178299117654</v>
      </c>
      <c r="J9" s="1"/>
    </row>
    <row r="10" spans="1:10" s="721" customFormat="1" x14ac:dyDescent="0.2">
      <c r="A10" s="717"/>
      <c r="B10" s="718" t="s">
        <v>374</v>
      </c>
      <c r="C10" s="769">
        <v>1297.9448600000003</v>
      </c>
      <c r="D10" s="676">
        <v>5.9062958076428114</v>
      </c>
      <c r="E10" s="771">
        <v>2738.1287200000006</v>
      </c>
      <c r="F10" s="676">
        <v>12.848819167221819</v>
      </c>
      <c r="G10" s="771">
        <v>16529.593439999997</v>
      </c>
      <c r="H10" s="676">
        <v>10.733994830855528</v>
      </c>
      <c r="I10" s="720">
        <v>4.4220693553202723</v>
      </c>
      <c r="J10" s="717"/>
    </row>
    <row r="11" spans="1:10" s="721" customFormat="1" x14ac:dyDescent="0.2">
      <c r="A11" s="717"/>
      <c r="B11" s="718" t="s">
        <v>371</v>
      </c>
      <c r="C11" s="769">
        <v>0</v>
      </c>
      <c r="D11" s="676" t="s">
        <v>151</v>
      </c>
      <c r="E11" s="771">
        <v>0</v>
      </c>
      <c r="F11" s="807" t="s">
        <v>151</v>
      </c>
      <c r="G11" s="771">
        <v>1.3025899999999999</v>
      </c>
      <c r="H11" s="807">
        <v>-99.80479570258322</v>
      </c>
      <c r="I11" s="678">
        <v>3.4847459149283435E-4</v>
      </c>
      <c r="J11" s="717"/>
    </row>
    <row r="12" spans="1:10" x14ac:dyDescent="0.2">
      <c r="A12" s="1"/>
      <c r="B12" s="662" t="s">
        <v>258</v>
      </c>
      <c r="C12" s="767">
        <v>0</v>
      </c>
      <c r="D12" s="187" t="s">
        <v>151</v>
      </c>
      <c r="E12" s="770">
        <v>0</v>
      </c>
      <c r="F12" s="364">
        <v>-100</v>
      </c>
      <c r="G12" s="770">
        <v>842.29656999999997</v>
      </c>
      <c r="H12" s="364">
        <v>39.107888871386315</v>
      </c>
      <c r="I12" s="653">
        <v>0.22533487371050412</v>
      </c>
      <c r="J12" s="1"/>
    </row>
    <row r="13" spans="1:10" x14ac:dyDescent="0.2">
      <c r="A13" s="1"/>
      <c r="B13" s="200" t="s">
        <v>223</v>
      </c>
      <c r="C13" s="767">
        <v>3889.5348499999996</v>
      </c>
      <c r="D13" s="187">
        <v>-32.118458108963758</v>
      </c>
      <c r="E13" s="770">
        <v>6597.3720699999994</v>
      </c>
      <c r="F13" s="187">
        <v>-27.437130591326632</v>
      </c>
      <c r="G13" s="770">
        <v>44515.757729999998</v>
      </c>
      <c r="H13" s="187">
        <v>-4.0256209496563908</v>
      </c>
      <c r="I13" s="653">
        <v>11.909050806436202</v>
      </c>
      <c r="J13" s="1"/>
    </row>
    <row r="14" spans="1:10" s="721" customFormat="1" x14ac:dyDescent="0.2">
      <c r="A14" s="717"/>
      <c r="B14" s="718" t="s">
        <v>374</v>
      </c>
      <c r="C14" s="769">
        <v>2422.8674299999998</v>
      </c>
      <c r="D14" s="676">
        <v>-17.98028650725146</v>
      </c>
      <c r="E14" s="771">
        <v>5130.7046499999997</v>
      </c>
      <c r="F14" s="676">
        <v>-3.1963872283715471</v>
      </c>
      <c r="G14" s="771">
        <v>32779.229460000002</v>
      </c>
      <c r="H14" s="676">
        <v>4.9691901860114172</v>
      </c>
      <c r="I14" s="720">
        <v>8.7692432734194057</v>
      </c>
      <c r="J14" s="717"/>
    </row>
    <row r="15" spans="1:10" s="721" customFormat="1" x14ac:dyDescent="0.2">
      <c r="A15" s="717"/>
      <c r="B15" s="718" t="s">
        <v>371</v>
      </c>
      <c r="C15" s="769">
        <v>1466.66742</v>
      </c>
      <c r="D15" s="676">
        <v>-47.163868006639284</v>
      </c>
      <c r="E15" s="771">
        <v>1466.66742</v>
      </c>
      <c r="F15" s="676">
        <v>-61.320250431663816</v>
      </c>
      <c r="G15" s="771">
        <v>11736.528270000001</v>
      </c>
      <c r="H15" s="676">
        <v>-22.559194125802843</v>
      </c>
      <c r="I15" s="720">
        <v>3.1398075330167994</v>
      </c>
      <c r="J15" s="717"/>
    </row>
    <row r="16" spans="1:10" x14ac:dyDescent="0.2">
      <c r="A16" s="1"/>
      <c r="B16" s="200" t="s">
        <v>642</v>
      </c>
      <c r="C16" s="767">
        <v>0</v>
      </c>
      <c r="D16" s="187" t="s">
        <v>151</v>
      </c>
      <c r="E16" s="770">
        <v>0</v>
      </c>
      <c r="F16" s="187">
        <v>-100</v>
      </c>
      <c r="G16" s="770">
        <v>0</v>
      </c>
      <c r="H16" s="187">
        <v>-100</v>
      </c>
      <c r="I16" s="653">
        <v>0</v>
      </c>
      <c r="J16" s="1"/>
    </row>
    <row r="17" spans="1:10" x14ac:dyDescent="0.2">
      <c r="A17" s="647" t="s">
        <v>535</v>
      </c>
      <c r="B17" s="191"/>
      <c r="C17" s="768">
        <v>5187.4797099999996</v>
      </c>
      <c r="D17" s="196">
        <v>-25.418440809552113</v>
      </c>
      <c r="E17" s="768">
        <v>9335.5007899999982</v>
      </c>
      <c r="F17" s="196">
        <v>-28.800647050634808</v>
      </c>
      <c r="G17" s="768">
        <v>62352.393599999996</v>
      </c>
      <c r="H17" s="363">
        <v>-3.7741106543833247</v>
      </c>
      <c r="I17" s="196">
        <v>16.680785886856508</v>
      </c>
      <c r="J17" s="1"/>
    </row>
    <row r="18" spans="1:10" x14ac:dyDescent="0.2">
      <c r="A18" s="1"/>
      <c r="B18" s="200" t="s">
        <v>228</v>
      </c>
      <c r="C18" s="767">
        <v>963.51452000000006</v>
      </c>
      <c r="D18" s="201" t="s">
        <v>151</v>
      </c>
      <c r="E18" s="770">
        <v>963.51452000000006</v>
      </c>
      <c r="F18" s="201" t="s">
        <v>151</v>
      </c>
      <c r="G18" s="770">
        <v>2796.2634800000001</v>
      </c>
      <c r="H18" s="201">
        <v>45.837843984180239</v>
      </c>
      <c r="I18" s="654">
        <v>0.74806867387230946</v>
      </c>
      <c r="J18" s="1"/>
    </row>
    <row r="19" spans="1:10" x14ac:dyDescent="0.2">
      <c r="A19" s="1"/>
      <c r="B19" s="200" t="s">
        <v>375</v>
      </c>
      <c r="C19" s="767">
        <v>3550.3961300000005</v>
      </c>
      <c r="D19" s="187">
        <v>0.41467595688589814</v>
      </c>
      <c r="E19" s="770">
        <v>6211.7060200000005</v>
      </c>
      <c r="F19" s="187">
        <v>2.7153536699366577E-2</v>
      </c>
      <c r="G19" s="770">
        <v>35041.025560000002</v>
      </c>
      <c r="H19" s="187">
        <v>-15.490299654781431</v>
      </c>
      <c r="I19" s="654">
        <v>9.3743288889911405</v>
      </c>
      <c r="J19" s="1"/>
    </row>
    <row r="20" spans="1:10" x14ac:dyDescent="0.2">
      <c r="A20" s="647" t="s">
        <v>396</v>
      </c>
      <c r="B20" s="191"/>
      <c r="C20" s="768">
        <v>4513.9106500000007</v>
      </c>
      <c r="D20" s="196">
        <v>27.665437495304555</v>
      </c>
      <c r="E20" s="768">
        <v>7175.2205400000012</v>
      </c>
      <c r="F20" s="196">
        <v>15.542635840042376</v>
      </c>
      <c r="G20" s="768">
        <v>37837.289039999996</v>
      </c>
      <c r="H20" s="363">
        <v>-12.779700905458679</v>
      </c>
      <c r="I20" s="196">
        <v>10.122397562863448</v>
      </c>
      <c r="J20" s="1"/>
    </row>
    <row r="21" spans="1:10" x14ac:dyDescent="0.2">
      <c r="A21" s="1"/>
      <c r="B21" s="200" t="s">
        <v>230</v>
      </c>
      <c r="C21" s="767">
        <v>13458.50092</v>
      </c>
      <c r="D21" s="187">
        <v>-29.895501398200359</v>
      </c>
      <c r="E21" s="770">
        <v>33349.713029999999</v>
      </c>
      <c r="F21" s="187">
        <v>-13.300400542025695</v>
      </c>
      <c r="G21" s="770">
        <v>206784.04688000004</v>
      </c>
      <c r="H21" s="187">
        <v>4.447735111164409</v>
      </c>
      <c r="I21" s="655">
        <v>55.319775419543468</v>
      </c>
      <c r="J21" s="1"/>
    </row>
    <row r="22" spans="1:10" s="721" customFormat="1" x14ac:dyDescent="0.2">
      <c r="A22" s="717"/>
      <c r="B22" s="718" t="s">
        <v>374</v>
      </c>
      <c r="C22" s="769">
        <v>11126.31818</v>
      </c>
      <c r="D22" s="676">
        <v>-20.387972190443541</v>
      </c>
      <c r="E22" s="771">
        <v>27371.232869999996</v>
      </c>
      <c r="F22" s="676">
        <v>-4.6667547575370838</v>
      </c>
      <c r="G22" s="771">
        <v>153247.27610999998</v>
      </c>
      <c r="H22" s="676">
        <v>-2.9982022554080188</v>
      </c>
      <c r="I22" s="722">
        <v>40.997383627865894</v>
      </c>
      <c r="J22" s="717"/>
    </row>
    <row r="23" spans="1:10" s="721" customFormat="1" x14ac:dyDescent="0.2">
      <c r="A23" s="717"/>
      <c r="B23" s="718" t="s">
        <v>371</v>
      </c>
      <c r="C23" s="769">
        <v>2332.1827400000002</v>
      </c>
      <c r="D23" s="676">
        <v>-55.340100852419241</v>
      </c>
      <c r="E23" s="771">
        <v>5978.4801600000001</v>
      </c>
      <c r="F23" s="676">
        <v>-38.711870324962902</v>
      </c>
      <c r="G23" s="771">
        <v>53536.770770000003</v>
      </c>
      <c r="H23" s="676">
        <v>33.860220430049267</v>
      </c>
      <c r="I23" s="722">
        <v>14.322391791677555</v>
      </c>
      <c r="J23" s="717"/>
    </row>
    <row r="24" spans="1:10" x14ac:dyDescent="0.2">
      <c r="A24" s="1"/>
      <c r="B24" s="414" t="s">
        <v>237</v>
      </c>
      <c r="C24" s="767">
        <v>2033.6197999999999</v>
      </c>
      <c r="D24" s="201">
        <v>80.011973476853626</v>
      </c>
      <c r="E24" s="770">
        <v>4853.5189199999995</v>
      </c>
      <c r="F24" s="201">
        <v>10.926871821956642</v>
      </c>
      <c r="G24" s="770">
        <v>32188.218860000001</v>
      </c>
      <c r="H24" s="187">
        <v>-1.7798915811656424</v>
      </c>
      <c r="I24" s="655">
        <v>8.6111335248393175</v>
      </c>
      <c r="J24" s="1"/>
    </row>
    <row r="25" spans="1:10" x14ac:dyDescent="0.2">
      <c r="A25" s="191" t="s">
        <v>536</v>
      </c>
      <c r="B25" s="191"/>
      <c r="C25" s="254">
        <v>15492.120720000001</v>
      </c>
      <c r="D25" s="196">
        <v>-23.787319483251913</v>
      </c>
      <c r="E25" s="768">
        <v>38203.231950000001</v>
      </c>
      <c r="F25" s="196">
        <v>-10.826043228839977</v>
      </c>
      <c r="G25" s="768">
        <v>238972.26574</v>
      </c>
      <c r="H25" s="196">
        <v>3.5632767543755319</v>
      </c>
      <c r="I25" s="196">
        <v>63.930908944382779</v>
      </c>
      <c r="J25" s="1"/>
    </row>
    <row r="26" spans="1:10" x14ac:dyDescent="0.2">
      <c r="A26" s="204" t="s">
        <v>120</v>
      </c>
      <c r="B26" s="204"/>
      <c r="C26" s="257">
        <v>27758.245609999998</v>
      </c>
      <c r="D26" s="206">
        <v>-16.154077132967359</v>
      </c>
      <c r="E26" s="257">
        <v>59862.1423</v>
      </c>
      <c r="F26" s="206">
        <v>-14.566341044627446</v>
      </c>
      <c r="G26" s="257">
        <v>373797.69767999998</v>
      </c>
      <c r="H26" s="656">
        <v>-1.817777082863637</v>
      </c>
      <c r="I26" s="656">
        <v>100</v>
      </c>
      <c r="J26" s="1"/>
    </row>
    <row r="27" spans="1:10" x14ac:dyDescent="0.2">
      <c r="A27" s="366" t="s">
        <v>376</v>
      </c>
      <c r="B27" s="366"/>
      <c r="C27" s="258">
        <v>14847.130469999998</v>
      </c>
      <c r="D27" s="218">
        <v>-18.221241734476198</v>
      </c>
      <c r="E27" s="258">
        <v>35240.066239999993</v>
      </c>
      <c r="F27" s="218">
        <v>-3.7023629133387241</v>
      </c>
      <c r="G27" s="258">
        <v>202556.09901000003</v>
      </c>
      <c r="H27" s="218">
        <v>-1.4435830035208974</v>
      </c>
      <c r="I27" s="218">
        <v>54.188696256605596</v>
      </c>
      <c r="J27" s="1"/>
    </row>
    <row r="28" spans="1:10" x14ac:dyDescent="0.2">
      <c r="A28" s="366" t="s">
        <v>377</v>
      </c>
      <c r="B28" s="366"/>
      <c r="C28" s="258">
        <v>12911.115139999998</v>
      </c>
      <c r="D28" s="218">
        <v>-13.643888273000199</v>
      </c>
      <c r="E28" s="258">
        <v>24622.076059999999</v>
      </c>
      <c r="F28" s="218">
        <v>-26.443353708152728</v>
      </c>
      <c r="G28" s="258">
        <v>171241.59866999998</v>
      </c>
      <c r="H28" s="218">
        <v>-2.2567470864476631</v>
      </c>
      <c r="I28" s="218">
        <v>45.811303743394419</v>
      </c>
      <c r="J28" s="1"/>
    </row>
    <row r="29" spans="1:10" x14ac:dyDescent="0.2">
      <c r="A29" s="367" t="s">
        <v>539</v>
      </c>
      <c r="B29" s="367"/>
      <c r="C29" s="657">
        <v>5187.4797099999996</v>
      </c>
      <c r="D29" s="658">
        <v>-25.418440809552113</v>
      </c>
      <c r="E29" s="659">
        <v>9335.5007899999982</v>
      </c>
      <c r="F29" s="660">
        <v>-28.800647050634808</v>
      </c>
      <c r="G29" s="659">
        <v>62352.393599999996</v>
      </c>
      <c r="H29" s="660">
        <v>-3.7741106543833247</v>
      </c>
      <c r="I29" s="660">
        <v>16.680785886856508</v>
      </c>
      <c r="J29" s="1"/>
    </row>
    <row r="30" spans="1:10" x14ac:dyDescent="0.2">
      <c r="A30" s="213" t="s">
        <v>540</v>
      </c>
      <c r="B30" s="213"/>
      <c r="C30" s="657">
        <v>22570.765899999999</v>
      </c>
      <c r="D30" s="658">
        <v>-13.689993752996585</v>
      </c>
      <c r="E30" s="659">
        <v>50526.641510000001</v>
      </c>
      <c r="F30" s="660">
        <v>-11.289522785910108</v>
      </c>
      <c r="G30" s="659">
        <v>311445.30408000003</v>
      </c>
      <c r="H30" s="660">
        <v>-1.4165165209898787</v>
      </c>
      <c r="I30" s="660">
        <v>83.319214113143502</v>
      </c>
      <c r="J30" s="1"/>
    </row>
    <row r="31" spans="1:10" x14ac:dyDescent="0.2">
      <c r="A31" s="811" t="s">
        <v>541</v>
      </c>
      <c r="B31" s="812"/>
      <c r="C31" s="813">
        <v>1297.9448600000003</v>
      </c>
      <c r="D31" s="814">
        <v>5.9062958076428114</v>
      </c>
      <c r="E31" s="813">
        <v>2738.1287200000006</v>
      </c>
      <c r="F31" s="814">
        <v>-29.10975600432527</v>
      </c>
      <c r="G31" s="813">
        <v>17836.635869999998</v>
      </c>
      <c r="H31" s="814">
        <v>4.732160913856827</v>
      </c>
      <c r="I31" s="814">
        <v>4.7717350804203056</v>
      </c>
      <c r="J31" s="1"/>
    </row>
    <row r="32" spans="1:10" x14ac:dyDescent="0.2">
      <c r="A32" s="374"/>
      <c r="B32" s="374"/>
      <c r="C32" s="715"/>
      <c r="D32" s="1"/>
      <c r="E32" s="1"/>
      <c r="F32" s="1"/>
      <c r="G32" s="1"/>
      <c r="H32" s="1"/>
      <c r="I32" s="250"/>
      <c r="J32" s="1"/>
    </row>
    <row r="33" spans="1:10" x14ac:dyDescent="0.2">
      <c r="A33" s="723" t="s">
        <v>569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724" t="s">
        <v>242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24" t="s">
        <v>570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404"/>
    </row>
    <row r="64" spans="3:3" x14ac:dyDescent="0.2">
      <c r="C64" t="s">
        <v>595</v>
      </c>
    </row>
    <row r="68" spans="3:3" x14ac:dyDescent="0.2">
      <c r="C68" t="s">
        <v>596</v>
      </c>
    </row>
  </sheetData>
  <mergeCells count="5">
    <mergeCell ref="A3:A4"/>
    <mergeCell ref="B3:B4"/>
    <mergeCell ref="C3:D3"/>
    <mergeCell ref="E3:F3"/>
    <mergeCell ref="G3:I3"/>
  </mergeCells>
  <conditionalFormatting sqref="I11">
    <cfRule type="cellIs" dxfId="41" priority="1" operator="between">
      <formula>0.000001</formula>
      <formula>1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1"/>
  <sheetViews>
    <sheetView workbookViewId="0">
      <selection activeCell="F32" sqref="F32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3" t="s">
        <v>18</v>
      </c>
      <c r="B1" s="883"/>
      <c r="C1" s="883"/>
      <c r="D1" s="883"/>
      <c r="E1" s="883"/>
      <c r="F1" s="883"/>
      <c r="G1" s="1"/>
      <c r="H1" s="1"/>
    </row>
    <row r="2" spans="1:9" x14ac:dyDescent="0.2">
      <c r="A2" s="884"/>
      <c r="B2" s="884"/>
      <c r="C2" s="884"/>
      <c r="D2" s="884"/>
      <c r="E2" s="884"/>
      <c r="F2" s="884"/>
      <c r="G2" s="11"/>
      <c r="H2" s="62" t="s">
        <v>564</v>
      </c>
    </row>
    <row r="3" spans="1:9" x14ac:dyDescent="0.2">
      <c r="A3" s="359"/>
      <c r="B3" s="855">
        <f>INDICE!A3</f>
        <v>42036</v>
      </c>
      <c r="C3" s="855">
        <v>41671</v>
      </c>
      <c r="D3" s="873" t="s">
        <v>121</v>
      </c>
      <c r="E3" s="873"/>
      <c r="F3" s="873" t="s">
        <v>122</v>
      </c>
      <c r="G3" s="873"/>
      <c r="H3" s="873"/>
    </row>
    <row r="4" spans="1:9" x14ac:dyDescent="0.2">
      <c r="A4" s="360"/>
      <c r="B4" s="263" t="s">
        <v>55</v>
      </c>
      <c r="C4" s="264" t="s">
        <v>506</v>
      </c>
      <c r="D4" s="263" t="s">
        <v>55</v>
      </c>
      <c r="E4" s="264" t="s">
        <v>506</v>
      </c>
      <c r="F4" s="263" t="s">
        <v>55</v>
      </c>
      <c r="G4" s="265" t="s">
        <v>506</v>
      </c>
      <c r="H4" s="264" t="s">
        <v>568</v>
      </c>
      <c r="I4" s="62"/>
    </row>
    <row r="5" spans="1:9" ht="14.1" customHeight="1" x14ac:dyDescent="0.2">
      <c r="A5" s="664" t="s">
        <v>379</v>
      </c>
      <c r="B5" s="368">
        <v>14847.13047</v>
      </c>
      <c r="C5" s="369">
        <v>-18.221241734476187</v>
      </c>
      <c r="D5" s="368">
        <v>35240.06624</v>
      </c>
      <c r="E5" s="369">
        <v>-3.7023629133387232</v>
      </c>
      <c r="F5" s="368">
        <v>202556.09901000003</v>
      </c>
      <c r="G5" s="369">
        <v>-1.443583003520883</v>
      </c>
      <c r="H5" s="369">
        <v>54.188696256605596</v>
      </c>
    </row>
    <row r="6" spans="1:9" x14ac:dyDescent="0.2">
      <c r="A6" s="645" t="s">
        <v>380</v>
      </c>
      <c r="B6" s="725">
        <v>4889.6241</v>
      </c>
      <c r="C6" s="726">
        <v>-24.547361395223032</v>
      </c>
      <c r="D6" s="725">
        <v>11093.086070000001</v>
      </c>
      <c r="E6" s="726">
        <v>-17.563883201382204</v>
      </c>
      <c r="F6" s="725">
        <v>70447.100459999987</v>
      </c>
      <c r="G6" s="726">
        <v>-3.6567632161173167</v>
      </c>
      <c r="H6" s="726">
        <v>18.846317378955128</v>
      </c>
    </row>
    <row r="7" spans="1:9" x14ac:dyDescent="0.2">
      <c r="A7" s="645" t="s">
        <v>381</v>
      </c>
      <c r="B7" s="727">
        <v>6236.6940800000002</v>
      </c>
      <c r="C7" s="726">
        <v>-16.791784344902705</v>
      </c>
      <c r="D7" s="725">
        <v>16278.1468</v>
      </c>
      <c r="E7" s="726">
        <v>6.7102828045246543</v>
      </c>
      <c r="F7" s="725">
        <v>82800.175650000005</v>
      </c>
      <c r="G7" s="726">
        <v>-2.0123149610427853</v>
      </c>
      <c r="H7" s="726">
        <v>22.151066248910773</v>
      </c>
    </row>
    <row r="8" spans="1:9" x14ac:dyDescent="0.2">
      <c r="A8" s="645" t="s">
        <v>647</v>
      </c>
      <c r="B8" s="727">
        <v>0</v>
      </c>
      <c r="C8" s="728" t="s">
        <v>151</v>
      </c>
      <c r="D8" s="725">
        <v>0</v>
      </c>
      <c r="E8" s="728">
        <v>-100</v>
      </c>
      <c r="F8" s="725">
        <v>0</v>
      </c>
      <c r="G8" s="728">
        <v>-100</v>
      </c>
      <c r="H8" s="728">
        <v>0</v>
      </c>
    </row>
    <row r="9" spans="1:9" x14ac:dyDescent="0.2">
      <c r="A9" s="645" t="s">
        <v>648</v>
      </c>
      <c r="B9" s="725">
        <v>3720.8122899999998</v>
      </c>
      <c r="C9" s="726">
        <v>-10.976106420468458</v>
      </c>
      <c r="D9" s="725">
        <v>7868.8333700000003</v>
      </c>
      <c r="E9" s="726">
        <v>1.8423317196851479</v>
      </c>
      <c r="F9" s="725">
        <v>49308.822899999999</v>
      </c>
      <c r="G9" s="726">
        <v>6.8336334092206696</v>
      </c>
      <c r="H9" s="726">
        <v>13.191312628739677</v>
      </c>
    </row>
    <row r="10" spans="1:9" x14ac:dyDescent="0.2">
      <c r="A10" s="664" t="s">
        <v>382</v>
      </c>
      <c r="B10" s="666">
        <v>12911.11514</v>
      </c>
      <c r="C10" s="369">
        <v>-13.643888273000176</v>
      </c>
      <c r="D10" s="666">
        <v>24622.076060000003</v>
      </c>
      <c r="E10" s="369">
        <v>-26.443353708152717</v>
      </c>
      <c r="F10" s="666">
        <v>171240.29607999997</v>
      </c>
      <c r="G10" s="369">
        <v>-2.2574905937776686</v>
      </c>
      <c r="H10" s="369">
        <v>45.810955268802921</v>
      </c>
    </row>
    <row r="11" spans="1:9" x14ac:dyDescent="0.2">
      <c r="A11" s="645" t="s">
        <v>383</v>
      </c>
      <c r="B11" s="725">
        <v>3234.5876699999999</v>
      </c>
      <c r="C11" s="726">
        <v>-41.080207311681967</v>
      </c>
      <c r="D11" s="725">
        <v>5379.60826</v>
      </c>
      <c r="E11" s="726">
        <v>-53.90939672265128</v>
      </c>
      <c r="F11" s="725">
        <v>31052.505520000002</v>
      </c>
      <c r="G11" s="726">
        <v>-21.686455838154302</v>
      </c>
      <c r="H11" s="726">
        <v>8.3073025095471227</v>
      </c>
    </row>
    <row r="12" spans="1:9" x14ac:dyDescent="0.2">
      <c r="A12" s="645" t="s">
        <v>384</v>
      </c>
      <c r="B12" s="725">
        <v>1786.5821600000002</v>
      </c>
      <c r="C12" s="726">
        <v>113.77909148052379</v>
      </c>
      <c r="D12" s="725">
        <v>2641.1103700000003</v>
      </c>
      <c r="E12" s="726">
        <v>-10.986242074652033</v>
      </c>
      <c r="F12" s="725">
        <v>18099.410820000001</v>
      </c>
      <c r="G12" s="726">
        <v>-35.236953993950337</v>
      </c>
      <c r="H12" s="726">
        <v>4.8420337878845121</v>
      </c>
    </row>
    <row r="13" spans="1:9" x14ac:dyDescent="0.2">
      <c r="A13" s="645" t="s">
        <v>385</v>
      </c>
      <c r="B13" s="725">
        <v>844.85848999999996</v>
      </c>
      <c r="C13" s="726">
        <v>-69.153600912966837</v>
      </c>
      <c r="D13" s="725">
        <v>2609.9058799999998</v>
      </c>
      <c r="E13" s="726">
        <v>-42.199823262831835</v>
      </c>
      <c r="F13" s="725">
        <v>26671.168470000001</v>
      </c>
      <c r="G13" s="726">
        <v>20.366536384677971</v>
      </c>
      <c r="H13" s="726">
        <v>7.1351880002301682</v>
      </c>
    </row>
    <row r="14" spans="1:9" x14ac:dyDescent="0.2">
      <c r="A14" s="645" t="s">
        <v>386</v>
      </c>
      <c r="B14" s="725">
        <v>3393.8249599999999</v>
      </c>
      <c r="C14" s="726">
        <v>47.67621342837198</v>
      </c>
      <c r="D14" s="725">
        <v>7005.4047</v>
      </c>
      <c r="E14" s="726">
        <v>17.287773605141432</v>
      </c>
      <c r="F14" s="725">
        <v>39157.018349999998</v>
      </c>
      <c r="G14" s="726">
        <v>8.9802491115606156</v>
      </c>
      <c r="H14" s="726">
        <v>10.475457337760668</v>
      </c>
    </row>
    <row r="15" spans="1:9" x14ac:dyDescent="0.2">
      <c r="A15" s="645" t="s">
        <v>387</v>
      </c>
      <c r="B15" s="725">
        <v>1759.3943999999999</v>
      </c>
      <c r="C15" s="726">
        <v>-2.5543891301085657</v>
      </c>
      <c r="D15" s="725">
        <v>3158.4760000000001</v>
      </c>
      <c r="E15" s="726">
        <v>-1.4071758004042341</v>
      </c>
      <c r="F15" s="725">
        <v>21005.467250000002</v>
      </c>
      <c r="G15" s="726">
        <v>13.875596746897509</v>
      </c>
      <c r="H15" s="726">
        <v>5.6194747534219225</v>
      </c>
    </row>
    <row r="16" spans="1:9" x14ac:dyDescent="0.2">
      <c r="A16" s="645" t="s">
        <v>388</v>
      </c>
      <c r="B16" s="725">
        <v>1891.8674599999999</v>
      </c>
      <c r="C16" s="726">
        <v>6.111948050770911</v>
      </c>
      <c r="D16" s="725">
        <v>3827.5708500000001</v>
      </c>
      <c r="E16" s="726">
        <v>-25.576329107152347</v>
      </c>
      <c r="F16" s="725">
        <v>35254.72567</v>
      </c>
      <c r="G16" s="726">
        <v>13.497842136350801</v>
      </c>
      <c r="H16" s="726">
        <v>9.4314988799585375</v>
      </c>
    </row>
    <row r="17" spans="1:8" x14ac:dyDescent="0.2">
      <c r="A17" s="664" t="s">
        <v>389</v>
      </c>
      <c r="B17" s="666">
        <v>0</v>
      </c>
      <c r="C17" s="666" t="s">
        <v>151</v>
      </c>
      <c r="D17" s="666">
        <v>0</v>
      </c>
      <c r="E17" s="666" t="s">
        <v>151</v>
      </c>
      <c r="F17" s="666">
        <v>1.3025899999999999</v>
      </c>
      <c r="G17" s="666" t="s">
        <v>151</v>
      </c>
      <c r="H17" s="667">
        <v>3.4847459149283435E-4</v>
      </c>
    </row>
    <row r="18" spans="1:8" x14ac:dyDescent="0.2">
      <c r="A18" s="665" t="s">
        <v>120</v>
      </c>
      <c r="B18" s="69">
        <v>27758.245609999998</v>
      </c>
      <c r="C18" s="70">
        <v>-16.15407713296737</v>
      </c>
      <c r="D18" s="69">
        <v>59862.1423</v>
      </c>
      <c r="E18" s="70">
        <v>-14.566341044627446</v>
      </c>
      <c r="F18" s="69">
        <v>373797.69767999998</v>
      </c>
      <c r="G18" s="70">
        <v>-1.817777082863637</v>
      </c>
      <c r="H18" s="70">
        <v>100</v>
      </c>
    </row>
    <row r="19" spans="1:8" x14ac:dyDescent="0.2">
      <c r="A19" s="716"/>
      <c r="B19" s="1"/>
      <c r="C19" s="1"/>
      <c r="D19" s="1"/>
      <c r="E19" s="1"/>
      <c r="F19" s="1"/>
      <c r="G19" s="1"/>
      <c r="H19" s="250" t="s">
        <v>241</v>
      </c>
    </row>
    <row r="20" spans="1:8" x14ac:dyDescent="0.2">
      <c r="A20" s="723" t="s">
        <v>378</v>
      </c>
      <c r="B20" s="1"/>
      <c r="C20" s="1"/>
      <c r="D20" s="1"/>
      <c r="E20" s="1"/>
      <c r="F20" s="1"/>
      <c r="G20" s="1"/>
      <c r="H20" s="1"/>
    </row>
    <row r="21" spans="1:8" x14ac:dyDescent="0.2">
      <c r="A21" s="724" t="s">
        <v>242</v>
      </c>
      <c r="B21" s="1"/>
      <c r="C21" s="1"/>
      <c r="D21" s="1"/>
      <c r="E21" s="1"/>
      <c r="F21" s="1"/>
      <c r="G21" s="1"/>
      <c r="H21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/>
  </sheetViews>
  <sheetFormatPr baseColWidth="10" defaultRowHeight="14.25" x14ac:dyDescent="0.2"/>
  <cols>
    <col min="1" max="1" width="16.375" customWidth="1"/>
  </cols>
  <sheetData>
    <row r="1" spans="1:8" ht="15" x14ac:dyDescent="0.25">
      <c r="A1" s="442" t="s">
        <v>608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566</v>
      </c>
      <c r="H2" s="1"/>
    </row>
    <row r="3" spans="1:8" x14ac:dyDescent="0.2">
      <c r="A3" s="63"/>
      <c r="B3" s="855">
        <f>INDICE!A3</f>
        <v>42036</v>
      </c>
      <c r="C3" s="873">
        <v>41671</v>
      </c>
      <c r="D3" s="873" t="s">
        <v>121</v>
      </c>
      <c r="E3" s="873"/>
      <c r="F3" s="873" t="s">
        <v>122</v>
      </c>
      <c r="G3" s="873"/>
      <c r="H3" s="1"/>
    </row>
    <row r="4" spans="1:8" x14ac:dyDescent="0.2">
      <c r="A4" s="75"/>
      <c r="B4" s="263" t="s">
        <v>398</v>
      </c>
      <c r="C4" s="264" t="s">
        <v>506</v>
      </c>
      <c r="D4" s="263" t="s">
        <v>398</v>
      </c>
      <c r="E4" s="264" t="s">
        <v>506</v>
      </c>
      <c r="F4" s="263" t="s">
        <v>398</v>
      </c>
      <c r="G4" s="265" t="s">
        <v>506</v>
      </c>
      <c r="H4" s="1"/>
    </row>
    <row r="5" spans="1:8" x14ac:dyDescent="0.2">
      <c r="A5" s="729" t="s">
        <v>565</v>
      </c>
      <c r="B5" s="730">
        <v>24.482149176258435</v>
      </c>
      <c r="C5" s="690">
        <v>-6.8135555747065109</v>
      </c>
      <c r="D5" s="731">
        <v>24.843365281776958</v>
      </c>
      <c r="E5" s="690">
        <v>-4.7559321655673097</v>
      </c>
      <c r="F5" s="731">
        <v>25.066186221951465</v>
      </c>
      <c r="G5" s="690">
        <v>-3.3971829787788801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399</v>
      </c>
      <c r="H6" s="1"/>
    </row>
    <row r="7" spans="1:8" x14ac:dyDescent="0.2">
      <c r="A7" s="277" t="s">
        <v>578</v>
      </c>
      <c r="B7" s="94"/>
      <c r="C7" s="291"/>
      <c r="D7" s="291"/>
      <c r="E7" s="291"/>
      <c r="F7" s="94"/>
      <c r="G7" s="94"/>
      <c r="H7" s="1"/>
    </row>
    <row r="8" spans="1:8" x14ac:dyDescent="0.2">
      <c r="A8" s="723" t="s">
        <v>400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48"/>
  <sheetViews>
    <sheetView topLeftCell="A5" workbookViewId="0">
      <selection activeCell="I15" sqref="I15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37"/>
  </cols>
  <sheetData>
    <row r="1" spans="1:14" x14ac:dyDescent="0.2">
      <c r="A1" s="883" t="s">
        <v>390</v>
      </c>
      <c r="B1" s="883"/>
      <c r="C1" s="883"/>
      <c r="D1" s="883"/>
      <c r="E1" s="883"/>
      <c r="F1" s="883"/>
      <c r="G1" s="883"/>
      <c r="H1" s="1"/>
      <c r="I1" s="1"/>
    </row>
    <row r="2" spans="1:14" x14ac:dyDescent="0.2">
      <c r="A2" s="884"/>
      <c r="B2" s="884"/>
      <c r="C2" s="884"/>
      <c r="D2" s="884"/>
      <c r="E2" s="884"/>
      <c r="F2" s="884"/>
      <c r="G2" s="884"/>
      <c r="H2" s="11"/>
      <c r="I2" s="62" t="s">
        <v>564</v>
      </c>
    </row>
    <row r="3" spans="1:14" x14ac:dyDescent="0.2">
      <c r="A3" s="869" t="s">
        <v>544</v>
      </c>
      <c r="B3" s="869" t="s">
        <v>545</v>
      </c>
      <c r="C3" s="852">
        <f>INDICE!A3</f>
        <v>42036</v>
      </c>
      <c r="D3" s="853">
        <v>41671</v>
      </c>
      <c r="E3" s="853" t="s">
        <v>121</v>
      </c>
      <c r="F3" s="853"/>
      <c r="G3" s="853" t="s">
        <v>122</v>
      </c>
      <c r="H3" s="853"/>
      <c r="I3" s="853"/>
    </row>
    <row r="4" spans="1:14" x14ac:dyDescent="0.2">
      <c r="A4" s="870"/>
      <c r="B4" s="870"/>
      <c r="C4" s="97" t="s">
        <v>55</v>
      </c>
      <c r="D4" s="97" t="s">
        <v>506</v>
      </c>
      <c r="E4" s="97" t="s">
        <v>55</v>
      </c>
      <c r="F4" s="97" t="s">
        <v>506</v>
      </c>
      <c r="G4" s="97" t="s">
        <v>55</v>
      </c>
      <c r="H4" s="456" t="s">
        <v>506</v>
      </c>
      <c r="I4" s="456" t="s">
        <v>111</v>
      </c>
    </row>
    <row r="5" spans="1:14" x14ac:dyDescent="0.2">
      <c r="A5" s="641"/>
      <c r="B5" s="672" t="s">
        <v>252</v>
      </c>
      <c r="C5" s="202">
        <v>0</v>
      </c>
      <c r="D5" s="187" t="s">
        <v>151</v>
      </c>
      <c r="E5" s="370">
        <v>0</v>
      </c>
      <c r="F5" s="187" t="s">
        <v>151</v>
      </c>
      <c r="G5" s="648">
        <v>950.28910999999994</v>
      </c>
      <c r="H5" s="187" t="s">
        <v>151</v>
      </c>
      <c r="I5" s="668">
        <v>1.3877770319033718</v>
      </c>
    </row>
    <row r="6" spans="1:14" x14ac:dyDescent="0.2">
      <c r="A6" s="641"/>
      <c r="B6" s="672" t="s">
        <v>214</v>
      </c>
      <c r="C6" s="202">
        <v>0</v>
      </c>
      <c r="D6" s="187" t="s">
        <v>151</v>
      </c>
      <c r="E6" s="370">
        <v>0</v>
      </c>
      <c r="F6" s="187" t="s">
        <v>151</v>
      </c>
      <c r="G6" s="648">
        <v>958.52187000000004</v>
      </c>
      <c r="H6" s="187">
        <v>-74.523899151037412</v>
      </c>
      <c r="I6" s="668">
        <v>1.3997999364246843</v>
      </c>
    </row>
    <row r="7" spans="1:14" x14ac:dyDescent="0.2">
      <c r="A7" s="647" t="s">
        <v>349</v>
      </c>
      <c r="B7" s="673"/>
      <c r="C7" s="373">
        <v>0</v>
      </c>
      <c r="D7" s="196" t="s">
        <v>151</v>
      </c>
      <c r="E7" s="192">
        <v>0</v>
      </c>
      <c r="F7" s="371" t="s">
        <v>151</v>
      </c>
      <c r="G7" s="254">
        <v>1908.81098</v>
      </c>
      <c r="H7" s="371">
        <v>-49.266612948448312</v>
      </c>
      <c r="I7" s="372">
        <v>2.787576968328056</v>
      </c>
    </row>
    <row r="8" spans="1:14" x14ac:dyDescent="0.2">
      <c r="A8" s="641"/>
      <c r="B8" s="672" t="s">
        <v>253</v>
      </c>
      <c r="C8" s="202">
        <v>0</v>
      </c>
      <c r="D8" s="187" t="s">
        <v>151</v>
      </c>
      <c r="E8" s="370">
        <v>0</v>
      </c>
      <c r="F8" s="187" t="s">
        <v>151</v>
      </c>
      <c r="G8" s="648">
        <v>8386.1189699999995</v>
      </c>
      <c r="H8" s="187">
        <v>358.16176340191282</v>
      </c>
      <c r="I8" s="669">
        <v>12.24686589681656</v>
      </c>
    </row>
    <row r="9" spans="1:14" x14ac:dyDescent="0.2">
      <c r="A9" s="641"/>
      <c r="B9" s="672" t="s">
        <v>215</v>
      </c>
      <c r="C9" s="202">
        <v>0</v>
      </c>
      <c r="D9" s="187">
        <v>-100</v>
      </c>
      <c r="E9" s="370">
        <v>0</v>
      </c>
      <c r="F9" s="187">
        <v>-100</v>
      </c>
      <c r="G9" s="648">
        <v>6880.1220599999997</v>
      </c>
      <c r="H9" s="187">
        <v>-52.479989830677212</v>
      </c>
      <c r="I9" s="670">
        <v>10.047547921031855</v>
      </c>
    </row>
    <row r="10" spans="1:14" x14ac:dyDescent="0.2">
      <c r="A10" s="641"/>
      <c r="B10" s="672" t="s">
        <v>641</v>
      </c>
      <c r="C10" s="820">
        <v>0</v>
      </c>
      <c r="D10" s="821" t="s">
        <v>151</v>
      </c>
      <c r="E10" s="822">
        <v>0</v>
      </c>
      <c r="F10" s="821" t="s">
        <v>151</v>
      </c>
      <c r="G10" s="823">
        <v>929.93902000000003</v>
      </c>
      <c r="H10" s="821" t="s">
        <v>151</v>
      </c>
      <c r="I10" s="824">
        <v>1.3580582997807167</v>
      </c>
    </row>
    <row r="11" spans="1:14" x14ac:dyDescent="0.2">
      <c r="A11" s="647" t="s">
        <v>551</v>
      </c>
      <c r="B11" s="673"/>
      <c r="C11" s="373">
        <v>0</v>
      </c>
      <c r="D11" s="196">
        <v>-100</v>
      </c>
      <c r="E11" s="192">
        <v>0</v>
      </c>
      <c r="F11" s="371">
        <v>-100</v>
      </c>
      <c r="G11" s="254">
        <v>16196.180049999999</v>
      </c>
      <c r="H11" s="371">
        <v>-0.69025544879058465</v>
      </c>
      <c r="I11" s="372">
        <v>23.652472117629131</v>
      </c>
      <c r="J11" s="404"/>
    </row>
    <row r="12" spans="1:14" x14ac:dyDescent="0.2">
      <c r="A12" s="641"/>
      <c r="B12" s="672" t="s">
        <v>319</v>
      </c>
      <c r="C12" s="820">
        <v>0</v>
      </c>
      <c r="D12" s="821">
        <v>-100</v>
      </c>
      <c r="E12" s="822">
        <v>0</v>
      </c>
      <c r="F12" s="821">
        <v>-100</v>
      </c>
      <c r="G12" s="823">
        <v>1.1762300000000001</v>
      </c>
      <c r="H12" s="821">
        <v>295.51767039913921</v>
      </c>
      <c r="I12" s="824">
        <v>1.7177351198265369E-3</v>
      </c>
      <c r="J12" s="404"/>
    </row>
    <row r="13" spans="1:14" x14ac:dyDescent="0.2">
      <c r="A13" s="642"/>
      <c r="B13" s="672" t="s">
        <v>256</v>
      </c>
      <c r="C13" s="202">
        <v>21.060020000000002</v>
      </c>
      <c r="D13" s="187">
        <v>20.550662999396117</v>
      </c>
      <c r="E13" s="370">
        <v>33.647380000000005</v>
      </c>
      <c r="F13" s="187">
        <v>-81.343198051468278</v>
      </c>
      <c r="G13" s="648">
        <v>344.28628000000003</v>
      </c>
      <c r="H13" s="187">
        <v>-93.337325717316418</v>
      </c>
      <c r="I13" s="654">
        <v>0.50278655911720727</v>
      </c>
      <c r="J13" s="404"/>
      <c r="K13" s="825"/>
      <c r="L13" s="825"/>
      <c r="M13" s="825"/>
      <c r="N13" s="825"/>
    </row>
    <row r="14" spans="1:14" x14ac:dyDescent="0.2">
      <c r="A14" s="642"/>
      <c r="B14" s="679" t="s">
        <v>374</v>
      </c>
      <c r="C14" s="675">
        <v>0.40104000000000001</v>
      </c>
      <c r="D14" s="676">
        <v>-96.584114394349768</v>
      </c>
      <c r="E14" s="836">
        <v>0.40104000000000001</v>
      </c>
      <c r="F14" s="676">
        <v>-99.763978772684908</v>
      </c>
      <c r="G14" s="719">
        <v>234.50790000000001</v>
      </c>
      <c r="H14" s="676">
        <v>-95.434774428638875</v>
      </c>
      <c r="I14" s="828">
        <v>0.34246912228626164</v>
      </c>
      <c r="J14" s="404"/>
      <c r="K14" s="825"/>
      <c r="L14" s="825"/>
      <c r="M14" s="825"/>
      <c r="N14" s="825"/>
    </row>
    <row r="15" spans="1:14" x14ac:dyDescent="0.2">
      <c r="A15" s="641"/>
      <c r="B15" s="679" t="s">
        <v>371</v>
      </c>
      <c r="C15" s="675">
        <v>20.65898</v>
      </c>
      <c r="D15" s="676">
        <v>260.57779073237907</v>
      </c>
      <c r="E15" s="677">
        <v>33.246339999999996</v>
      </c>
      <c r="F15" s="676">
        <v>218.68932853153837</v>
      </c>
      <c r="G15" s="719">
        <v>109.77838</v>
      </c>
      <c r="H15" s="676">
        <v>259.2433721597659</v>
      </c>
      <c r="I15" s="678">
        <v>0.16031743683094557</v>
      </c>
      <c r="J15" s="404"/>
      <c r="K15" s="825"/>
      <c r="L15" s="825"/>
      <c r="M15" s="825"/>
      <c r="N15" s="825"/>
    </row>
    <row r="16" spans="1:14" x14ac:dyDescent="0.2">
      <c r="A16" s="641"/>
      <c r="B16" s="672" t="s">
        <v>257</v>
      </c>
      <c r="C16" s="202">
        <v>0</v>
      </c>
      <c r="D16" s="187" t="s">
        <v>151</v>
      </c>
      <c r="E16" s="370">
        <v>0</v>
      </c>
      <c r="F16" s="187" t="s">
        <v>151</v>
      </c>
      <c r="G16" s="370">
        <v>644.59037999999998</v>
      </c>
      <c r="H16" s="187" t="s">
        <v>151</v>
      </c>
      <c r="I16" s="654">
        <v>0.94134270816790322</v>
      </c>
      <c r="J16" s="404"/>
      <c r="K16" s="826"/>
      <c r="L16" s="827"/>
      <c r="M16" s="826"/>
      <c r="N16" s="825"/>
    </row>
    <row r="17" spans="1:14" x14ac:dyDescent="0.2">
      <c r="A17" s="641"/>
      <c r="B17" s="672" t="s">
        <v>221</v>
      </c>
      <c r="C17" s="202">
        <v>7.6208699999999991</v>
      </c>
      <c r="D17" s="187">
        <v>8.3479534242290576</v>
      </c>
      <c r="E17" s="370">
        <v>18.379429999999999</v>
      </c>
      <c r="F17" s="187">
        <v>39.168837934452327</v>
      </c>
      <c r="G17" s="370">
        <v>83.441859999999991</v>
      </c>
      <c r="H17" s="187">
        <v>-96.704592861049775</v>
      </c>
      <c r="I17" s="654">
        <v>0.12185628098726363</v>
      </c>
      <c r="J17" s="404"/>
      <c r="K17" s="826"/>
      <c r="L17" s="825"/>
      <c r="M17" s="825"/>
      <c r="N17" s="825"/>
    </row>
    <row r="18" spans="1:14" x14ac:dyDescent="0.2">
      <c r="A18" s="642"/>
      <c r="B18" s="672" t="s">
        <v>223</v>
      </c>
      <c r="C18" s="202">
        <v>0</v>
      </c>
      <c r="D18" s="187">
        <v>-100</v>
      </c>
      <c r="E18" s="370">
        <v>0</v>
      </c>
      <c r="F18" s="187">
        <v>-100</v>
      </c>
      <c r="G18" s="648">
        <v>139.02284</v>
      </c>
      <c r="H18" s="187">
        <v>17989.213313555574</v>
      </c>
      <c r="I18" s="654">
        <v>0.20302527118507899</v>
      </c>
      <c r="K18" s="825"/>
      <c r="L18" s="825"/>
      <c r="M18" s="825"/>
      <c r="N18" s="825"/>
    </row>
    <row r="19" spans="1:14" x14ac:dyDescent="0.2">
      <c r="A19" s="642"/>
      <c r="B19" s="672" t="s">
        <v>259</v>
      </c>
      <c r="C19" s="202">
        <v>1461.46462</v>
      </c>
      <c r="D19" s="187">
        <v>248.58990004112576</v>
      </c>
      <c r="E19" s="370">
        <v>4559.4942000000001</v>
      </c>
      <c r="F19" s="187">
        <v>384.28842400705167</v>
      </c>
      <c r="G19" s="648">
        <v>9984.9732700000004</v>
      </c>
      <c r="H19" s="187">
        <v>74.90917306685742</v>
      </c>
      <c r="I19" s="654">
        <v>14.581790344072349</v>
      </c>
      <c r="K19" s="825"/>
      <c r="L19" s="825"/>
      <c r="M19" s="825"/>
      <c r="N19" s="825"/>
    </row>
    <row r="20" spans="1:14" x14ac:dyDescent="0.2">
      <c r="A20" s="641"/>
      <c r="B20" s="679" t="s">
        <v>374</v>
      </c>
      <c r="C20" s="675">
        <v>1458.1577600000001</v>
      </c>
      <c r="D20" s="676">
        <v>250.43445325642875</v>
      </c>
      <c r="E20" s="677">
        <v>4552.4702400000006</v>
      </c>
      <c r="F20" s="676">
        <v>386.57115644403291</v>
      </c>
      <c r="G20" s="719">
        <v>9878.3158199999998</v>
      </c>
      <c r="H20" s="676">
        <v>74.104514665438558</v>
      </c>
      <c r="I20" s="828">
        <v>14.42603063070324</v>
      </c>
    </row>
    <row r="21" spans="1:14" x14ac:dyDescent="0.2">
      <c r="A21" s="641"/>
      <c r="B21" s="679" t="s">
        <v>371</v>
      </c>
      <c r="C21" s="675">
        <v>3.3068599999999995</v>
      </c>
      <c r="D21" s="676">
        <v>4.9656871147338961</v>
      </c>
      <c r="E21" s="677">
        <v>7.0239599999999998</v>
      </c>
      <c r="F21" s="676">
        <v>19.852572306117224</v>
      </c>
      <c r="G21" s="719">
        <v>106.65745000000001</v>
      </c>
      <c r="H21" s="676">
        <v>205.81132830688986</v>
      </c>
      <c r="I21" s="654">
        <v>0.15575971336910543</v>
      </c>
    </row>
    <row r="22" spans="1:14" x14ac:dyDescent="0.2">
      <c r="A22" s="641"/>
      <c r="B22" s="672" t="s">
        <v>391</v>
      </c>
      <c r="C22" s="202">
        <v>0.59256999999999993</v>
      </c>
      <c r="D22" s="187">
        <v>96.163268008474574</v>
      </c>
      <c r="E22" s="370">
        <v>1.4738199999999999</v>
      </c>
      <c r="F22" s="187">
        <v>145.25243784737242</v>
      </c>
      <c r="G22" s="370">
        <v>5.3354799999999996</v>
      </c>
      <c r="H22" s="187">
        <v>343.91676581441197</v>
      </c>
      <c r="I22" s="669">
        <v>7.7917935923519123E-3</v>
      </c>
    </row>
    <row r="23" spans="1:14" x14ac:dyDescent="0.2">
      <c r="A23" s="641"/>
      <c r="B23" s="672" t="s">
        <v>261</v>
      </c>
      <c r="C23" s="202">
        <v>0</v>
      </c>
      <c r="D23" s="187" t="s">
        <v>151</v>
      </c>
      <c r="E23" s="370">
        <v>0</v>
      </c>
      <c r="F23" s="187" t="s">
        <v>151</v>
      </c>
      <c r="G23" s="370">
        <v>2845.3182700000002</v>
      </c>
      <c r="H23" s="187" t="s">
        <v>151</v>
      </c>
      <c r="I23" s="669">
        <v>4.1552273955460111</v>
      </c>
    </row>
    <row r="24" spans="1:14" x14ac:dyDescent="0.2">
      <c r="A24" s="647" t="s">
        <v>535</v>
      </c>
      <c r="B24" s="673"/>
      <c r="C24" s="373">
        <v>1490.7380799999999</v>
      </c>
      <c r="D24" s="196">
        <v>234.90551960610887</v>
      </c>
      <c r="E24" s="373">
        <v>4613.5264200000011</v>
      </c>
      <c r="F24" s="196">
        <v>305.86812358779423</v>
      </c>
      <c r="G24" s="254">
        <v>14048.6762</v>
      </c>
      <c r="H24" s="196">
        <v>4.759688412554973</v>
      </c>
      <c r="I24" s="372">
        <v>20.516314407735912</v>
      </c>
    </row>
    <row r="25" spans="1:14" x14ac:dyDescent="0.2">
      <c r="A25" s="641"/>
      <c r="B25" s="672" t="s">
        <v>265</v>
      </c>
      <c r="C25" s="202">
        <v>0</v>
      </c>
      <c r="D25" s="187" t="s">
        <v>151</v>
      </c>
      <c r="E25" s="370">
        <v>0</v>
      </c>
      <c r="F25" s="187" t="s">
        <v>151</v>
      </c>
      <c r="G25" s="189">
        <v>0</v>
      </c>
      <c r="H25" s="187">
        <v>-100</v>
      </c>
      <c r="I25" s="668">
        <v>0</v>
      </c>
    </row>
    <row r="26" spans="1:14" x14ac:dyDescent="0.2">
      <c r="A26" s="641"/>
      <c r="B26" s="672" t="s">
        <v>392</v>
      </c>
      <c r="C26" s="202">
        <v>0</v>
      </c>
      <c r="D26" s="187" t="s">
        <v>151</v>
      </c>
      <c r="E26" s="370">
        <v>0</v>
      </c>
      <c r="F26" s="187" t="s">
        <v>151</v>
      </c>
      <c r="G26" s="189">
        <v>3059.1875</v>
      </c>
      <c r="H26" s="187">
        <v>274.77145885617472</v>
      </c>
      <c r="I26" s="668">
        <v>4.4675563511254968</v>
      </c>
    </row>
    <row r="27" spans="1:14" x14ac:dyDescent="0.2">
      <c r="A27" s="641"/>
      <c r="B27" s="672" t="s">
        <v>656</v>
      </c>
      <c r="C27" s="202">
        <v>0</v>
      </c>
      <c r="D27" s="187" t="s">
        <v>151</v>
      </c>
      <c r="E27" s="370">
        <v>0</v>
      </c>
      <c r="F27" s="187" t="s">
        <v>151</v>
      </c>
      <c r="G27" s="189">
        <v>889.14329000000009</v>
      </c>
      <c r="H27" s="187" t="s">
        <v>151</v>
      </c>
      <c r="I27" s="668">
        <v>1.2984812968476498</v>
      </c>
    </row>
    <row r="28" spans="1:14" x14ac:dyDescent="0.2">
      <c r="A28" s="647" t="s">
        <v>396</v>
      </c>
      <c r="B28" s="673"/>
      <c r="C28" s="192">
        <v>0</v>
      </c>
      <c r="D28" s="196" t="s">
        <v>151</v>
      </c>
      <c r="E28" s="192">
        <v>0</v>
      </c>
      <c r="F28" s="196">
        <v>52.785015819392655</v>
      </c>
      <c r="G28" s="192">
        <v>3948.33079</v>
      </c>
      <c r="H28" s="196">
        <v>52.785015819392655</v>
      </c>
      <c r="I28" s="372">
        <v>5.766037647973147</v>
      </c>
    </row>
    <row r="29" spans="1:14" x14ac:dyDescent="0.2">
      <c r="A29" s="641"/>
      <c r="B29" s="674" t="s">
        <v>393</v>
      </c>
      <c r="C29" s="202">
        <v>0</v>
      </c>
      <c r="D29" s="198">
        <v>-100</v>
      </c>
      <c r="E29" s="370">
        <v>485.78696000000002</v>
      </c>
      <c r="F29" s="198">
        <v>-74.382849240033494</v>
      </c>
      <c r="G29" s="189">
        <v>9826.1587700000018</v>
      </c>
      <c r="H29" s="198">
        <v>107.21787519140906</v>
      </c>
      <c r="I29" s="668">
        <v>14.349861857137233</v>
      </c>
    </row>
    <row r="30" spans="1:14" x14ac:dyDescent="0.2">
      <c r="A30" s="641"/>
      <c r="B30" s="674" t="s">
        <v>639</v>
      </c>
      <c r="C30" s="202">
        <v>0</v>
      </c>
      <c r="D30" s="198" t="s">
        <v>151</v>
      </c>
      <c r="E30" s="370">
        <v>0</v>
      </c>
      <c r="F30" s="198" t="s">
        <v>151</v>
      </c>
      <c r="G30" s="648">
        <v>3169.3830400000002</v>
      </c>
      <c r="H30" s="198" t="s">
        <v>151</v>
      </c>
      <c r="I30" s="668">
        <v>4.6284829973649657</v>
      </c>
    </row>
    <row r="31" spans="1:14" x14ac:dyDescent="0.2">
      <c r="A31" s="641"/>
      <c r="B31" s="674" t="s">
        <v>267</v>
      </c>
      <c r="C31" s="202">
        <v>0</v>
      </c>
      <c r="D31" s="198" t="s">
        <v>151</v>
      </c>
      <c r="E31" s="370">
        <v>0</v>
      </c>
      <c r="F31" s="198" t="s">
        <v>151</v>
      </c>
      <c r="G31" s="189">
        <v>3002.5453700000003</v>
      </c>
      <c r="H31" s="198" t="s">
        <v>151</v>
      </c>
      <c r="I31" s="668">
        <v>4.3848376855900328</v>
      </c>
    </row>
    <row r="32" spans="1:14" x14ac:dyDescent="0.2">
      <c r="A32" s="641"/>
      <c r="B32" s="674" t="s">
        <v>394</v>
      </c>
      <c r="C32" s="202">
        <v>0</v>
      </c>
      <c r="D32" s="198">
        <v>-100</v>
      </c>
      <c r="E32" s="370">
        <v>0</v>
      </c>
      <c r="F32" s="198">
        <v>-100</v>
      </c>
      <c r="G32" s="648">
        <v>12224.560649999998</v>
      </c>
      <c r="H32" s="198">
        <v>312.85791495693297</v>
      </c>
      <c r="I32" s="668">
        <v>17.852424400801301</v>
      </c>
    </row>
    <row r="33" spans="1:10" x14ac:dyDescent="0.2">
      <c r="A33" s="641"/>
      <c r="B33" s="672" t="s">
        <v>395</v>
      </c>
      <c r="C33" s="202">
        <v>0</v>
      </c>
      <c r="D33" s="187" t="s">
        <v>151</v>
      </c>
      <c r="E33" s="370">
        <v>1066.23099</v>
      </c>
      <c r="F33" s="187" t="s">
        <v>151</v>
      </c>
      <c r="G33" s="648">
        <v>2090.01827</v>
      </c>
      <c r="H33" s="187" t="s">
        <v>151</v>
      </c>
      <c r="I33" s="668">
        <v>3.0522072923306673</v>
      </c>
    </row>
    <row r="34" spans="1:10" x14ac:dyDescent="0.2">
      <c r="A34" s="641"/>
      <c r="B34" s="672" t="s">
        <v>269</v>
      </c>
      <c r="C34" s="202">
        <v>0</v>
      </c>
      <c r="D34" s="187" t="s">
        <v>151</v>
      </c>
      <c r="E34" s="370">
        <v>0</v>
      </c>
      <c r="F34" s="187" t="s">
        <v>151</v>
      </c>
      <c r="G34" s="189">
        <v>0</v>
      </c>
      <c r="H34" s="187">
        <v>-100</v>
      </c>
      <c r="I34" s="668">
        <v>0</v>
      </c>
    </row>
    <row r="35" spans="1:10" x14ac:dyDescent="0.2">
      <c r="A35" s="641"/>
      <c r="B35" s="672" t="s">
        <v>640</v>
      </c>
      <c r="C35" s="202">
        <v>0</v>
      </c>
      <c r="D35" s="187" t="s">
        <v>151</v>
      </c>
      <c r="E35" s="370">
        <v>0</v>
      </c>
      <c r="F35" s="187" t="s">
        <v>151</v>
      </c>
      <c r="G35" s="648">
        <v>1911.9794299999999</v>
      </c>
      <c r="H35" s="187">
        <v>7.5888141992652871</v>
      </c>
      <c r="I35" s="668">
        <v>2.7922040887385315</v>
      </c>
    </row>
    <row r="36" spans="1:10" x14ac:dyDescent="0.2">
      <c r="A36" s="647" t="s">
        <v>552</v>
      </c>
      <c r="B36" s="196"/>
      <c r="C36" s="192">
        <v>0</v>
      </c>
      <c r="D36" s="196">
        <v>-100</v>
      </c>
      <c r="E36" s="192">
        <v>1552.0179499999999</v>
      </c>
      <c r="F36" s="196">
        <v>-26.754337910007919</v>
      </c>
      <c r="G36" s="254">
        <v>32224.645530000002</v>
      </c>
      <c r="H36" s="196">
        <v>239.11340607629</v>
      </c>
      <c r="I36" s="372">
        <v>47.06001832196273</v>
      </c>
    </row>
    <row r="37" spans="1:10" x14ac:dyDescent="0.2">
      <c r="A37" s="647" t="s">
        <v>663</v>
      </c>
      <c r="B37" s="196"/>
      <c r="C37" s="192">
        <v>0</v>
      </c>
      <c r="D37" s="196" t="s">
        <v>151</v>
      </c>
      <c r="E37" s="192">
        <v>24.581520000000001</v>
      </c>
      <c r="F37" s="196" t="s">
        <v>151</v>
      </c>
      <c r="G37" s="254">
        <v>148.98964999999998</v>
      </c>
      <c r="H37" s="196" t="s">
        <v>151</v>
      </c>
      <c r="I37" s="372">
        <v>0.21758053637100208</v>
      </c>
    </row>
    <row r="38" spans="1:10" x14ac:dyDescent="0.2">
      <c r="A38" s="649" t="s">
        <v>120</v>
      </c>
      <c r="B38" s="375"/>
      <c r="C38" s="375">
        <v>1490.7380799999999</v>
      </c>
      <c r="D38" s="365">
        <v>-56.194463825735177</v>
      </c>
      <c r="E38" s="205">
        <v>6190.1258899999993</v>
      </c>
      <c r="F38" s="365">
        <v>22.319200075890887</v>
      </c>
      <c r="G38" s="257">
        <v>68475.633200000011</v>
      </c>
      <c r="H38" s="208">
        <v>50.269907352086399</v>
      </c>
      <c r="I38" s="376">
        <v>100</v>
      </c>
    </row>
    <row r="39" spans="1:10" x14ac:dyDescent="0.2">
      <c r="A39" s="377"/>
      <c r="B39" s="377" t="s">
        <v>374</v>
      </c>
      <c r="C39" s="680">
        <v>1458.5588</v>
      </c>
      <c r="D39" s="218">
        <v>240.91185957082507</v>
      </c>
      <c r="E39" s="258">
        <v>4552.8712800000003</v>
      </c>
      <c r="F39" s="218">
        <v>311.82343504049697</v>
      </c>
      <c r="G39" s="258">
        <v>10112.82372</v>
      </c>
      <c r="H39" s="218">
        <v>-6.4546905770536318</v>
      </c>
      <c r="I39" s="681">
        <v>14.768499752989502</v>
      </c>
    </row>
    <row r="40" spans="1:10" x14ac:dyDescent="0.2">
      <c r="A40" s="377"/>
      <c r="B40" s="377" t="s">
        <v>371</v>
      </c>
      <c r="C40" s="680">
        <v>32.179279999999999</v>
      </c>
      <c r="D40" s="218">
        <v>-98.918431152848257</v>
      </c>
      <c r="E40" s="258">
        <v>1637.2546100000004</v>
      </c>
      <c r="F40" s="218">
        <v>-58.603895588368196</v>
      </c>
      <c r="G40" s="258">
        <v>58362.809479999996</v>
      </c>
      <c r="H40" s="218">
        <v>67.912785001713701</v>
      </c>
      <c r="I40" s="681">
        <v>85.231500247010473</v>
      </c>
    </row>
    <row r="41" spans="1:10" x14ac:dyDescent="0.2">
      <c r="A41" s="214"/>
      <c r="B41" s="214" t="s">
        <v>539</v>
      </c>
      <c r="C41" s="657">
        <v>1490.7380799999999</v>
      </c>
      <c r="D41" s="658">
        <v>-6.7166670580749699</v>
      </c>
      <c r="E41" s="657">
        <v>5098.7817900000009</v>
      </c>
      <c r="F41" s="657">
        <v>56.614428906799574</v>
      </c>
      <c r="G41" s="657">
        <v>38007.675010000006</v>
      </c>
      <c r="H41" s="660">
        <v>42.651724499383072</v>
      </c>
      <c r="I41" s="660">
        <v>55.505401314054595</v>
      </c>
    </row>
    <row r="42" spans="1:10" x14ac:dyDescent="0.2">
      <c r="A42" s="650"/>
      <c r="B42" s="650" t="s">
        <v>540</v>
      </c>
      <c r="C42" s="650">
        <v>0</v>
      </c>
      <c r="D42" s="651">
        <v>-100</v>
      </c>
      <c r="E42" s="650">
        <v>1091.3440999999987</v>
      </c>
      <c r="F42" s="650">
        <v>-39.537922968753477</v>
      </c>
      <c r="G42" s="661">
        <v>30467.958190000012</v>
      </c>
      <c r="H42" s="652">
        <v>60.995361295500373</v>
      </c>
      <c r="I42" s="652">
        <v>44.494598685945427</v>
      </c>
    </row>
    <row r="43" spans="1:10" x14ac:dyDescent="0.2">
      <c r="A43" s="815"/>
      <c r="B43" s="815" t="s">
        <v>541</v>
      </c>
      <c r="C43" s="816">
        <v>1490.1455099999998</v>
      </c>
      <c r="D43" s="814">
        <v>235.57953971810824</v>
      </c>
      <c r="E43" s="813">
        <v>4611.5210099999995</v>
      </c>
      <c r="F43" s="814">
        <v>306.18105930374992</v>
      </c>
      <c r="G43" s="813">
        <v>11058.46802</v>
      </c>
      <c r="H43" s="814">
        <v>-17.525901109102673</v>
      </c>
      <c r="I43" s="817">
        <v>16.149493627464548</v>
      </c>
    </row>
    <row r="44" spans="1:10" x14ac:dyDescent="0.2">
      <c r="A44" s="716"/>
      <c r="B44" s="1"/>
      <c r="C44" s="11"/>
      <c r="D44" s="11"/>
      <c r="E44" s="11"/>
      <c r="F44" s="11"/>
      <c r="G44" s="11"/>
      <c r="I44" s="250" t="s">
        <v>241</v>
      </c>
    </row>
    <row r="45" spans="1:10" x14ac:dyDescent="0.2">
      <c r="A45" s="714" t="s">
        <v>378</v>
      </c>
      <c r="B45" s="1"/>
      <c r="C45" s="732"/>
      <c r="D45" s="732"/>
      <c r="E45" s="732"/>
      <c r="F45" s="732"/>
      <c r="G45" s="735"/>
      <c r="H45" s="732"/>
      <c r="I45" s="250"/>
      <c r="J45" s="671"/>
    </row>
    <row r="46" spans="1:10" x14ac:dyDescent="0.2">
      <c r="A46" s="733" t="s">
        <v>624</v>
      </c>
      <c r="B46" s="777"/>
      <c r="C46" s="610"/>
      <c r="D46" s="778"/>
      <c r="E46" s="778"/>
      <c r="F46" s="779"/>
      <c r="G46" s="735"/>
      <c r="H46" s="778"/>
      <c r="I46" s="778"/>
    </row>
    <row r="47" spans="1:10" x14ac:dyDescent="0.2">
      <c r="A47" s="734" t="s">
        <v>242</v>
      </c>
      <c r="B47" s="1"/>
      <c r="C47" s="1"/>
      <c r="D47" s="1"/>
      <c r="E47" s="1"/>
      <c r="F47" s="1"/>
      <c r="G47" s="736"/>
      <c r="H47" s="1"/>
      <c r="I47" s="1"/>
    </row>
    <row r="48" spans="1:10" x14ac:dyDescent="0.2">
      <c r="A48" s="724" t="s">
        <v>571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5:C9 C17 C25:C33">
    <cfRule type="cellIs" dxfId="40" priority="85" operator="between">
      <formula>0.00000001</formula>
      <formula>1</formula>
    </cfRule>
  </conditionalFormatting>
  <conditionalFormatting sqref="I5:I9 I25:I33">
    <cfRule type="cellIs" dxfId="39" priority="84" operator="between">
      <formula>0.000001</formula>
      <formula>1</formula>
    </cfRule>
  </conditionalFormatting>
  <conditionalFormatting sqref="C35">
    <cfRule type="cellIs" dxfId="38" priority="78" operator="between">
      <formula>0.00000001</formula>
      <formula>1</formula>
    </cfRule>
  </conditionalFormatting>
  <conditionalFormatting sqref="I35">
    <cfRule type="cellIs" dxfId="37" priority="76" operator="between">
      <formula>0.000001</formula>
      <formula>1</formula>
    </cfRule>
  </conditionalFormatting>
  <conditionalFormatting sqref="C36">
    <cfRule type="cellIs" dxfId="36" priority="75" operator="between">
      <formula>0.00000001</formula>
      <formula>1</formula>
    </cfRule>
  </conditionalFormatting>
  <conditionalFormatting sqref="C34">
    <cfRule type="cellIs" dxfId="35" priority="71" operator="between">
      <formula>0.00000001</formula>
      <formula>1</formula>
    </cfRule>
  </conditionalFormatting>
  <conditionalFormatting sqref="I34">
    <cfRule type="cellIs" dxfId="34" priority="70" operator="between">
      <formula>0.000001</formula>
      <formula>1</formula>
    </cfRule>
  </conditionalFormatting>
  <conditionalFormatting sqref="C22">
    <cfRule type="cellIs" dxfId="33" priority="69" operator="between">
      <formula>0.00000001</formula>
      <formula>1</formula>
    </cfRule>
  </conditionalFormatting>
  <conditionalFormatting sqref="I22">
    <cfRule type="cellIs" dxfId="32" priority="68" operator="between">
      <formula>0.000001</formula>
      <formula>1</formula>
    </cfRule>
  </conditionalFormatting>
  <conditionalFormatting sqref="C10">
    <cfRule type="cellIs" dxfId="31" priority="67" operator="between">
      <formula>0.00000001</formula>
      <formula>1</formula>
    </cfRule>
  </conditionalFormatting>
  <conditionalFormatting sqref="I10">
    <cfRule type="cellIs" dxfId="30" priority="66" operator="between">
      <formula>0.000001</formula>
      <formula>1</formula>
    </cfRule>
  </conditionalFormatting>
  <conditionalFormatting sqref="C20">
    <cfRule type="cellIs" dxfId="29" priority="53" operator="between">
      <formula>0.00000001</formula>
      <formula>1</formula>
    </cfRule>
  </conditionalFormatting>
  <conditionalFormatting sqref="C21">
    <cfRule type="cellIs" dxfId="28" priority="47" operator="between">
      <formula>0.00000001</formula>
      <formula>1</formula>
    </cfRule>
  </conditionalFormatting>
  <conditionalFormatting sqref="C18">
    <cfRule type="cellIs" dxfId="27" priority="45" operator="between">
      <formula>0.00000001</formula>
      <formula>1</formula>
    </cfRule>
  </conditionalFormatting>
  <conditionalFormatting sqref="I11">
    <cfRule type="cellIs" dxfId="26" priority="25" operator="between">
      <formula>0.000001</formula>
      <formula>1</formula>
    </cfRule>
  </conditionalFormatting>
  <conditionalFormatting sqref="C19">
    <cfRule type="cellIs" dxfId="25" priority="14" operator="between">
      <formula>0.00000001</formula>
      <formula>1</formula>
    </cfRule>
  </conditionalFormatting>
  <conditionalFormatting sqref="C16">
    <cfRule type="cellIs" dxfId="24" priority="10" operator="between">
      <formula>0.00000001</formula>
      <formula>1</formula>
    </cfRule>
  </conditionalFormatting>
  <conditionalFormatting sqref="K16:K17">
    <cfRule type="cellIs" dxfId="23" priority="33" operator="between">
      <formula>0.000001</formula>
      <formula>1</formula>
    </cfRule>
  </conditionalFormatting>
  <conditionalFormatting sqref="M16">
    <cfRule type="cellIs" dxfId="22" priority="32" operator="between">
      <formula>0.000001</formula>
      <formula>1</formula>
    </cfRule>
  </conditionalFormatting>
  <conditionalFormatting sqref="C24">
    <cfRule type="cellIs" dxfId="21" priority="30" operator="between">
      <formula>0.00000001</formula>
      <formula>1</formula>
    </cfRule>
  </conditionalFormatting>
  <conditionalFormatting sqref="I24">
    <cfRule type="cellIs" dxfId="20" priority="29" operator="between">
      <formula>0.000001</formula>
      <formula>1</formula>
    </cfRule>
  </conditionalFormatting>
  <conditionalFormatting sqref="C23">
    <cfRule type="cellIs" dxfId="19" priority="28" operator="between">
      <formula>0.00000001</formula>
      <formula>1</formula>
    </cfRule>
  </conditionalFormatting>
  <conditionalFormatting sqref="I23">
    <cfRule type="cellIs" dxfId="18" priority="27" operator="between">
      <formula>0.000001</formula>
      <formula>1</formula>
    </cfRule>
  </conditionalFormatting>
  <conditionalFormatting sqref="C11">
    <cfRule type="cellIs" dxfId="17" priority="26" operator="between">
      <formula>0.00000001</formula>
      <formula>1</formula>
    </cfRule>
  </conditionalFormatting>
  <conditionalFormatting sqref="C12">
    <cfRule type="cellIs" dxfId="16" priority="24" operator="between">
      <formula>0.00000001</formula>
      <formula>1</formula>
    </cfRule>
  </conditionalFormatting>
  <conditionalFormatting sqref="I12">
    <cfRule type="cellIs" dxfId="15" priority="23" operator="between">
      <formula>0.000001</formula>
      <formula>1</formula>
    </cfRule>
  </conditionalFormatting>
  <conditionalFormatting sqref="C14">
    <cfRule type="cellIs" dxfId="14" priority="13" operator="between">
      <formula>0.00000001</formula>
      <formula>1</formula>
    </cfRule>
  </conditionalFormatting>
  <conditionalFormatting sqref="I15">
    <cfRule type="cellIs" dxfId="13" priority="11" operator="between">
      <formula>0.000001</formula>
      <formula>1</formula>
    </cfRule>
  </conditionalFormatting>
  <conditionalFormatting sqref="C13">
    <cfRule type="cellIs" dxfId="12" priority="18" operator="between">
      <formula>0.00000001</formula>
      <formula>1</formula>
    </cfRule>
  </conditionalFormatting>
  <conditionalFormatting sqref="C37">
    <cfRule type="cellIs" dxfId="11" priority="4" operator="between">
      <formula>0.00000001</formula>
      <formula>1</formula>
    </cfRule>
  </conditionalFormatting>
  <conditionalFormatting sqref="C15">
    <cfRule type="cellIs" dxfId="10" priority="12" operator="between">
      <formula>0.00000001</formula>
      <formula>1</formula>
    </cfRule>
  </conditionalFormatting>
  <conditionalFormatting sqref="C36">
    <cfRule type="cellIs" dxfId="9" priority="8" operator="between">
      <formula>0.00000001</formula>
      <formula>1</formula>
    </cfRule>
  </conditionalFormatting>
  <conditionalFormatting sqref="I36">
    <cfRule type="cellIs" dxfId="8" priority="7" operator="between">
      <formula>0.000001</formula>
      <formula>1</formula>
    </cfRule>
  </conditionalFormatting>
  <conditionalFormatting sqref="C35">
    <cfRule type="cellIs" dxfId="7" priority="6" operator="between">
      <formula>0.00000001</formula>
      <formula>1</formula>
    </cfRule>
  </conditionalFormatting>
  <conditionalFormatting sqref="I35">
    <cfRule type="cellIs" dxfId="6" priority="5" operator="between">
      <formula>0.000001</formula>
      <formula>1</formula>
    </cfRule>
  </conditionalFormatting>
  <conditionalFormatting sqref="C37">
    <cfRule type="cellIs" dxfId="5" priority="3" operator="between">
      <formula>0.00000001</formula>
      <formula>1</formula>
    </cfRule>
  </conditionalFormatting>
  <conditionalFormatting sqref="I37">
    <cfRule type="cellIs" dxfId="4" priority="2" operator="between">
      <formula>0.000001</formula>
      <formula>1</formula>
    </cfRule>
  </conditionalFormatting>
  <conditionalFormatting sqref="E14">
    <cfRule type="cellIs" dxfId="3" priority="1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19"/>
  <sheetViews>
    <sheetView workbookViewId="0">
      <selection activeCell="G28" sqref="G28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83" t="s">
        <v>397</v>
      </c>
      <c r="B1" s="883"/>
      <c r="C1" s="883"/>
      <c r="D1" s="883"/>
      <c r="E1" s="883"/>
      <c r="F1" s="883"/>
      <c r="G1" s="1"/>
      <c r="H1" s="1"/>
      <c r="I1" s="1"/>
    </row>
    <row r="2" spans="1:10" x14ac:dyDescent="0.2">
      <c r="A2" s="884"/>
      <c r="B2" s="884"/>
      <c r="C2" s="884"/>
      <c r="D2" s="884"/>
      <c r="E2" s="884"/>
      <c r="F2" s="884"/>
      <c r="G2" s="11"/>
      <c r="H2" s="62" t="s">
        <v>564</v>
      </c>
      <c r="I2" s="1"/>
    </row>
    <row r="3" spans="1:10" x14ac:dyDescent="0.2">
      <c r="A3" s="359"/>
      <c r="B3" s="852">
        <f>INDICE!A3</f>
        <v>42036</v>
      </c>
      <c r="C3" s="853">
        <v>41671</v>
      </c>
      <c r="D3" s="853" t="s">
        <v>121</v>
      </c>
      <c r="E3" s="853"/>
      <c r="F3" s="853" t="s">
        <v>122</v>
      </c>
      <c r="G3" s="853"/>
      <c r="H3" s="853"/>
      <c r="I3" s="1"/>
    </row>
    <row r="4" spans="1:10" x14ac:dyDescent="0.2">
      <c r="A4" s="360"/>
      <c r="B4" s="97" t="s">
        <v>55</v>
      </c>
      <c r="C4" s="97" t="s">
        <v>506</v>
      </c>
      <c r="D4" s="97" t="s">
        <v>55</v>
      </c>
      <c r="E4" s="97" t="s">
        <v>506</v>
      </c>
      <c r="F4" s="97" t="s">
        <v>55</v>
      </c>
      <c r="G4" s="456" t="s">
        <v>506</v>
      </c>
      <c r="H4" s="456" t="s">
        <v>111</v>
      </c>
      <c r="I4" s="62"/>
    </row>
    <row r="5" spans="1:10" ht="14.1" customHeight="1" x14ac:dyDescent="0.2">
      <c r="A5" s="682" t="s">
        <v>379</v>
      </c>
      <c r="B5" s="368">
        <v>1458.5588</v>
      </c>
      <c r="C5" s="369">
        <v>240.91185957082507</v>
      </c>
      <c r="D5" s="368">
        <v>4552.8712800000003</v>
      </c>
      <c r="E5" s="369">
        <v>311.82343504049697</v>
      </c>
      <c r="F5" s="368">
        <v>10112.82372</v>
      </c>
      <c r="G5" s="369">
        <v>-6.4546905770536318</v>
      </c>
      <c r="H5" s="369">
        <v>14.768499752989506</v>
      </c>
      <c r="I5" s="1"/>
    </row>
    <row r="6" spans="1:10" x14ac:dyDescent="0.2">
      <c r="A6" s="683" t="s">
        <v>647</v>
      </c>
      <c r="B6" s="725">
        <v>1458.1577600000001</v>
      </c>
      <c r="C6" s="739">
        <v>250.43445325642875</v>
      </c>
      <c r="D6" s="725">
        <v>4552.4702400000006</v>
      </c>
      <c r="E6" s="739">
        <v>386.57115644403291</v>
      </c>
      <c r="F6" s="725">
        <v>9878.3158199999998</v>
      </c>
      <c r="G6" s="739">
        <v>74.104514665438558</v>
      </c>
      <c r="H6" s="739">
        <v>-100</v>
      </c>
      <c r="I6" s="1"/>
    </row>
    <row r="7" spans="1:10" x14ac:dyDescent="0.2">
      <c r="A7" s="683" t="s">
        <v>648</v>
      </c>
      <c r="B7" s="727">
        <v>0.40104000000000001</v>
      </c>
      <c r="C7" s="739">
        <v>-96.584114394349768</v>
      </c>
      <c r="D7" s="727">
        <v>0.40104000000000001</v>
      </c>
      <c r="E7" s="739">
        <v>-99.763978772684908</v>
      </c>
      <c r="F7" s="727">
        <v>234.50789999999998</v>
      </c>
      <c r="G7" s="739">
        <v>-95.434774428638875</v>
      </c>
      <c r="H7" s="739">
        <v>0.34246912228626164</v>
      </c>
      <c r="I7" s="738"/>
      <c r="J7" s="260"/>
    </row>
    <row r="8" spans="1:10" x14ac:dyDescent="0.2">
      <c r="A8" s="682" t="s">
        <v>649</v>
      </c>
      <c r="B8" s="666">
        <v>32.179279999999999</v>
      </c>
      <c r="C8" s="687">
        <v>-98.918431152848257</v>
      </c>
      <c r="D8" s="666">
        <v>1637.2546100000006</v>
      </c>
      <c r="E8" s="687">
        <v>-58.603895588368182</v>
      </c>
      <c r="F8" s="666">
        <v>58362.809479999996</v>
      </c>
      <c r="G8" s="687">
        <v>67.912785001713701</v>
      </c>
      <c r="H8" s="687">
        <v>85.231500247010501</v>
      </c>
      <c r="I8" s="738"/>
      <c r="J8" s="260"/>
    </row>
    <row r="9" spans="1:10" x14ac:dyDescent="0.2">
      <c r="A9" s="683" t="s">
        <v>383</v>
      </c>
      <c r="B9" s="725">
        <v>25.65221</v>
      </c>
      <c r="C9" s="739">
        <v>91.970487735152943</v>
      </c>
      <c r="D9" s="725">
        <v>1116.0150900000003</v>
      </c>
      <c r="E9" s="739">
        <v>4448.2743892821945</v>
      </c>
      <c r="F9" s="725">
        <v>3577.2519500000008</v>
      </c>
      <c r="G9" s="739">
        <v>4459.1112716947191</v>
      </c>
      <c r="H9" s="739">
        <v>5.2241239442821259</v>
      </c>
      <c r="I9" s="738"/>
      <c r="J9" s="260"/>
    </row>
    <row r="10" spans="1:10" x14ac:dyDescent="0.2">
      <c r="A10" s="683" t="s">
        <v>384</v>
      </c>
      <c r="B10" s="727">
        <v>2.0840199999999998</v>
      </c>
      <c r="C10" s="740" t="s">
        <v>151</v>
      </c>
      <c r="D10" s="727">
        <v>2.0840199999999998</v>
      </c>
      <c r="E10" s="740" t="s">
        <v>151</v>
      </c>
      <c r="F10" s="727">
        <v>2.0840199999999998</v>
      </c>
      <c r="G10" s="740" t="s">
        <v>151</v>
      </c>
      <c r="H10" s="837">
        <v>3.043447577787422E-3</v>
      </c>
      <c r="I10" s="738"/>
      <c r="J10" s="260"/>
    </row>
    <row r="11" spans="1:10" x14ac:dyDescent="0.2">
      <c r="A11" s="683" t="s">
        <v>385</v>
      </c>
      <c r="B11" s="725">
        <v>0</v>
      </c>
      <c r="C11" s="739">
        <v>-100</v>
      </c>
      <c r="D11" s="725">
        <v>485.78696000000002</v>
      </c>
      <c r="E11" s="739">
        <v>-49.885236897286354</v>
      </c>
      <c r="F11" s="725">
        <v>15535.99957</v>
      </c>
      <c r="G11" s="739">
        <v>173.48630746473646</v>
      </c>
      <c r="H11" s="739">
        <v>22.688362040586433</v>
      </c>
      <c r="I11" s="1"/>
    </row>
    <row r="12" spans="1:10" x14ac:dyDescent="0.2">
      <c r="A12" s="683" t="s">
        <v>386</v>
      </c>
      <c r="B12" s="725">
        <v>1.4485999999999999</v>
      </c>
      <c r="C12" s="739" t="s">
        <v>151</v>
      </c>
      <c r="D12" s="725">
        <v>2.0780699999999999</v>
      </c>
      <c r="E12" s="739" t="s">
        <v>151</v>
      </c>
      <c r="F12" s="725">
        <v>15929.011770000001</v>
      </c>
      <c r="G12" s="739">
        <v>52.584567043320781</v>
      </c>
      <c r="H12" s="739">
        <v>23.262306641948662</v>
      </c>
      <c r="I12" s="738"/>
      <c r="J12" s="260"/>
    </row>
    <row r="13" spans="1:10" x14ac:dyDescent="0.2">
      <c r="A13" s="683" t="s">
        <v>387</v>
      </c>
      <c r="B13" s="725">
        <v>2.9944499999999996</v>
      </c>
      <c r="C13" s="739">
        <v>-96.440026069264263</v>
      </c>
      <c r="D13" s="725">
        <v>30.663600000000002</v>
      </c>
      <c r="E13" s="739">
        <v>-64.683224059210957</v>
      </c>
      <c r="F13" s="725">
        <v>6928.1315400000003</v>
      </c>
      <c r="G13" s="739">
        <v>105.41393549593569</v>
      </c>
      <c r="H13" s="739">
        <v>10.117659693287802</v>
      </c>
      <c r="I13" s="738"/>
      <c r="J13" s="260"/>
    </row>
    <row r="14" spans="1:10" x14ac:dyDescent="0.2">
      <c r="A14" s="683" t="s">
        <v>388</v>
      </c>
      <c r="B14" s="725">
        <v>0</v>
      </c>
      <c r="C14" s="739">
        <v>-100</v>
      </c>
      <c r="D14" s="725">
        <v>0.62687000000000004</v>
      </c>
      <c r="E14" s="739">
        <v>-99.978191144654957</v>
      </c>
      <c r="F14" s="725">
        <v>16390.33063</v>
      </c>
      <c r="G14" s="739">
        <v>7.9277307367194014</v>
      </c>
      <c r="H14" s="739">
        <v>23.936004479327693</v>
      </c>
      <c r="I14" s="1"/>
    </row>
    <row r="15" spans="1:10" x14ac:dyDescent="0.2">
      <c r="A15" s="684" t="s">
        <v>120</v>
      </c>
      <c r="B15" s="685">
        <v>1490.7380800000001</v>
      </c>
      <c r="C15" s="686">
        <v>-56.194463825735163</v>
      </c>
      <c r="D15" s="685">
        <v>6190.1258900000003</v>
      </c>
      <c r="E15" s="686">
        <v>22.319200075890905</v>
      </c>
      <c r="F15" s="685">
        <v>68475.633199999997</v>
      </c>
      <c r="G15" s="686">
        <v>50.269907352086364</v>
      </c>
      <c r="H15" s="686">
        <v>100</v>
      </c>
      <c r="I15" s="738"/>
      <c r="J15" s="260"/>
    </row>
    <row r="16" spans="1:10" x14ac:dyDescent="0.2">
      <c r="A16" s="716"/>
      <c r="B16" s="1"/>
      <c r="C16" s="11"/>
      <c r="D16" s="11"/>
      <c r="E16" s="11"/>
      <c r="F16" s="11"/>
      <c r="G16" s="11"/>
      <c r="H16" s="250" t="s">
        <v>241</v>
      </c>
      <c r="I16" s="11"/>
    </row>
    <row r="17" spans="1:9" x14ac:dyDescent="0.2">
      <c r="A17" s="723" t="s">
        <v>378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723" t="s">
        <v>623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724" t="s">
        <v>242</v>
      </c>
    </row>
  </sheetData>
  <mergeCells count="4">
    <mergeCell ref="A1:F2"/>
    <mergeCell ref="B3:C3"/>
    <mergeCell ref="D3:E3"/>
    <mergeCell ref="F3:H3"/>
  </mergeCells>
  <conditionalFormatting sqref="B7">
    <cfRule type="cellIs" dxfId="2" priority="3" operator="between">
      <formula>0.0001</formula>
      <formula>0.4999999</formula>
    </cfRule>
  </conditionalFormatting>
  <conditionalFormatting sqref="D7">
    <cfRule type="cellIs" dxfId="1" priority="2" operator="between">
      <formula>0.0001</formula>
      <formula>0.4999999</formula>
    </cfRule>
  </conditionalFormatting>
  <conditionalFormatting sqref="H10">
    <cfRule type="cellIs" dxfId="0" priority="1" operator="between">
      <formula>0.000001</formula>
      <formula>1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2"/>
  <sheetViews>
    <sheetView workbookViewId="0">
      <selection activeCell="B5" sqref="B5"/>
    </sheetView>
  </sheetViews>
  <sheetFormatPr baseColWidth="10" defaultRowHeight="14.25" x14ac:dyDescent="0.2"/>
  <sheetData>
    <row r="1" spans="1:9" x14ac:dyDescent="0.2">
      <c r="A1" s="883" t="s">
        <v>654</v>
      </c>
      <c r="B1" s="883"/>
      <c r="C1" s="883"/>
      <c r="D1" s="883"/>
      <c r="E1" s="883"/>
      <c r="F1" s="883"/>
      <c r="G1" s="1"/>
      <c r="H1" s="1"/>
    </row>
    <row r="2" spans="1:9" x14ac:dyDescent="0.2">
      <c r="A2" s="884"/>
      <c r="B2" s="884"/>
      <c r="C2" s="884"/>
      <c r="D2" s="884"/>
      <c r="E2" s="884"/>
      <c r="F2" s="884"/>
      <c r="G2" s="11"/>
      <c r="H2" s="62" t="s">
        <v>564</v>
      </c>
    </row>
    <row r="3" spans="1:9" x14ac:dyDescent="0.2">
      <c r="A3" s="359"/>
      <c r="B3" s="855">
        <f>INDICE!A3</f>
        <v>42036</v>
      </c>
      <c r="C3" s="855">
        <v>41671</v>
      </c>
      <c r="D3" s="873" t="s">
        <v>121</v>
      </c>
      <c r="E3" s="873"/>
      <c r="F3" s="873" t="s">
        <v>122</v>
      </c>
      <c r="G3" s="873"/>
      <c r="H3" s="873"/>
    </row>
    <row r="4" spans="1:9" x14ac:dyDescent="0.2">
      <c r="A4" s="360"/>
      <c r="B4" s="263" t="s">
        <v>55</v>
      </c>
      <c r="C4" s="264" t="s">
        <v>506</v>
      </c>
      <c r="D4" s="263" t="s">
        <v>55</v>
      </c>
      <c r="E4" s="264" t="s">
        <v>506</v>
      </c>
      <c r="F4" s="263" t="s">
        <v>55</v>
      </c>
      <c r="G4" s="265" t="s">
        <v>506</v>
      </c>
      <c r="H4" s="264" t="s">
        <v>568</v>
      </c>
    </row>
    <row r="5" spans="1:9" x14ac:dyDescent="0.2">
      <c r="A5" s="665" t="s">
        <v>120</v>
      </c>
      <c r="B5" s="69">
        <v>26267.507529999999</v>
      </c>
      <c r="C5" s="70">
        <v>-11.566665142912544</v>
      </c>
      <c r="D5" s="69">
        <v>53672.016409999997</v>
      </c>
      <c r="E5" s="70">
        <v>-17.437747226700299</v>
      </c>
      <c r="F5" s="69">
        <v>305322.06447999994</v>
      </c>
      <c r="G5" s="70">
        <v>-8.8998439074246836</v>
      </c>
      <c r="H5" s="70">
        <v>100</v>
      </c>
    </row>
    <row r="6" spans="1:9" x14ac:dyDescent="0.2">
      <c r="A6" s="366" t="s">
        <v>376</v>
      </c>
      <c r="B6" s="258">
        <v>13388.571669999998</v>
      </c>
      <c r="C6" s="218">
        <v>-24.475267590194235</v>
      </c>
      <c r="D6" s="258">
        <v>30687.194959999993</v>
      </c>
      <c r="E6" s="218">
        <v>-13.531388826717603</v>
      </c>
      <c r="F6" s="258">
        <v>192443.27529000002</v>
      </c>
      <c r="G6" s="218">
        <v>-1.165361569329777</v>
      </c>
      <c r="H6" s="218">
        <v>63.029599782693069</v>
      </c>
    </row>
    <row r="7" spans="1:9" x14ac:dyDescent="0.2">
      <c r="A7" s="366" t="s">
        <v>377</v>
      </c>
      <c r="B7" s="258">
        <v>12878.935859999998</v>
      </c>
      <c r="C7" s="218">
        <v>7.5415750021312826</v>
      </c>
      <c r="D7" s="258">
        <v>22984.821449999999</v>
      </c>
      <c r="E7" s="218">
        <v>-22.134265796063122</v>
      </c>
      <c r="F7" s="258">
        <v>112878.78918999998</v>
      </c>
      <c r="G7" s="218">
        <v>-19.62347135080277</v>
      </c>
      <c r="H7" s="218">
        <v>36.970400217306953</v>
      </c>
    </row>
    <row r="8" spans="1:9" x14ac:dyDescent="0.2">
      <c r="A8" s="833" t="s">
        <v>539</v>
      </c>
      <c r="B8" s="657">
        <v>3696.7416299999995</v>
      </c>
      <c r="C8" s="658">
        <v>-30.99708222132471</v>
      </c>
      <c r="D8" s="657">
        <v>4236.7189999999973</v>
      </c>
      <c r="E8" s="660">
        <v>-57.014465100795107</v>
      </c>
      <c r="F8" s="659">
        <v>24344.718589999989</v>
      </c>
      <c r="G8" s="660">
        <v>-36.193962152266714</v>
      </c>
      <c r="H8" s="660">
        <v>7.9734553843863072</v>
      </c>
    </row>
    <row r="9" spans="1:9" x14ac:dyDescent="0.2">
      <c r="A9" s="833" t="s">
        <v>540</v>
      </c>
      <c r="B9" s="657">
        <v>22570.765899999999</v>
      </c>
      <c r="C9" s="658">
        <v>-13.689993752996587</v>
      </c>
      <c r="D9" s="657">
        <v>49435.297409999999</v>
      </c>
      <c r="E9" s="660">
        <v>-10.36500999779329</v>
      </c>
      <c r="F9" s="659">
        <v>280977.34589</v>
      </c>
      <c r="G9" s="660">
        <v>-5.3934395459280617</v>
      </c>
      <c r="H9" s="660">
        <v>92.026544615613702</v>
      </c>
    </row>
    <row r="10" spans="1:9" x14ac:dyDescent="0.2">
      <c r="A10" s="374"/>
      <c r="B10" s="374"/>
      <c r="C10" s="715"/>
      <c r="D10" s="1"/>
      <c r="E10" s="1"/>
      <c r="F10" s="1"/>
      <c r="G10" s="1"/>
      <c r="H10" s="250" t="s">
        <v>241</v>
      </c>
    </row>
    <row r="11" spans="1:9" x14ac:dyDescent="0.2">
      <c r="A11" s="723" t="s">
        <v>569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724" t="s">
        <v>242</v>
      </c>
      <c r="B12" s="1"/>
      <c r="C12" s="1"/>
      <c r="D12" s="1"/>
      <c r="E12" s="1"/>
      <c r="F12" s="1"/>
      <c r="G12" s="1"/>
      <c r="H12" s="1"/>
      <c r="I12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H6" sqref="H6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401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564</v>
      </c>
    </row>
    <row r="3" spans="1:8" x14ac:dyDescent="0.2">
      <c r="A3" s="63"/>
      <c r="B3" s="855">
        <f>INDICE!A3</f>
        <v>42036</v>
      </c>
      <c r="C3" s="873">
        <v>41671</v>
      </c>
      <c r="D3" s="873" t="s">
        <v>121</v>
      </c>
      <c r="E3" s="873"/>
      <c r="F3" s="873" t="s">
        <v>122</v>
      </c>
      <c r="G3" s="873"/>
      <c r="H3" s="873"/>
    </row>
    <row r="4" spans="1:8" ht="25.5" x14ac:dyDescent="0.2">
      <c r="A4" s="75"/>
      <c r="B4" s="263" t="s">
        <v>55</v>
      </c>
      <c r="C4" s="264" t="s">
        <v>506</v>
      </c>
      <c r="D4" s="263" t="s">
        <v>55</v>
      </c>
      <c r="E4" s="264" t="s">
        <v>506</v>
      </c>
      <c r="F4" s="263" t="s">
        <v>55</v>
      </c>
      <c r="G4" s="265" t="s">
        <v>506</v>
      </c>
      <c r="H4" s="264" t="s">
        <v>111</v>
      </c>
    </row>
    <row r="5" spans="1:8" x14ac:dyDescent="0.2">
      <c r="A5" s="741" t="s">
        <v>402</v>
      </c>
      <c r="B5" s="267">
        <v>2.3767520602000003</v>
      </c>
      <c r="C5" s="266">
        <v>-62.880179440851869</v>
      </c>
      <c r="D5" s="267">
        <v>3.9218779442000002</v>
      </c>
      <c r="E5" s="266">
        <v>-71.223591583857143</v>
      </c>
      <c r="F5" s="267">
        <v>49.162339473000003</v>
      </c>
      <c r="G5" s="266">
        <v>-59.138188698301605</v>
      </c>
      <c r="H5" s="266">
        <v>23.687276045890428</v>
      </c>
    </row>
    <row r="6" spans="1:8" x14ac:dyDescent="0.2">
      <c r="A6" s="741" t="s">
        <v>403</v>
      </c>
      <c r="B6" s="801">
        <v>0</v>
      </c>
      <c r="C6" s="269">
        <v>-100</v>
      </c>
      <c r="D6" s="801">
        <v>0</v>
      </c>
      <c r="E6" s="67">
        <v>-100</v>
      </c>
      <c r="F6" s="801">
        <v>0</v>
      </c>
      <c r="G6" s="67">
        <v>-100</v>
      </c>
      <c r="H6" s="801">
        <v>0</v>
      </c>
    </row>
    <row r="7" spans="1:8" x14ac:dyDescent="0.2">
      <c r="A7" s="741" t="s">
        <v>404</v>
      </c>
      <c r="B7" s="829">
        <v>0.587377072</v>
      </c>
      <c r="C7" s="269">
        <v>-10.340648983438797</v>
      </c>
      <c r="D7" s="66">
        <v>1.243710748</v>
      </c>
      <c r="E7" s="67">
        <v>-24.506405022287062</v>
      </c>
      <c r="F7" s="66">
        <v>9.6849882059999999</v>
      </c>
      <c r="G7" s="67">
        <v>92.622477839025436</v>
      </c>
      <c r="H7" s="67">
        <v>4.6663969126755616</v>
      </c>
    </row>
    <row r="8" spans="1:8" x14ac:dyDescent="0.2">
      <c r="A8" s="741" t="s">
        <v>405</v>
      </c>
      <c r="B8" s="66">
        <v>6.0052387999999999</v>
      </c>
      <c r="C8" s="269">
        <v>-79.48438005888066</v>
      </c>
      <c r="D8" s="66">
        <v>12.662641199999999</v>
      </c>
      <c r="E8" s="67">
        <v>-79.147960091025567</v>
      </c>
      <c r="F8" s="66">
        <v>141.91413104</v>
      </c>
      <c r="G8" s="67">
        <v>-65.132423974771697</v>
      </c>
      <c r="H8" s="67">
        <v>68.376713410949833</v>
      </c>
    </row>
    <row r="9" spans="1:8" x14ac:dyDescent="0.2">
      <c r="A9" s="741" t="s">
        <v>660</v>
      </c>
      <c r="B9" s="66">
        <v>6.7859999999999996</v>
      </c>
      <c r="C9" s="269" t="s">
        <v>151</v>
      </c>
      <c r="D9" s="66">
        <v>6.7859999999999996</v>
      </c>
      <c r="E9" s="269" t="s">
        <v>151</v>
      </c>
      <c r="F9" s="66">
        <v>6.7859999999999996</v>
      </c>
      <c r="G9" s="269" t="s">
        <v>151</v>
      </c>
      <c r="H9" s="67">
        <v>3.2696136304842041</v>
      </c>
    </row>
    <row r="10" spans="1:8" x14ac:dyDescent="0.2">
      <c r="A10" s="245" t="s">
        <v>120</v>
      </c>
      <c r="B10" s="271">
        <v>15.7553679322</v>
      </c>
      <c r="C10" s="834">
        <v>-60.825607154891173</v>
      </c>
      <c r="D10" s="271">
        <v>24.614229892200001</v>
      </c>
      <c r="E10" s="834">
        <v>-71.367752435261025</v>
      </c>
      <c r="F10" s="271">
        <v>207.54745871899996</v>
      </c>
      <c r="G10" s="834">
        <v>-65.320811065753219</v>
      </c>
      <c r="H10" s="272">
        <v>100</v>
      </c>
    </row>
    <row r="11" spans="1:8" x14ac:dyDescent="0.2">
      <c r="A11" s="742" t="s">
        <v>278</v>
      </c>
      <c r="B11" s="274">
        <f>B10/'Consumo de gas natural'!B8*100</f>
        <v>5.1007265337579932E-2</v>
      </c>
      <c r="C11" s="275"/>
      <c r="D11" s="274">
        <f>D10/'Consumo de gas natural'!D8*100</f>
        <v>3.7460324929899522E-2</v>
      </c>
      <c r="E11" s="274"/>
      <c r="F11" s="274">
        <f>F10/'Consumo de gas natural'!F8*100</f>
        <v>6.7157164284740112E-2</v>
      </c>
      <c r="G11" s="276"/>
      <c r="H11" s="276" t="s">
        <v>151</v>
      </c>
    </row>
    <row r="12" spans="1:8" x14ac:dyDescent="0.2">
      <c r="A12" s="277"/>
      <c r="B12" s="67"/>
      <c r="C12" s="67"/>
      <c r="D12" s="67"/>
      <c r="E12" s="67"/>
      <c r="F12" s="67"/>
      <c r="G12" s="270"/>
      <c r="H12" s="250" t="s">
        <v>241</v>
      </c>
    </row>
    <row r="13" spans="1:8" x14ac:dyDescent="0.2">
      <c r="A13" s="277" t="s">
        <v>578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724" t="s">
        <v>242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6" t="s">
        <v>406</v>
      </c>
      <c r="B1" s="226"/>
      <c r="C1" s="226"/>
      <c r="D1" s="226"/>
      <c r="E1" s="227"/>
    </row>
    <row r="2" spans="1:5" x14ac:dyDescent="0.2">
      <c r="A2" s="229"/>
      <c r="B2" s="229"/>
      <c r="C2" s="229"/>
      <c r="D2" s="229"/>
      <c r="E2" s="62" t="s">
        <v>564</v>
      </c>
    </row>
    <row r="3" spans="1:5" x14ac:dyDescent="0.2">
      <c r="A3" s="378" t="s">
        <v>407</v>
      </c>
      <c r="B3" s="379"/>
      <c r="C3" s="380"/>
      <c r="D3" s="378" t="s">
        <v>408</v>
      </c>
      <c r="E3" s="379"/>
    </row>
    <row r="4" spans="1:5" x14ac:dyDescent="0.2">
      <c r="A4" s="191" t="s">
        <v>409</v>
      </c>
      <c r="B4" s="243">
        <v>27774.000977932203</v>
      </c>
      <c r="C4" s="381"/>
      <c r="D4" s="191" t="s">
        <v>410</v>
      </c>
      <c r="E4" s="243">
        <v>1490.7380800000001</v>
      </c>
    </row>
    <row r="5" spans="1:5" x14ac:dyDescent="0.2">
      <c r="A5" s="741" t="s">
        <v>411</v>
      </c>
      <c r="B5" s="382">
        <v>15.7553679322</v>
      </c>
      <c r="C5" s="381"/>
      <c r="D5" s="741" t="s">
        <v>412</v>
      </c>
      <c r="E5" s="383">
        <v>1490.7380800000001</v>
      </c>
    </row>
    <row r="6" spans="1:5" x14ac:dyDescent="0.2">
      <c r="A6" s="741" t="s">
        <v>413</v>
      </c>
      <c r="B6" s="382">
        <v>12911.115140000002</v>
      </c>
      <c r="C6" s="381"/>
      <c r="D6" s="741" t="s">
        <v>414</v>
      </c>
      <c r="E6" s="383">
        <v>0</v>
      </c>
    </row>
    <row r="7" spans="1:5" x14ac:dyDescent="0.2">
      <c r="A7" s="741" t="s">
        <v>415</v>
      </c>
      <c r="B7" s="382">
        <v>14847.13047</v>
      </c>
      <c r="C7" s="381"/>
      <c r="D7" s="191" t="s">
        <v>416</v>
      </c>
      <c r="E7" s="243">
        <v>30888.477999999999</v>
      </c>
    </row>
    <row r="8" spans="1:5" x14ac:dyDescent="0.2">
      <c r="A8" s="743" t="s">
        <v>417</v>
      </c>
      <c r="B8" s="744">
        <v>0</v>
      </c>
      <c r="C8" s="381"/>
      <c r="D8" s="741" t="s">
        <v>418</v>
      </c>
      <c r="E8" s="383">
        <v>25902.838</v>
      </c>
    </row>
    <row r="9" spans="1:5" x14ac:dyDescent="0.2">
      <c r="A9" s="741"/>
      <c r="B9" s="382"/>
      <c r="C9" s="381"/>
      <c r="D9" s="741" t="s">
        <v>419</v>
      </c>
      <c r="E9" s="383">
        <v>4247.2430000000004</v>
      </c>
    </row>
    <row r="10" spans="1:5" x14ac:dyDescent="0.2">
      <c r="A10" s="191" t="s">
        <v>287</v>
      </c>
      <c r="B10" s="243">
        <v>4840</v>
      </c>
      <c r="C10" s="381"/>
      <c r="D10" s="741" t="s">
        <v>420</v>
      </c>
      <c r="E10" s="383">
        <v>738.39700000000005</v>
      </c>
    </row>
    <row r="11" spans="1:5" x14ac:dyDescent="0.2">
      <c r="A11" s="741"/>
      <c r="B11" s="382"/>
      <c r="C11" s="381"/>
      <c r="D11" s="191" t="s">
        <v>421</v>
      </c>
      <c r="E11" s="243">
        <v>234.78489793220342</v>
      </c>
    </row>
    <row r="12" spans="1:5" x14ac:dyDescent="0.2">
      <c r="A12" s="245" t="s">
        <v>120</v>
      </c>
      <c r="B12" s="246">
        <v>32614.000977932203</v>
      </c>
      <c r="C12" s="381"/>
      <c r="D12" s="245" t="s">
        <v>120</v>
      </c>
      <c r="E12" s="246">
        <v>32614.000977932203</v>
      </c>
    </row>
    <row r="13" spans="1:5" x14ac:dyDescent="0.2">
      <c r="A13" s="1"/>
      <c r="B13" s="1"/>
      <c r="C13" s="1"/>
      <c r="D13" s="1"/>
      <c r="E13" s="250" t="s">
        <v>241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6"/>
  <sheetViews>
    <sheetView workbookViewId="0">
      <selection activeCell="I13" sqref="I13"/>
    </sheetView>
  </sheetViews>
  <sheetFormatPr baseColWidth="10" defaultRowHeight="14.25" x14ac:dyDescent="0.2"/>
  <sheetData>
    <row r="1" spans="1:6" x14ac:dyDescent="0.2">
      <c r="A1" s="841" t="s">
        <v>599</v>
      </c>
      <c r="B1" s="841"/>
      <c r="C1" s="841"/>
      <c r="D1" s="841"/>
      <c r="E1" s="841"/>
      <c r="F1" s="280"/>
    </row>
    <row r="2" spans="1:6" x14ac:dyDescent="0.2">
      <c r="A2" s="842"/>
      <c r="B2" s="842"/>
      <c r="C2" s="842"/>
      <c r="D2" s="842"/>
      <c r="E2" s="842"/>
      <c r="F2" s="62" t="s">
        <v>422</v>
      </c>
    </row>
    <row r="3" spans="1:6" x14ac:dyDescent="0.2">
      <c r="A3" s="281"/>
      <c r="B3" s="281"/>
      <c r="C3" s="282" t="s">
        <v>597</v>
      </c>
      <c r="D3" s="282" t="s">
        <v>562</v>
      </c>
      <c r="E3" s="282" t="s">
        <v>598</v>
      </c>
      <c r="F3" s="282" t="s">
        <v>562</v>
      </c>
    </row>
    <row r="4" spans="1:6" x14ac:dyDescent="0.2">
      <c r="A4" s="893">
        <v>2009</v>
      </c>
      <c r="B4" s="287" t="s">
        <v>290</v>
      </c>
      <c r="C4" s="386">
        <v>7.7359</v>
      </c>
      <c r="D4" s="747">
        <v>-3.815835281245334</v>
      </c>
      <c r="E4" s="386">
        <v>6.3959999999999999</v>
      </c>
      <c r="F4" s="747">
        <v>-3.5628665772054937</v>
      </c>
    </row>
    <row r="5" spans="1:6" x14ac:dyDescent="0.2">
      <c r="A5" s="891"/>
      <c r="B5" s="284" t="s">
        <v>423</v>
      </c>
      <c r="C5" s="384">
        <v>6.9970999999999997</v>
      </c>
      <c r="D5" s="745">
        <v>-9.550278571336241</v>
      </c>
      <c r="E5" s="384">
        <v>5.6573000000000002</v>
      </c>
      <c r="F5" s="745">
        <v>-11.549405878674166</v>
      </c>
    </row>
    <row r="6" spans="1:6" x14ac:dyDescent="0.2">
      <c r="A6" s="891"/>
      <c r="B6" s="284" t="s">
        <v>292</v>
      </c>
      <c r="C6" s="384">
        <v>6.8564999999999996</v>
      </c>
      <c r="D6" s="745">
        <v>-2.0094038958997307</v>
      </c>
      <c r="E6" s="384">
        <v>5.3018999999999998</v>
      </c>
      <c r="F6" s="745">
        <v>-6.2821487281919</v>
      </c>
    </row>
    <row r="7" spans="1:6" x14ac:dyDescent="0.2">
      <c r="A7" s="891"/>
      <c r="B7" s="284" t="s">
        <v>293</v>
      </c>
      <c r="C7" s="384">
        <v>6.7845000000000004</v>
      </c>
      <c r="D7" s="745">
        <v>-1.050098446729369</v>
      </c>
      <c r="E7" s="384">
        <v>5.2298999999999998</v>
      </c>
      <c r="F7" s="745">
        <v>-1.3580037345102711</v>
      </c>
    </row>
    <row r="8" spans="1:6" x14ac:dyDescent="0.2">
      <c r="A8" s="893">
        <v>2010</v>
      </c>
      <c r="B8" s="287" t="s">
        <v>290</v>
      </c>
      <c r="C8" s="386">
        <v>6.7853000000000003</v>
      </c>
      <c r="D8" s="747" t="s">
        <v>195</v>
      </c>
      <c r="E8" s="386">
        <v>5.2305999999999999</v>
      </c>
      <c r="F8" s="748" t="s">
        <v>195</v>
      </c>
    </row>
    <row r="9" spans="1:6" x14ac:dyDescent="0.2">
      <c r="A9" s="891"/>
      <c r="B9" s="284" t="s">
        <v>291</v>
      </c>
      <c r="C9" s="384">
        <v>6.9649000000000001</v>
      </c>
      <c r="D9" s="745">
        <v>2.6468984422206789</v>
      </c>
      <c r="E9" s="384">
        <v>5.4103000000000003</v>
      </c>
      <c r="F9" s="745">
        <v>3.4355523266929304</v>
      </c>
    </row>
    <row r="10" spans="1:6" x14ac:dyDescent="0.2">
      <c r="A10" s="891"/>
      <c r="B10" s="284" t="s">
        <v>292</v>
      </c>
      <c r="C10" s="384">
        <v>7.4569000000000001</v>
      </c>
      <c r="D10" s="745">
        <v>7.0639923042685462</v>
      </c>
      <c r="E10" s="384">
        <v>5.8754999999999997</v>
      </c>
      <c r="F10" s="745">
        <v>8.5984141359998407</v>
      </c>
    </row>
    <row r="11" spans="1:6" x14ac:dyDescent="0.2">
      <c r="A11" s="892"/>
      <c r="B11" s="289" t="s">
        <v>293</v>
      </c>
      <c r="C11" s="385">
        <v>7.3807999999999998</v>
      </c>
      <c r="D11" s="746">
        <v>-1.0205313199855204</v>
      </c>
      <c r="E11" s="385">
        <v>5.7994000000000003</v>
      </c>
      <c r="F11" s="746">
        <v>-1.2952089183899138</v>
      </c>
    </row>
    <row r="12" spans="1:6" x14ac:dyDescent="0.2">
      <c r="A12" s="891">
        <v>2011</v>
      </c>
      <c r="B12" s="284" t="s">
        <v>290</v>
      </c>
      <c r="C12" s="384">
        <v>7.6839000000000004</v>
      </c>
      <c r="D12" s="745">
        <v>4.1066009104704175</v>
      </c>
      <c r="E12" s="384">
        <v>6.02</v>
      </c>
      <c r="F12" s="745">
        <v>3.8038417767355108</v>
      </c>
    </row>
    <row r="13" spans="1:6" x14ac:dyDescent="0.2">
      <c r="A13" s="891"/>
      <c r="B13" s="284" t="s">
        <v>291</v>
      </c>
      <c r="C13" s="384">
        <v>7.9547999999999996</v>
      </c>
      <c r="D13" s="745">
        <v>3.5255534298988693</v>
      </c>
      <c r="E13" s="384">
        <v>6.2908999999999997</v>
      </c>
      <c r="F13" s="745">
        <v>4.5000000000000027</v>
      </c>
    </row>
    <row r="14" spans="1:6" x14ac:dyDescent="0.2">
      <c r="A14" s="891"/>
      <c r="B14" s="284" t="s">
        <v>292</v>
      </c>
      <c r="C14" s="384">
        <v>8.3352000000000004</v>
      </c>
      <c r="D14" s="745">
        <v>4.7820184039825104</v>
      </c>
      <c r="E14" s="384">
        <v>6.6712999999999996</v>
      </c>
      <c r="F14" s="745">
        <v>6.0468295474415399</v>
      </c>
    </row>
    <row r="15" spans="1:6" x14ac:dyDescent="0.2">
      <c r="A15" s="892"/>
      <c r="B15" s="289" t="s">
        <v>293</v>
      </c>
      <c r="C15" s="385">
        <v>8.4214000000000002</v>
      </c>
      <c r="D15" s="746">
        <v>1.034168346290429</v>
      </c>
      <c r="E15" s="385">
        <v>6.7573999999999996</v>
      </c>
      <c r="F15" s="746">
        <v>1.2906030308935299</v>
      </c>
    </row>
    <row r="16" spans="1:6" x14ac:dyDescent="0.2">
      <c r="A16" s="891">
        <v>2012</v>
      </c>
      <c r="B16" s="284" t="s">
        <v>290</v>
      </c>
      <c r="C16" s="384">
        <v>8.4930747799999988</v>
      </c>
      <c r="D16" s="745">
        <v>0.85110290450517256</v>
      </c>
      <c r="E16" s="384">
        <v>6.77558478</v>
      </c>
      <c r="F16" s="745">
        <v>0.2691091248113231</v>
      </c>
    </row>
    <row r="17" spans="1:6" x14ac:dyDescent="0.2">
      <c r="A17" s="891"/>
      <c r="B17" s="284" t="s">
        <v>294</v>
      </c>
      <c r="C17" s="384">
        <v>8.8919548999999982</v>
      </c>
      <c r="D17" s="745">
        <v>4.6965337093146315</v>
      </c>
      <c r="E17" s="384">
        <v>7.1146388999999992</v>
      </c>
      <c r="F17" s="745">
        <v>5.0040569339610448</v>
      </c>
    </row>
    <row r="18" spans="1:6" x14ac:dyDescent="0.2">
      <c r="A18" s="891"/>
      <c r="B18" s="284" t="s">
        <v>292</v>
      </c>
      <c r="C18" s="384">
        <v>9.0495981799999985</v>
      </c>
      <c r="D18" s="745">
        <v>1.772875388740448</v>
      </c>
      <c r="E18" s="384">
        <v>7.2722821799999995</v>
      </c>
      <c r="F18" s="745">
        <v>2.2157593971494505</v>
      </c>
    </row>
    <row r="19" spans="1:6" x14ac:dyDescent="0.2">
      <c r="A19" s="892"/>
      <c r="B19" s="289" t="s">
        <v>295</v>
      </c>
      <c r="C19" s="385">
        <v>9.2796727099999998</v>
      </c>
      <c r="D19" s="746">
        <v>2.5423728813559472</v>
      </c>
      <c r="E19" s="385">
        <v>7.4571707099999998</v>
      </c>
      <c r="F19" s="746">
        <v>2.5423728813559361</v>
      </c>
    </row>
    <row r="20" spans="1:6" x14ac:dyDescent="0.2">
      <c r="A20" s="750">
        <v>2013</v>
      </c>
      <c r="B20" s="751" t="s">
        <v>290</v>
      </c>
      <c r="C20" s="752">
        <v>9.3228939099999995</v>
      </c>
      <c r="D20" s="749">
        <v>0.46576211630204822</v>
      </c>
      <c r="E20" s="752">
        <v>7.4668749099999996</v>
      </c>
      <c r="F20" s="749">
        <v>0.13013246413933616</v>
      </c>
    </row>
    <row r="21" spans="1:6" x14ac:dyDescent="0.2">
      <c r="A21" s="750">
        <v>2014</v>
      </c>
      <c r="B21" s="751" t="s">
        <v>290</v>
      </c>
      <c r="C21" s="752">
        <v>9.3313711699999988</v>
      </c>
      <c r="D21" s="749">
        <v>9.0929491227036571E-2</v>
      </c>
      <c r="E21" s="752">
        <v>7.4541771700000004</v>
      </c>
      <c r="F21" s="749">
        <v>-0.17005427508895066</v>
      </c>
    </row>
    <row r="22" spans="1:6" x14ac:dyDescent="0.2">
      <c r="A22" s="750">
        <v>2015</v>
      </c>
      <c r="B22" s="751" t="s">
        <v>290</v>
      </c>
      <c r="C22" s="752">
        <v>9.0886999999999993</v>
      </c>
      <c r="D22" s="749">
        <v>-2.6</v>
      </c>
      <c r="E22" s="752">
        <v>7.2163000000000004</v>
      </c>
      <c r="F22" s="749">
        <v>-3.2</v>
      </c>
    </row>
    <row r="23" spans="1:6" x14ac:dyDescent="0.2">
      <c r="A23" s="753"/>
      <c r="B23" s="58"/>
      <c r="C23" s="94"/>
      <c r="D23" s="94"/>
      <c r="E23" s="94"/>
      <c r="F23" s="94" t="s">
        <v>299</v>
      </c>
    </row>
    <row r="24" spans="1:6" x14ac:dyDescent="0.2">
      <c r="A24" s="753" t="s">
        <v>563</v>
      </c>
      <c r="B24" s="58"/>
      <c r="C24" s="94"/>
      <c r="D24" s="94"/>
      <c r="E24" s="94"/>
      <c r="F24" s="94"/>
    </row>
    <row r="25" spans="1:6" x14ac:dyDescent="0.2">
      <c r="A25" s="94" t="s">
        <v>627</v>
      </c>
      <c r="B25" s="8"/>
      <c r="C25" s="8"/>
      <c r="D25" s="8"/>
      <c r="E25" s="8"/>
      <c r="F25" s="8"/>
    </row>
    <row r="26" spans="1:6" x14ac:dyDescent="0.2">
      <c r="A26" s="388"/>
      <c r="B26" s="8"/>
      <c r="C26" s="8"/>
      <c r="D26" s="8"/>
      <c r="E26" s="8"/>
      <c r="F26" s="8"/>
    </row>
  </sheetData>
  <mergeCells count="5">
    <mergeCell ref="A1:E2"/>
    <mergeCell ref="A16:A19"/>
    <mergeCell ref="A4:A7"/>
    <mergeCell ref="A8:A11"/>
    <mergeCell ref="A12:A1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6" t="s">
        <v>424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1"/>
    </row>
    <row r="3" spans="1:13" x14ac:dyDescent="0.2">
      <c r="A3" s="228"/>
      <c r="B3" s="773">
        <v>2014</v>
      </c>
      <c r="C3" s="773" t="s">
        <v>625</v>
      </c>
      <c r="D3" s="773" t="s">
        <v>625</v>
      </c>
      <c r="E3" s="773" t="s">
        <v>625</v>
      </c>
      <c r="F3" s="773" t="s">
        <v>625</v>
      </c>
      <c r="G3" s="773" t="s">
        <v>625</v>
      </c>
      <c r="H3" s="773" t="s">
        <v>625</v>
      </c>
      <c r="I3" s="773" t="s">
        <v>625</v>
      </c>
      <c r="J3" s="773" t="s">
        <v>625</v>
      </c>
      <c r="K3" s="773" t="s">
        <v>625</v>
      </c>
      <c r="L3" s="773">
        <v>2015</v>
      </c>
      <c r="M3" s="773" t="s">
        <v>625</v>
      </c>
    </row>
    <row r="4" spans="1:13" x14ac:dyDescent="0.2">
      <c r="A4" s="314"/>
      <c r="B4" s="704">
        <v>41699</v>
      </c>
      <c r="C4" s="704">
        <v>41730</v>
      </c>
      <c r="D4" s="704">
        <v>41760</v>
      </c>
      <c r="E4" s="704">
        <v>41791</v>
      </c>
      <c r="F4" s="704">
        <v>41821</v>
      </c>
      <c r="G4" s="704">
        <v>41852</v>
      </c>
      <c r="H4" s="704">
        <v>41883</v>
      </c>
      <c r="I4" s="704">
        <v>41913</v>
      </c>
      <c r="J4" s="704">
        <v>41944</v>
      </c>
      <c r="K4" s="704">
        <v>41974</v>
      </c>
      <c r="L4" s="704">
        <v>42005</v>
      </c>
      <c r="M4" s="704">
        <v>42036</v>
      </c>
    </row>
    <row r="5" spans="1:13" x14ac:dyDescent="0.2">
      <c r="A5" s="389" t="s">
        <v>425</v>
      </c>
      <c r="B5" s="316">
        <v>4.8761904761904757</v>
      </c>
      <c r="C5" s="317">
        <v>4.6347619047619055</v>
      </c>
      <c r="D5" s="317">
        <v>4.5539999999999985</v>
      </c>
      <c r="E5" s="317">
        <v>4.5704761904761915</v>
      </c>
      <c r="F5" s="317">
        <v>4.0090909090909088</v>
      </c>
      <c r="G5" s="317">
        <v>3.8847619047619042</v>
      </c>
      <c r="H5" s="317">
        <v>3.9180000000000001</v>
      </c>
      <c r="I5" s="317">
        <v>3.7726086956521736</v>
      </c>
      <c r="J5" s="317">
        <v>4.0999999999999996</v>
      </c>
      <c r="K5" s="317">
        <v>3.4333333333333331</v>
      </c>
      <c r="L5" s="317">
        <v>2.9735000000000005</v>
      </c>
      <c r="M5" s="317">
        <v>2.8473684210526318</v>
      </c>
    </row>
    <row r="6" spans="1:13" x14ac:dyDescent="0.2">
      <c r="A6" s="319" t="s">
        <v>426</v>
      </c>
      <c r="B6" s="390">
        <v>56.609523809523807</v>
      </c>
      <c r="C6" s="391">
        <v>49.946363636363635</v>
      </c>
      <c r="D6" s="391">
        <v>45.433181818181815</v>
      </c>
      <c r="E6" s="391">
        <v>39.540476190476184</v>
      </c>
      <c r="F6" s="391">
        <v>37.602173913043472</v>
      </c>
      <c r="G6" s="391">
        <v>40.75</v>
      </c>
      <c r="H6" s="391">
        <v>48.486363636363642</v>
      </c>
      <c r="I6" s="391">
        <v>50.420869565217373</v>
      </c>
      <c r="J6" s="391">
        <v>54.932500000000005</v>
      </c>
      <c r="K6" s="391">
        <v>53.619545454545438</v>
      </c>
      <c r="L6" s="391">
        <v>46.255000000000003</v>
      </c>
      <c r="M6" s="391">
        <v>50.66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0" t="s">
        <v>337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00"/>
      <c r="H2" s="402"/>
      <c r="I2" s="401" t="s">
        <v>160</v>
      </c>
    </row>
    <row r="3" spans="1:71" s="80" customFormat="1" ht="12.75" x14ac:dyDescent="0.2">
      <c r="A3" s="79"/>
      <c r="B3" s="894">
        <f>INDICE!A3</f>
        <v>42036</v>
      </c>
      <c r="C3" s="895">
        <v>41671</v>
      </c>
      <c r="D3" s="894">
        <f>DATE(YEAR(B3),MONTH(B3)-1,1)</f>
        <v>42005</v>
      </c>
      <c r="E3" s="895"/>
      <c r="F3" s="894">
        <f>DATE(YEAR(B3)-1,MONTH(B3),1)</f>
        <v>41671</v>
      </c>
      <c r="G3" s="895"/>
      <c r="H3" s="844" t="s">
        <v>506</v>
      </c>
      <c r="I3" s="84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3" t="s">
        <v>48</v>
      </c>
      <c r="C4" s="263" t="s">
        <v>111</v>
      </c>
      <c r="D4" s="263" t="s">
        <v>48</v>
      </c>
      <c r="E4" s="263" t="s">
        <v>111</v>
      </c>
      <c r="F4" s="263" t="s">
        <v>48</v>
      </c>
      <c r="G4" s="263" t="s">
        <v>111</v>
      </c>
      <c r="H4" s="455">
        <f>D3</f>
        <v>42005</v>
      </c>
      <c r="I4" s="455">
        <f>F3</f>
        <v>41671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5" customFormat="1" ht="15" x14ac:dyDescent="0.2">
      <c r="A5" s="399" t="s">
        <v>428</v>
      </c>
      <c r="B5" s="383">
        <v>7120</v>
      </c>
      <c r="C5" s="755">
        <v>41.160827841368949</v>
      </c>
      <c r="D5" s="383">
        <v>6032</v>
      </c>
      <c r="E5" s="755">
        <v>37.227673887551688</v>
      </c>
      <c r="F5" s="383">
        <v>6424</v>
      </c>
      <c r="G5" s="755">
        <v>40.573485757594895</v>
      </c>
      <c r="H5" s="397">
        <v>18.037135278514587</v>
      </c>
      <c r="I5" s="397">
        <v>10.834371108343712</v>
      </c>
      <c r="K5" s="396"/>
    </row>
    <row r="6" spans="1:71" s="395" customFormat="1" ht="15" x14ac:dyDescent="0.2">
      <c r="A6" s="398" t="s">
        <v>125</v>
      </c>
      <c r="B6" s="383">
        <v>10178</v>
      </c>
      <c r="C6" s="755">
        <v>58.839172158631058</v>
      </c>
      <c r="D6" s="383">
        <v>10171</v>
      </c>
      <c r="E6" s="755">
        <v>62.772326112448305</v>
      </c>
      <c r="F6" s="383">
        <v>9409</v>
      </c>
      <c r="G6" s="755">
        <v>59.426514242405105</v>
      </c>
      <c r="H6" s="397">
        <v>6.8823124569855468E-2</v>
      </c>
      <c r="I6" s="397">
        <v>8.1730258263364863</v>
      </c>
      <c r="K6" s="396"/>
    </row>
    <row r="7" spans="1:71" s="80" customFormat="1" ht="12.75" x14ac:dyDescent="0.2">
      <c r="A7" s="90" t="s">
        <v>120</v>
      </c>
      <c r="B7" s="91">
        <v>17298</v>
      </c>
      <c r="C7" s="92">
        <v>100</v>
      </c>
      <c r="D7" s="91">
        <v>16203</v>
      </c>
      <c r="E7" s="92">
        <v>100</v>
      </c>
      <c r="F7" s="91">
        <v>15833</v>
      </c>
      <c r="G7" s="92">
        <v>100</v>
      </c>
      <c r="H7" s="92">
        <v>6.7580077763377151</v>
      </c>
      <c r="I7" s="92">
        <v>9.2528263752921109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4"/>
      <c r="I8" s="250" t="s">
        <v>241</v>
      </c>
      <c r="J8" s="395"/>
      <c r="K8" s="396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</row>
    <row r="9" spans="1:71" s="392" customFormat="1" ht="12.75" x14ac:dyDescent="0.2">
      <c r="A9" s="753" t="s">
        <v>561</v>
      </c>
      <c r="B9" s="393"/>
      <c r="C9" s="394"/>
      <c r="D9" s="393"/>
      <c r="E9" s="393"/>
      <c r="F9" s="393"/>
      <c r="G9" s="393"/>
      <c r="H9" s="393"/>
      <c r="I9" s="393"/>
      <c r="J9" s="393"/>
      <c r="K9" s="393"/>
      <c r="L9" s="393"/>
    </row>
    <row r="10" spans="1:71" x14ac:dyDescent="0.2">
      <c r="A10" s="754" t="s">
        <v>557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H5" sqref="H5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00"/>
      <c r="H2" s="402"/>
      <c r="I2" s="401" t="s">
        <v>160</v>
      </c>
    </row>
    <row r="3" spans="1:71" s="80" customFormat="1" ht="12.75" x14ac:dyDescent="0.2">
      <c r="A3" s="79"/>
      <c r="B3" s="894">
        <f>INDICE!A3</f>
        <v>42036</v>
      </c>
      <c r="C3" s="895">
        <v>41671</v>
      </c>
      <c r="D3" s="894">
        <f>DATE(YEAR(B3),MONTH(B3)-1,1)</f>
        <v>42005</v>
      </c>
      <c r="E3" s="895"/>
      <c r="F3" s="894">
        <f>DATE(YEAR(B3)-1,MONTH(B3),1)</f>
        <v>41671</v>
      </c>
      <c r="G3" s="895"/>
      <c r="H3" s="844" t="s">
        <v>506</v>
      </c>
      <c r="I3" s="84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3" t="s">
        <v>48</v>
      </c>
      <c r="C4" s="263" t="s">
        <v>111</v>
      </c>
      <c r="D4" s="263" t="s">
        <v>48</v>
      </c>
      <c r="E4" s="263" t="s">
        <v>111</v>
      </c>
      <c r="F4" s="263" t="s">
        <v>48</v>
      </c>
      <c r="G4" s="263" t="s">
        <v>111</v>
      </c>
      <c r="H4" s="455">
        <f>D3</f>
        <v>42005</v>
      </c>
      <c r="I4" s="455">
        <f>F3</f>
        <v>41671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5" customFormat="1" ht="15" x14ac:dyDescent="0.2">
      <c r="A5" s="399" t="s">
        <v>560</v>
      </c>
      <c r="B5" s="383">
        <v>6884</v>
      </c>
      <c r="C5" s="755">
        <v>41.496248534182996</v>
      </c>
      <c r="D5" s="383">
        <v>6884</v>
      </c>
      <c r="E5" s="755">
        <v>44.603515283642039</v>
      </c>
      <c r="F5" s="383">
        <v>6896</v>
      </c>
      <c r="G5" s="755">
        <v>43.410180881700356</v>
      </c>
      <c r="H5" s="830">
        <v>0</v>
      </c>
      <c r="I5" s="239">
        <v>-0.1740139211136891</v>
      </c>
      <c r="K5" s="396"/>
    </row>
    <row r="6" spans="1:71" s="395" customFormat="1" ht="15" x14ac:dyDescent="0.2">
      <c r="A6" s="398" t="s">
        <v>638</v>
      </c>
      <c r="B6" s="383">
        <v>9705.4514400000007</v>
      </c>
      <c r="C6" s="755">
        <v>58.503751465816997</v>
      </c>
      <c r="D6" s="383">
        <v>8549.7611199999956</v>
      </c>
      <c r="E6" s="755">
        <v>55.396484716357961</v>
      </c>
      <c r="F6" s="383">
        <v>8989.6744199999921</v>
      </c>
      <c r="G6" s="755">
        <v>56.589819118299644</v>
      </c>
      <c r="H6" s="239">
        <v>13.517223508111368</v>
      </c>
      <c r="I6" s="239">
        <v>7.9622129407441786</v>
      </c>
      <c r="K6" s="396"/>
    </row>
    <row r="7" spans="1:71" s="80" customFormat="1" ht="12.75" x14ac:dyDescent="0.2">
      <c r="A7" s="90" t="s">
        <v>120</v>
      </c>
      <c r="B7" s="91">
        <v>16589.451440000001</v>
      </c>
      <c r="C7" s="92">
        <v>100</v>
      </c>
      <c r="D7" s="91">
        <v>15433.761119999996</v>
      </c>
      <c r="E7" s="92">
        <v>100</v>
      </c>
      <c r="F7" s="91">
        <v>15885.674419999992</v>
      </c>
      <c r="G7" s="92">
        <v>100</v>
      </c>
      <c r="H7" s="92">
        <v>7.4880666547468593</v>
      </c>
      <c r="I7" s="92">
        <v>4.4302621430661864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4"/>
      <c r="I8" s="250" t="s">
        <v>133</v>
      </c>
      <c r="J8" s="395"/>
      <c r="K8" s="396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</row>
    <row r="9" spans="1:71" x14ac:dyDescent="0.2">
      <c r="A9" s="753" t="s">
        <v>561</v>
      </c>
    </row>
    <row r="10" spans="1:71" x14ac:dyDescent="0.2">
      <c r="A10" s="753" t="s">
        <v>557</v>
      </c>
    </row>
    <row r="11" spans="1:71" x14ac:dyDescent="0.2">
      <c r="A11" s="724" t="s">
        <v>242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I15" sqref="I15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3" t="s">
        <v>609</v>
      </c>
      <c r="B1" s="883"/>
      <c r="C1" s="883"/>
      <c r="D1" s="883"/>
      <c r="E1" s="883"/>
      <c r="F1" s="883"/>
      <c r="G1" s="13"/>
      <c r="H1" s="13"/>
      <c r="I1" s="13"/>
    </row>
    <row r="2" spans="1:9" x14ac:dyDescent="0.2">
      <c r="A2" s="884"/>
      <c r="B2" s="884"/>
      <c r="C2" s="884"/>
      <c r="D2" s="884"/>
      <c r="E2" s="884"/>
      <c r="F2" s="884"/>
      <c r="G2" s="13"/>
      <c r="H2" s="13"/>
      <c r="I2" s="231" t="s">
        <v>558</v>
      </c>
    </row>
    <row r="3" spans="1:9" x14ac:dyDescent="0.2">
      <c r="A3" s="408"/>
      <c r="B3" s="410"/>
      <c r="C3" s="410"/>
      <c r="D3" s="852">
        <f>INDICE!A3</f>
        <v>42036</v>
      </c>
      <c r="E3" s="852">
        <v>41671</v>
      </c>
      <c r="F3" s="852">
        <f>DATE(YEAR(D3),MONTH(D3)-1,1)</f>
        <v>42005</v>
      </c>
      <c r="G3" s="852"/>
      <c r="H3" s="855">
        <f>DATE(YEAR(D3)-1,MONTH(D3),1)</f>
        <v>41671</v>
      </c>
      <c r="I3" s="855"/>
    </row>
    <row r="4" spans="1:9" x14ac:dyDescent="0.2">
      <c r="A4" s="345"/>
      <c r="B4" s="346"/>
      <c r="C4" s="346"/>
      <c r="D4" s="97" t="s">
        <v>431</v>
      </c>
      <c r="E4" s="263" t="s">
        <v>111</v>
      </c>
      <c r="F4" s="97" t="s">
        <v>431</v>
      </c>
      <c r="G4" s="263" t="s">
        <v>111</v>
      </c>
      <c r="H4" s="97" t="s">
        <v>431</v>
      </c>
      <c r="I4" s="263" t="s">
        <v>111</v>
      </c>
    </row>
    <row r="5" spans="1:9" x14ac:dyDescent="0.2">
      <c r="A5" s="354" t="s">
        <v>430</v>
      </c>
      <c r="B5" s="238"/>
      <c r="C5" s="238"/>
      <c r="D5" s="633">
        <v>119.55321471411436</v>
      </c>
      <c r="E5" s="758">
        <v>100</v>
      </c>
      <c r="F5" s="633">
        <v>112.16626949220311</v>
      </c>
      <c r="G5" s="758">
        <v>100</v>
      </c>
      <c r="H5" s="633">
        <v>104.35349824355974</v>
      </c>
      <c r="I5" s="758">
        <v>100</v>
      </c>
    </row>
    <row r="6" spans="1:9" x14ac:dyDescent="0.2">
      <c r="A6" s="407" t="s">
        <v>555</v>
      </c>
      <c r="B6" s="238"/>
      <c r="C6" s="238"/>
      <c r="D6" s="633">
        <v>68.629444222311079</v>
      </c>
      <c r="E6" s="758">
        <v>57.404934184683817</v>
      </c>
      <c r="F6" s="382">
        <v>61.242499000399846</v>
      </c>
      <c r="G6" s="758">
        <v>54.599746677549021</v>
      </c>
      <c r="H6" s="382">
        <v>57.660136124121792</v>
      </c>
      <c r="I6" s="758">
        <v>55.25462691202145</v>
      </c>
    </row>
    <row r="7" spans="1:9" x14ac:dyDescent="0.2">
      <c r="A7" s="407" t="s">
        <v>556</v>
      </c>
      <c r="B7" s="238"/>
      <c r="C7" s="238"/>
      <c r="D7" s="633">
        <v>50.923770491803275</v>
      </c>
      <c r="E7" s="758">
        <v>42.595065815316175</v>
      </c>
      <c r="F7" s="382">
        <v>50.923770491803275</v>
      </c>
      <c r="G7" s="758">
        <v>45.400253322450993</v>
      </c>
      <c r="H7" s="382">
        <v>46.69336211943795</v>
      </c>
      <c r="I7" s="758">
        <v>44.74537308797855</v>
      </c>
    </row>
    <row r="8" spans="1:9" x14ac:dyDescent="0.2">
      <c r="A8" s="345" t="s">
        <v>613</v>
      </c>
      <c r="B8" s="406"/>
      <c r="C8" s="406"/>
      <c r="D8" s="744">
        <v>90</v>
      </c>
      <c r="E8" s="759"/>
      <c r="F8" s="744">
        <v>90</v>
      </c>
      <c r="G8" s="759"/>
      <c r="H8" s="744">
        <v>90</v>
      </c>
      <c r="I8" s="759"/>
    </row>
    <row r="9" spans="1:9" x14ac:dyDescent="0.2">
      <c r="A9" s="643" t="s">
        <v>557</v>
      </c>
      <c r="B9" s="332"/>
      <c r="C9" s="332"/>
      <c r="D9" s="332"/>
      <c r="E9" s="358"/>
      <c r="F9" s="13"/>
      <c r="G9" s="13"/>
      <c r="H9" s="13"/>
      <c r="I9" s="250" t="s">
        <v>241</v>
      </c>
    </row>
    <row r="10" spans="1:9" x14ac:dyDescent="0.2">
      <c r="A10" s="643" t="s">
        <v>614</v>
      </c>
      <c r="B10" s="403"/>
      <c r="C10" s="403"/>
      <c r="D10" s="403"/>
      <c r="E10" s="403"/>
      <c r="F10" s="403"/>
      <c r="G10" s="403"/>
      <c r="H10" s="403"/>
      <c r="I10" s="403"/>
    </row>
    <row r="11" spans="1:9" x14ac:dyDescent="0.2">
      <c r="A11" s="332"/>
      <c r="B11" s="403"/>
      <c r="C11" s="403"/>
      <c r="D11" s="403"/>
      <c r="E11" s="403"/>
      <c r="F11" s="403"/>
      <c r="G11" s="403"/>
      <c r="H11" s="403"/>
      <c r="I11" s="403"/>
    </row>
    <row r="12" spans="1:9" x14ac:dyDescent="0.2">
      <c r="A12" s="403"/>
      <c r="B12" s="403"/>
      <c r="C12" s="403"/>
      <c r="D12" s="403"/>
      <c r="E12" s="403"/>
      <c r="F12" s="403"/>
      <c r="G12" s="403"/>
      <c r="H12" s="403"/>
      <c r="I12" s="403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B5" sqref="B5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3" t="s">
        <v>560</v>
      </c>
      <c r="B1" s="883"/>
      <c r="C1" s="883"/>
      <c r="D1" s="883"/>
      <c r="E1" s="409"/>
      <c r="F1" s="13"/>
      <c r="G1" s="13"/>
      <c r="H1" s="13"/>
      <c r="I1" s="13"/>
    </row>
    <row r="2" spans="1:40" ht="15" x14ac:dyDescent="0.2">
      <c r="A2" s="883"/>
      <c r="B2" s="883"/>
      <c r="C2" s="883"/>
      <c r="D2" s="883"/>
      <c r="E2" s="409"/>
      <c r="F2" s="13"/>
      <c r="G2" s="314"/>
      <c r="H2" s="402"/>
      <c r="I2" s="401" t="s">
        <v>160</v>
      </c>
    </row>
    <row r="3" spans="1:40" x14ac:dyDescent="0.2">
      <c r="A3" s="408"/>
      <c r="B3" s="894">
        <f>INDICE!A3</f>
        <v>42036</v>
      </c>
      <c r="C3" s="895">
        <v>41671</v>
      </c>
      <c r="D3" s="894">
        <f>DATE(YEAR(B3),MONTH(B3)-1,1)</f>
        <v>42005</v>
      </c>
      <c r="E3" s="895"/>
      <c r="F3" s="894">
        <f>DATE(YEAR(B3)-1,MONTH(B3),1)</f>
        <v>41671</v>
      </c>
      <c r="G3" s="895"/>
      <c r="H3" s="844" t="s">
        <v>506</v>
      </c>
      <c r="I3" s="844"/>
    </row>
    <row r="4" spans="1:40" x14ac:dyDescent="0.2">
      <c r="A4" s="345"/>
      <c r="B4" s="263" t="s">
        <v>48</v>
      </c>
      <c r="C4" s="263" t="s">
        <v>111</v>
      </c>
      <c r="D4" s="263" t="s">
        <v>48</v>
      </c>
      <c r="E4" s="263" t="s">
        <v>111</v>
      </c>
      <c r="F4" s="263" t="s">
        <v>48</v>
      </c>
      <c r="G4" s="263" t="s">
        <v>111</v>
      </c>
      <c r="H4" s="455">
        <f>D3</f>
        <v>42005</v>
      </c>
      <c r="I4" s="455">
        <f>F3</f>
        <v>41671</v>
      </c>
    </row>
    <row r="5" spans="1:40" x14ac:dyDescent="0.2">
      <c r="A5" s="354" t="s">
        <v>49</v>
      </c>
      <c r="B5" s="382">
        <v>506</v>
      </c>
      <c r="C5" s="397">
        <v>7.3503776873910525</v>
      </c>
      <c r="D5" s="382">
        <v>506</v>
      </c>
      <c r="E5" s="397">
        <v>7.3503776873910525</v>
      </c>
      <c r="F5" s="382">
        <v>507</v>
      </c>
      <c r="G5" s="397">
        <v>7.3520881670533642</v>
      </c>
      <c r="H5" s="819">
        <v>0</v>
      </c>
      <c r="I5" s="633">
        <v>-0.19723865877712032</v>
      </c>
      <c r="J5" s="404"/>
    </row>
    <row r="6" spans="1:40" x14ac:dyDescent="0.2">
      <c r="A6" s="407" t="s">
        <v>50</v>
      </c>
      <c r="B6" s="382">
        <v>340</v>
      </c>
      <c r="C6" s="397">
        <v>4.9389889599070305</v>
      </c>
      <c r="D6" s="382">
        <v>340</v>
      </c>
      <c r="E6" s="397">
        <v>4.9389889599070305</v>
      </c>
      <c r="F6" s="382">
        <v>341</v>
      </c>
      <c r="G6" s="397">
        <v>4.9448955916473318</v>
      </c>
      <c r="H6" s="819">
        <v>0</v>
      </c>
      <c r="I6" s="633">
        <v>-0.2932551319648094</v>
      </c>
      <c r="J6" s="404"/>
    </row>
    <row r="7" spans="1:40" x14ac:dyDescent="0.2">
      <c r="A7" s="407" t="s">
        <v>130</v>
      </c>
      <c r="B7" s="382">
        <v>3385</v>
      </c>
      <c r="C7" s="397">
        <v>49.171993027309703</v>
      </c>
      <c r="D7" s="382">
        <v>3385</v>
      </c>
      <c r="E7" s="397">
        <v>49.171993027309703</v>
      </c>
      <c r="F7" s="382">
        <v>3388</v>
      </c>
      <c r="G7" s="397">
        <v>49.129930394431554</v>
      </c>
      <c r="H7" s="819">
        <v>0</v>
      </c>
      <c r="I7" s="633">
        <v>-8.8547815820543094E-2</v>
      </c>
      <c r="J7" s="404"/>
    </row>
    <row r="8" spans="1:40" x14ac:dyDescent="0.2">
      <c r="A8" s="407" t="s">
        <v>131</v>
      </c>
      <c r="B8" s="382">
        <v>216</v>
      </c>
      <c r="C8" s="397">
        <v>3.1377106333527021</v>
      </c>
      <c r="D8" s="382">
        <v>216</v>
      </c>
      <c r="E8" s="397">
        <v>3.1377106333527021</v>
      </c>
      <c r="F8" s="382">
        <v>230</v>
      </c>
      <c r="G8" s="397">
        <v>3.3352668213457073</v>
      </c>
      <c r="H8" s="819">
        <v>0</v>
      </c>
      <c r="I8" s="633">
        <v>-6.0869565217391308</v>
      </c>
      <c r="J8" s="404"/>
    </row>
    <row r="9" spans="1:40" x14ac:dyDescent="0.2">
      <c r="A9" s="345" t="s">
        <v>429</v>
      </c>
      <c r="B9" s="744">
        <v>2437</v>
      </c>
      <c r="C9" s="756">
        <v>35.400929692039512</v>
      </c>
      <c r="D9" s="744">
        <v>2437</v>
      </c>
      <c r="E9" s="756">
        <v>35.400929692039512</v>
      </c>
      <c r="F9" s="744">
        <v>2430</v>
      </c>
      <c r="G9" s="756">
        <v>35.237819025522043</v>
      </c>
      <c r="H9" s="831">
        <v>0</v>
      </c>
      <c r="I9" s="757">
        <v>0.2880658436213992</v>
      </c>
      <c r="J9" s="404"/>
    </row>
    <row r="10" spans="1:40" s="80" customFormat="1" x14ac:dyDescent="0.2">
      <c r="A10" s="90" t="s">
        <v>120</v>
      </c>
      <c r="B10" s="91">
        <v>6884</v>
      </c>
      <c r="C10" s="405">
        <v>100</v>
      </c>
      <c r="D10" s="91">
        <v>6884</v>
      </c>
      <c r="E10" s="405">
        <v>100</v>
      </c>
      <c r="F10" s="91">
        <v>6896</v>
      </c>
      <c r="G10" s="405">
        <v>100</v>
      </c>
      <c r="H10" s="832">
        <v>0</v>
      </c>
      <c r="I10" s="92">
        <v>-0.1740139211136891</v>
      </c>
      <c r="J10" s="404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7"/>
      <c r="B11" s="332"/>
      <c r="C11" s="332"/>
      <c r="D11" s="332"/>
      <c r="E11" s="332"/>
      <c r="F11" s="13"/>
      <c r="G11" s="13"/>
      <c r="H11" s="13"/>
      <c r="I11" s="250" t="s">
        <v>241</v>
      </c>
    </row>
    <row r="12" spans="1:40" s="392" customFormat="1" ht="12.75" x14ac:dyDescent="0.2">
      <c r="A12" s="754" t="s">
        <v>559</v>
      </c>
      <c r="B12" s="393"/>
      <c r="C12" s="393"/>
      <c r="D12" s="394"/>
      <c r="E12" s="394"/>
      <c r="F12" s="393"/>
      <c r="G12" s="393"/>
      <c r="H12" s="393"/>
      <c r="I12" s="393"/>
      <c r="J12" s="393"/>
      <c r="K12" s="393"/>
      <c r="L12" s="393"/>
      <c r="M12" s="393"/>
      <c r="N12" s="393"/>
      <c r="O12" s="393"/>
    </row>
    <row r="13" spans="1:40" x14ac:dyDescent="0.2">
      <c r="A13" s="332" t="s">
        <v>557</v>
      </c>
      <c r="B13" s="403"/>
      <c r="C13" s="403"/>
      <c r="D13" s="403"/>
      <c r="E13" s="403"/>
      <c r="F13" s="403"/>
      <c r="G13" s="403"/>
      <c r="H13" s="403"/>
      <c r="I13" s="403"/>
    </row>
    <row r="14" spans="1:40" x14ac:dyDescent="0.2">
      <c r="A14" s="724" t="s">
        <v>242</v>
      </c>
      <c r="B14" s="403"/>
      <c r="C14" s="403"/>
      <c r="D14" s="403"/>
      <c r="E14" s="403"/>
      <c r="F14" s="403"/>
      <c r="G14" s="403"/>
      <c r="H14" s="403"/>
      <c r="I14" s="403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sqref="A1:C2"/>
    </sheetView>
  </sheetViews>
  <sheetFormatPr baseColWidth="10" defaultColWidth="11" defaultRowHeight="12.75" x14ac:dyDescent="0.2"/>
  <cols>
    <col min="1" max="1" width="30.25" style="359" customWidth="1"/>
    <col min="2" max="2" width="11" style="359"/>
    <col min="3" max="3" width="11.625" style="359" customWidth="1"/>
    <col min="4" max="4" width="11" style="359"/>
    <col min="5" max="5" width="11.625" style="359" customWidth="1"/>
    <col min="6" max="6" width="11" style="359"/>
    <col min="7" max="7" width="11.625" style="359" customWidth="1"/>
    <col min="8" max="9" width="10.5" style="359" customWidth="1"/>
    <col min="10" max="16384" width="11" style="359"/>
  </cols>
  <sheetData>
    <row r="1" spans="1:12" x14ac:dyDescent="0.2">
      <c r="A1" s="883" t="s">
        <v>40</v>
      </c>
      <c r="B1" s="883"/>
      <c r="C1" s="883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83"/>
      <c r="B2" s="883"/>
      <c r="C2" s="883"/>
      <c r="D2" s="415"/>
      <c r="E2" s="185"/>
      <c r="F2" s="185"/>
      <c r="H2" s="12"/>
      <c r="I2" s="12"/>
      <c r="J2" s="12"/>
      <c r="K2" s="12"/>
    </row>
    <row r="3" spans="1:12" x14ac:dyDescent="0.2">
      <c r="A3" s="414"/>
      <c r="B3" s="12"/>
      <c r="C3" s="12"/>
      <c r="D3" s="12"/>
      <c r="E3" s="12"/>
      <c r="F3" s="12"/>
      <c r="G3" s="12"/>
      <c r="H3" s="360"/>
      <c r="I3" s="401" t="s">
        <v>602</v>
      </c>
      <c r="J3" s="12"/>
      <c r="K3" s="12"/>
      <c r="L3" s="12"/>
    </row>
    <row r="4" spans="1:12" x14ac:dyDescent="0.2">
      <c r="A4" s="200"/>
      <c r="B4" s="894">
        <f>INDICE!A3</f>
        <v>42036</v>
      </c>
      <c r="C4" s="895">
        <v>41671</v>
      </c>
      <c r="D4" s="894">
        <f>DATE(YEAR(B4),MONTH(B4)-1,1)</f>
        <v>42005</v>
      </c>
      <c r="E4" s="895"/>
      <c r="F4" s="894">
        <f>DATE(YEAR(B4)-1,MONTH(B4),1)</f>
        <v>41671</v>
      </c>
      <c r="G4" s="895"/>
      <c r="H4" s="844" t="s">
        <v>506</v>
      </c>
      <c r="I4" s="844"/>
      <c r="J4" s="12"/>
      <c r="K4" s="12"/>
      <c r="L4" s="12"/>
    </row>
    <row r="5" spans="1:12" x14ac:dyDescent="0.2">
      <c r="A5" s="200"/>
      <c r="B5" s="263" t="s">
        <v>55</v>
      </c>
      <c r="C5" s="263" t="s">
        <v>111</v>
      </c>
      <c r="D5" s="263" t="s">
        <v>55</v>
      </c>
      <c r="E5" s="263" t="s">
        <v>111</v>
      </c>
      <c r="F5" s="263" t="s">
        <v>55</v>
      </c>
      <c r="G5" s="263" t="s">
        <v>111</v>
      </c>
      <c r="H5" s="455">
        <f>D4</f>
        <v>42005</v>
      </c>
      <c r="I5" s="455">
        <f>F4</f>
        <v>41671</v>
      </c>
      <c r="J5" s="12"/>
      <c r="K5" s="12"/>
      <c r="L5" s="12"/>
    </row>
    <row r="6" spans="1:12" ht="15" customHeight="1" x14ac:dyDescent="0.2">
      <c r="A6" s="200" t="s">
        <v>434</v>
      </c>
      <c r="B6" s="362">
        <v>8938.598</v>
      </c>
      <c r="C6" s="361">
        <v>31.250371025257547</v>
      </c>
      <c r="D6" s="362">
        <v>10968.508</v>
      </c>
      <c r="E6" s="361">
        <v>32.797787531670842</v>
      </c>
      <c r="F6" s="362">
        <v>12386.52</v>
      </c>
      <c r="G6" s="361">
        <v>37.120913046218455</v>
      </c>
      <c r="H6" s="239">
        <v>-18.506710301893385</v>
      </c>
      <c r="I6" s="239">
        <v>-27.836083096785863</v>
      </c>
      <c r="J6" s="12"/>
      <c r="K6" s="12"/>
      <c r="L6" s="12"/>
    </row>
    <row r="7" spans="1:12" ht="14.25" x14ac:dyDescent="0.2">
      <c r="A7" s="413" t="s">
        <v>433</v>
      </c>
      <c r="B7" s="362">
        <v>19664.576000000001</v>
      </c>
      <c r="C7" s="361">
        <v>68.749628974742464</v>
      </c>
      <c r="D7" s="362">
        <v>22474.321</v>
      </c>
      <c r="E7" s="361">
        <v>67.202212468329165</v>
      </c>
      <c r="F7" s="362">
        <v>20981.517</v>
      </c>
      <c r="G7" s="361">
        <v>62.879086953781552</v>
      </c>
      <c r="H7" s="239">
        <v>-12.502023976608678</v>
      </c>
      <c r="I7" s="239">
        <v>-6.276671987063656</v>
      </c>
      <c r="J7" s="12"/>
      <c r="K7" s="12"/>
      <c r="L7" s="12"/>
    </row>
    <row r="8" spans="1:12" x14ac:dyDescent="0.2">
      <c r="A8" s="245" t="s">
        <v>120</v>
      </c>
      <c r="B8" s="246">
        <v>28603.173999999999</v>
      </c>
      <c r="C8" s="247">
        <v>100</v>
      </c>
      <c r="D8" s="246">
        <v>33442.828999999998</v>
      </c>
      <c r="E8" s="247">
        <v>100</v>
      </c>
      <c r="F8" s="246">
        <v>33368.036999999997</v>
      </c>
      <c r="G8" s="247">
        <v>100</v>
      </c>
      <c r="H8" s="92">
        <v>-14.471428239518849</v>
      </c>
      <c r="I8" s="92">
        <v>-14.279722238380394</v>
      </c>
      <c r="J8" s="411"/>
      <c r="K8" s="411"/>
    </row>
    <row r="9" spans="1:12" s="392" customFormat="1" x14ac:dyDescent="0.2">
      <c r="A9" s="411"/>
      <c r="B9" s="411"/>
      <c r="C9" s="411"/>
      <c r="D9" s="411"/>
      <c r="E9" s="411"/>
      <c r="F9" s="411"/>
      <c r="H9" s="411"/>
      <c r="I9" s="250" t="s">
        <v>241</v>
      </c>
      <c r="J9" s="393"/>
      <c r="K9" s="393"/>
      <c r="L9" s="393"/>
    </row>
    <row r="10" spans="1:12" x14ac:dyDescent="0.2">
      <c r="A10" s="754" t="s">
        <v>600</v>
      </c>
      <c r="B10" s="393"/>
      <c r="C10" s="394"/>
      <c r="D10" s="393"/>
      <c r="E10" s="393"/>
      <c r="F10" s="393"/>
      <c r="G10" s="393"/>
      <c r="H10" s="411"/>
      <c r="I10" s="411"/>
      <c r="J10" s="411"/>
      <c r="K10" s="411"/>
      <c r="L10" s="411"/>
    </row>
    <row r="11" spans="1:12" x14ac:dyDescent="0.2">
      <c r="A11" s="332" t="s">
        <v>601</v>
      </c>
      <c r="B11" s="411"/>
      <c r="C11" s="412"/>
      <c r="D11" s="411"/>
      <c r="E11" s="411"/>
      <c r="F11" s="411"/>
      <c r="G11" s="411"/>
      <c r="H11" s="411"/>
      <c r="I11" s="411"/>
      <c r="J11" s="411"/>
      <c r="K11" s="411"/>
      <c r="L11" s="411"/>
    </row>
    <row r="12" spans="1:12" x14ac:dyDescent="0.2">
      <c r="A12" s="332" t="s">
        <v>557</v>
      </c>
      <c r="B12" s="411"/>
      <c r="C12" s="411"/>
      <c r="D12" s="411"/>
      <c r="E12" s="411"/>
      <c r="F12" s="411"/>
      <c r="G12" s="411"/>
      <c r="H12" s="12"/>
      <c r="I12" s="185"/>
      <c r="J12" s="411"/>
      <c r="K12" s="411"/>
      <c r="L12" s="411"/>
    </row>
    <row r="13" spans="1:12" x14ac:dyDescent="0.2">
      <c r="A13" s="411"/>
      <c r="B13" s="411"/>
      <c r="C13" s="411"/>
      <c r="D13" s="411"/>
      <c r="E13" s="411"/>
      <c r="F13" s="411"/>
      <c r="G13" s="411"/>
      <c r="H13" s="12"/>
      <c r="I13" s="12"/>
      <c r="J13" s="411"/>
      <c r="K13" s="411"/>
      <c r="L13" s="411"/>
    </row>
    <row r="14" spans="1:12" x14ac:dyDescent="0.2">
      <c r="A14" s="411"/>
      <c r="B14" s="411"/>
      <c r="C14" s="411"/>
      <c r="D14" s="411"/>
      <c r="E14" s="411"/>
      <c r="F14" s="411"/>
      <c r="G14" s="411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59" t="s">
        <v>432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N32" sqref="N32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896" t="s">
        <v>1</v>
      </c>
      <c r="B1" s="896"/>
      <c r="C1" s="896"/>
      <c r="D1" s="896"/>
      <c r="E1" s="416"/>
      <c r="F1" s="416"/>
      <c r="G1" s="417"/>
    </row>
    <row r="2" spans="1:7" x14ac:dyDescent="0.2">
      <c r="A2" s="896"/>
      <c r="B2" s="896"/>
      <c r="C2" s="896"/>
      <c r="D2" s="896"/>
      <c r="E2" s="417"/>
      <c r="F2" s="417"/>
      <c r="G2" s="417"/>
    </row>
    <row r="3" spans="1:7" x14ac:dyDescent="0.2">
      <c r="A3" s="639"/>
      <c r="B3" s="639"/>
      <c r="C3" s="639"/>
      <c r="D3" s="417"/>
      <c r="E3" s="417"/>
      <c r="F3" s="417"/>
      <c r="G3" s="417"/>
    </row>
    <row r="4" spans="1:7" x14ac:dyDescent="0.2">
      <c r="A4" s="418" t="s">
        <v>435</v>
      </c>
      <c r="B4" s="417"/>
      <c r="C4" s="417"/>
      <c r="D4" s="417"/>
      <c r="E4" s="417"/>
      <c r="F4" s="417"/>
      <c r="G4" s="417"/>
    </row>
    <row r="5" spans="1:7" x14ac:dyDescent="0.2">
      <c r="A5" s="419"/>
      <c r="B5" s="419" t="s">
        <v>436</v>
      </c>
      <c r="C5" s="419" t="s">
        <v>437</v>
      </c>
      <c r="D5" s="419" t="s">
        <v>438</v>
      </c>
      <c r="E5" s="419" t="s">
        <v>439</v>
      </c>
      <c r="F5" s="419" t="s">
        <v>55</v>
      </c>
      <c r="G5" s="417"/>
    </row>
    <row r="6" spans="1:7" x14ac:dyDescent="0.2">
      <c r="A6" s="420" t="s">
        <v>436</v>
      </c>
      <c r="B6" s="421">
        <v>1</v>
      </c>
      <c r="C6" s="421">
        <v>238.8</v>
      </c>
      <c r="D6" s="421">
        <v>0.23880000000000001</v>
      </c>
      <c r="E6" s="422" t="s">
        <v>440</v>
      </c>
      <c r="F6" s="422">
        <v>0.27779999999999999</v>
      </c>
      <c r="G6" s="417"/>
    </row>
    <row r="7" spans="1:7" x14ac:dyDescent="0.2">
      <c r="A7" s="423" t="s">
        <v>437</v>
      </c>
      <c r="B7" s="424" t="s">
        <v>441</v>
      </c>
      <c r="C7" s="425">
        <v>1</v>
      </c>
      <c r="D7" s="426" t="s">
        <v>442</v>
      </c>
      <c r="E7" s="426" t="s">
        <v>443</v>
      </c>
      <c r="F7" s="424" t="s">
        <v>444</v>
      </c>
      <c r="G7" s="417"/>
    </row>
    <row r="8" spans="1:7" x14ac:dyDescent="0.2">
      <c r="A8" s="423" t="s">
        <v>438</v>
      </c>
      <c r="B8" s="424">
        <v>4.1867999999999999</v>
      </c>
      <c r="C8" s="426" t="s">
        <v>445</v>
      </c>
      <c r="D8" s="425">
        <v>1</v>
      </c>
      <c r="E8" s="426" t="s">
        <v>446</v>
      </c>
      <c r="F8" s="424">
        <v>1.163</v>
      </c>
      <c r="G8" s="417"/>
    </row>
    <row r="9" spans="1:7" x14ac:dyDescent="0.2">
      <c r="A9" s="423" t="s">
        <v>439</v>
      </c>
      <c r="B9" s="424" t="s">
        <v>447</v>
      </c>
      <c r="C9" s="426" t="s">
        <v>448</v>
      </c>
      <c r="D9" s="426" t="s">
        <v>449</v>
      </c>
      <c r="E9" s="424">
        <v>1</v>
      </c>
      <c r="F9" s="427">
        <v>11630</v>
      </c>
      <c r="G9" s="417"/>
    </row>
    <row r="10" spans="1:7" x14ac:dyDescent="0.2">
      <c r="A10" s="428" t="s">
        <v>55</v>
      </c>
      <c r="B10" s="429">
        <v>3.6</v>
      </c>
      <c r="C10" s="429">
        <v>860</v>
      </c>
      <c r="D10" s="429">
        <v>0.86</v>
      </c>
      <c r="E10" s="430" t="s">
        <v>450</v>
      </c>
      <c r="F10" s="429">
        <v>1</v>
      </c>
      <c r="G10" s="417"/>
    </row>
    <row r="11" spans="1:7" x14ac:dyDescent="0.2">
      <c r="A11" s="423"/>
      <c r="B11" s="425"/>
      <c r="C11" s="425"/>
      <c r="D11" s="425"/>
      <c r="E11" s="424"/>
      <c r="F11" s="425"/>
      <c r="G11" s="417"/>
    </row>
    <row r="12" spans="1:7" x14ac:dyDescent="0.2">
      <c r="A12" s="418"/>
      <c r="B12" s="417"/>
      <c r="C12" s="417"/>
      <c r="D12" s="417"/>
      <c r="E12" s="431"/>
      <c r="F12" s="417"/>
      <c r="G12" s="417"/>
    </row>
    <row r="13" spans="1:7" x14ac:dyDescent="0.2">
      <c r="A13" s="418" t="s">
        <v>451</v>
      </c>
      <c r="B13" s="417"/>
      <c r="C13" s="417"/>
      <c r="D13" s="417"/>
      <c r="E13" s="417"/>
      <c r="F13" s="417"/>
      <c r="G13" s="417"/>
    </row>
    <row r="14" spans="1:7" x14ac:dyDescent="0.2">
      <c r="A14" s="419"/>
      <c r="B14" s="432" t="s">
        <v>452</v>
      </c>
      <c r="C14" s="419" t="s">
        <v>453</v>
      </c>
      <c r="D14" s="419" t="s">
        <v>454</v>
      </c>
      <c r="E14" s="419" t="s">
        <v>455</v>
      </c>
      <c r="F14" s="419" t="s">
        <v>456</v>
      </c>
      <c r="G14" s="425"/>
    </row>
    <row r="15" spans="1:7" x14ac:dyDescent="0.2">
      <c r="A15" s="420" t="s">
        <v>452</v>
      </c>
      <c r="B15" s="421">
        <v>1</v>
      </c>
      <c r="C15" s="421">
        <v>2.3810000000000001E-2</v>
      </c>
      <c r="D15" s="421">
        <v>0.13370000000000001</v>
      </c>
      <c r="E15" s="421">
        <v>3.7850000000000001</v>
      </c>
      <c r="F15" s="421">
        <v>3.8E-3</v>
      </c>
      <c r="G15" s="425"/>
    </row>
    <row r="16" spans="1:7" x14ac:dyDescent="0.2">
      <c r="A16" s="423" t="s">
        <v>453</v>
      </c>
      <c r="B16" s="425">
        <v>42</v>
      </c>
      <c r="C16" s="425">
        <v>1</v>
      </c>
      <c r="D16" s="425">
        <v>5.6150000000000002</v>
      </c>
      <c r="E16" s="425">
        <v>159</v>
      </c>
      <c r="F16" s="425">
        <v>0.159</v>
      </c>
      <c r="G16" s="425"/>
    </row>
    <row r="17" spans="1:7" x14ac:dyDescent="0.2">
      <c r="A17" s="423" t="s">
        <v>454</v>
      </c>
      <c r="B17" s="425">
        <v>7.48</v>
      </c>
      <c r="C17" s="425">
        <v>0.17810000000000001</v>
      </c>
      <c r="D17" s="425">
        <v>1</v>
      </c>
      <c r="E17" s="425">
        <v>28.3</v>
      </c>
      <c r="F17" s="425">
        <v>2.8299999999999999E-2</v>
      </c>
      <c r="G17" s="425"/>
    </row>
    <row r="18" spans="1:7" x14ac:dyDescent="0.2">
      <c r="A18" s="423" t="s">
        <v>455</v>
      </c>
      <c r="B18" s="425">
        <v>0.26419999999999999</v>
      </c>
      <c r="C18" s="425">
        <v>6.3E-3</v>
      </c>
      <c r="D18" s="425">
        <v>3.5299999999999998E-2</v>
      </c>
      <c r="E18" s="425">
        <v>1</v>
      </c>
      <c r="F18" s="425">
        <v>1E-3</v>
      </c>
      <c r="G18" s="425"/>
    </row>
    <row r="19" spans="1:7" x14ac:dyDescent="0.2">
      <c r="A19" s="428" t="s">
        <v>456</v>
      </c>
      <c r="B19" s="429">
        <v>264.2</v>
      </c>
      <c r="C19" s="429">
        <v>6.2889999999999997</v>
      </c>
      <c r="D19" s="429">
        <v>35.314700000000002</v>
      </c>
      <c r="E19" s="433">
        <v>1000</v>
      </c>
      <c r="F19" s="429">
        <v>1</v>
      </c>
      <c r="G19" s="425"/>
    </row>
    <row r="20" spans="1:7" x14ac:dyDescent="0.2">
      <c r="A20" s="417"/>
      <c r="B20" s="417"/>
      <c r="C20" s="417"/>
      <c r="D20" s="417"/>
      <c r="E20" s="417"/>
      <c r="F20" s="417"/>
      <c r="G20" s="417"/>
    </row>
    <row r="21" spans="1:7" x14ac:dyDescent="0.2">
      <c r="A21" s="417"/>
      <c r="B21" s="417"/>
      <c r="C21" s="417"/>
      <c r="D21" s="417"/>
      <c r="E21" s="417"/>
      <c r="F21" s="417"/>
      <c r="G21" s="417"/>
    </row>
    <row r="22" spans="1:7" x14ac:dyDescent="0.2">
      <c r="A22" s="418" t="s">
        <v>457</v>
      </c>
      <c r="B22" s="417"/>
      <c r="C22" s="417"/>
      <c r="D22" s="417"/>
      <c r="E22" s="417"/>
      <c r="F22" s="417"/>
      <c r="G22" s="417"/>
    </row>
    <row r="23" spans="1:7" x14ac:dyDescent="0.2">
      <c r="A23" s="434" t="s">
        <v>310</v>
      </c>
      <c r="B23" s="434"/>
      <c r="C23" s="434"/>
      <c r="D23" s="434"/>
      <c r="E23" s="434"/>
      <c r="F23" s="434"/>
      <c r="G23" s="417"/>
    </row>
    <row r="24" spans="1:7" x14ac:dyDescent="0.2">
      <c r="A24" s="897" t="s">
        <v>458</v>
      </c>
      <c r="B24" s="897"/>
      <c r="C24" s="897"/>
      <c r="D24" s="898" t="s">
        <v>459</v>
      </c>
      <c r="E24" s="898"/>
      <c r="F24" s="898"/>
      <c r="G24" s="417"/>
    </row>
    <row r="25" spans="1:7" x14ac:dyDescent="0.2">
      <c r="A25" s="417"/>
      <c r="B25" s="417"/>
      <c r="C25" s="417"/>
      <c r="D25" s="417"/>
      <c r="E25" s="417"/>
      <c r="F25" s="417"/>
      <c r="G25" s="417"/>
    </row>
    <row r="26" spans="1:7" x14ac:dyDescent="0.2">
      <c r="A26" s="417"/>
      <c r="B26" s="417"/>
      <c r="C26" s="417"/>
      <c r="D26" s="417"/>
      <c r="E26" s="417"/>
      <c r="F26" s="417"/>
      <c r="G26" s="417"/>
    </row>
    <row r="27" spans="1:7" x14ac:dyDescent="0.2">
      <c r="A27" s="60" t="s">
        <v>460</v>
      </c>
      <c r="B27" s="417"/>
      <c r="C27" s="60"/>
      <c r="D27" s="418" t="s">
        <v>461</v>
      </c>
      <c r="E27" s="417"/>
      <c r="F27" s="417"/>
      <c r="G27" s="417"/>
    </row>
    <row r="28" spans="1:7" x14ac:dyDescent="0.2">
      <c r="A28" s="434" t="s">
        <v>310</v>
      </c>
      <c r="B28" s="435" t="s">
        <v>463</v>
      </c>
      <c r="C28" s="58"/>
      <c r="D28" s="420" t="s">
        <v>115</v>
      </c>
      <c r="E28" s="421"/>
      <c r="F28" s="422" t="s">
        <v>464</v>
      </c>
      <c r="G28" s="417"/>
    </row>
    <row r="29" spans="1:7" x14ac:dyDescent="0.2">
      <c r="A29" s="436" t="s">
        <v>468</v>
      </c>
      <c r="B29" s="437" t="s">
        <v>469</v>
      </c>
      <c r="C29" s="58"/>
      <c r="D29" s="428" t="s">
        <v>429</v>
      </c>
      <c r="E29" s="429"/>
      <c r="F29" s="430" t="s">
        <v>470</v>
      </c>
      <c r="G29" s="417"/>
    </row>
    <row r="30" spans="1:7" x14ac:dyDescent="0.2">
      <c r="A30" s="438" t="s">
        <v>471</v>
      </c>
      <c r="B30" s="439" t="s">
        <v>472</v>
      </c>
      <c r="C30" s="417"/>
      <c r="D30" s="417"/>
      <c r="E30" s="417"/>
      <c r="F30" s="417"/>
      <c r="G30" s="417"/>
    </row>
    <row r="31" spans="1:7" x14ac:dyDescent="0.2">
      <c r="A31" s="417"/>
      <c r="B31" s="417"/>
      <c r="C31" s="417"/>
      <c r="D31" s="417"/>
      <c r="E31" s="417"/>
      <c r="F31" s="417"/>
      <c r="G31" s="417"/>
    </row>
    <row r="32" spans="1:7" x14ac:dyDescent="0.2">
      <c r="A32" s="417"/>
      <c r="B32" s="417"/>
      <c r="C32" s="417"/>
      <c r="D32" s="417"/>
      <c r="E32" s="417"/>
      <c r="F32" s="417"/>
      <c r="G32" s="417"/>
    </row>
    <row r="33" spans="1:7" x14ac:dyDescent="0.2">
      <c r="A33" s="418" t="s">
        <v>462</v>
      </c>
      <c r="B33" s="417"/>
      <c r="C33" s="417"/>
      <c r="D33" s="417"/>
      <c r="E33" s="418" t="s">
        <v>473</v>
      </c>
      <c r="F33" s="417"/>
      <c r="G33" s="417"/>
    </row>
    <row r="34" spans="1:7" x14ac:dyDescent="0.2">
      <c r="A34" s="434" t="s">
        <v>465</v>
      </c>
      <c r="B34" s="434" t="s">
        <v>466</v>
      </c>
      <c r="C34" s="434" t="s">
        <v>467</v>
      </c>
      <c r="D34" s="425"/>
      <c r="E34" s="419"/>
      <c r="F34" s="419" t="s">
        <v>474</v>
      </c>
      <c r="G34" s="417"/>
    </row>
    <row r="35" spans="1:7" x14ac:dyDescent="0.2">
      <c r="A35" s="1"/>
      <c r="B35" s="1"/>
      <c r="C35" s="1"/>
      <c r="D35" s="1"/>
      <c r="E35" s="420" t="s">
        <v>475</v>
      </c>
      <c r="F35" s="440">
        <v>11.6</v>
      </c>
      <c r="G35" s="417"/>
    </row>
    <row r="36" spans="1:7" x14ac:dyDescent="0.2">
      <c r="A36" s="1"/>
      <c r="B36" s="1"/>
      <c r="C36" s="1"/>
      <c r="D36" s="1"/>
      <c r="E36" s="423" t="s">
        <v>49</v>
      </c>
      <c r="F36" s="440">
        <v>8.5299999999999994</v>
      </c>
      <c r="G36" s="417"/>
    </row>
    <row r="37" spans="1:7" x14ac:dyDescent="0.2">
      <c r="A37" s="1"/>
      <c r="B37" s="1"/>
      <c r="C37" s="1"/>
      <c r="D37" s="1"/>
      <c r="E37" s="423" t="s">
        <v>50</v>
      </c>
      <c r="F37" s="440">
        <v>7.88</v>
      </c>
      <c r="G37" s="417"/>
    </row>
    <row r="38" spans="1:7" x14ac:dyDescent="0.2">
      <c r="A38" s="1"/>
      <c r="B38" s="1"/>
      <c r="C38" s="1"/>
      <c r="D38" s="1"/>
      <c r="E38" s="423" t="s">
        <v>476</v>
      </c>
      <c r="F38" s="440">
        <v>7.93</v>
      </c>
      <c r="G38" s="417"/>
    </row>
    <row r="39" spans="1:7" x14ac:dyDescent="0.2">
      <c r="A39" s="1"/>
      <c r="B39" s="1"/>
      <c r="C39" s="1"/>
      <c r="D39" s="1"/>
      <c r="E39" s="423" t="s">
        <v>130</v>
      </c>
      <c r="F39" s="440">
        <v>7.46</v>
      </c>
      <c r="G39" s="417"/>
    </row>
    <row r="40" spans="1:7" x14ac:dyDescent="0.2">
      <c r="A40" s="1"/>
      <c r="B40" s="1"/>
      <c r="C40" s="1"/>
      <c r="D40" s="1"/>
      <c r="E40" s="423" t="s">
        <v>131</v>
      </c>
      <c r="F40" s="440">
        <v>6.66</v>
      </c>
      <c r="G40" s="417"/>
    </row>
    <row r="41" spans="1:7" x14ac:dyDescent="0.2">
      <c r="A41" s="1"/>
      <c r="B41" s="1"/>
      <c r="C41" s="1"/>
      <c r="D41" s="1"/>
      <c r="E41" s="428" t="s">
        <v>477</v>
      </c>
      <c r="F41" s="441">
        <v>8</v>
      </c>
      <c r="G41" s="417"/>
    </row>
    <row r="42" spans="1:7" x14ac:dyDescent="0.2">
      <c r="A42" s="417"/>
      <c r="B42" s="417"/>
      <c r="C42" s="417"/>
      <c r="D42" s="417"/>
      <c r="E42" s="417"/>
      <c r="F42" s="417"/>
      <c r="G42" s="417"/>
    </row>
    <row r="43" spans="1:7" x14ac:dyDescent="0.2">
      <c r="A43" s="417"/>
      <c r="B43" s="417"/>
      <c r="C43" s="417"/>
      <c r="D43" s="417"/>
      <c r="E43" s="417"/>
      <c r="F43" s="417"/>
      <c r="G43" s="417"/>
    </row>
    <row r="44" spans="1:7" x14ac:dyDescent="0.2">
      <c r="A44" s="417"/>
      <c r="B44" s="417"/>
      <c r="C44" s="417"/>
      <c r="D44" s="417"/>
      <c r="E44" s="417"/>
      <c r="F44" s="417"/>
      <c r="G44" s="417"/>
    </row>
    <row r="45" spans="1:7" ht="15" x14ac:dyDescent="0.25">
      <c r="A45" s="442" t="s">
        <v>478</v>
      </c>
      <c r="B45" s="1"/>
      <c r="C45" s="1"/>
      <c r="D45" s="1"/>
      <c r="E45" s="1"/>
      <c r="F45" s="1"/>
      <c r="G45" s="1"/>
    </row>
    <row r="46" spans="1:7" x14ac:dyDescent="0.2">
      <c r="A46" s="1" t="s">
        <v>479</v>
      </c>
      <c r="B46" s="1"/>
      <c r="C46" s="1"/>
      <c r="D46" s="1"/>
      <c r="E46" s="1"/>
      <c r="F46" s="1"/>
      <c r="G46" s="1"/>
    </row>
    <row r="47" spans="1:7" x14ac:dyDescent="0.2">
      <c r="A47" s="1" t="s">
        <v>480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42" t="s">
        <v>481</v>
      </c>
      <c r="B49" s="1"/>
      <c r="C49" s="1"/>
      <c r="D49" s="1"/>
      <c r="E49" s="1"/>
      <c r="F49" s="1"/>
      <c r="G49" s="1"/>
    </row>
    <row r="50" spans="1:7" x14ac:dyDescent="0.2">
      <c r="A50" s="1" t="s">
        <v>482</v>
      </c>
      <c r="B50" s="1"/>
      <c r="C50" s="1"/>
      <c r="D50" s="1"/>
      <c r="E50" s="1"/>
      <c r="F50" s="1"/>
      <c r="G50" s="1"/>
    </row>
    <row r="51" spans="1:7" x14ac:dyDescent="0.2">
      <c r="A51" s="1" t="s">
        <v>483</v>
      </c>
      <c r="B51" s="1"/>
      <c r="C51" s="1"/>
      <c r="D51" s="1"/>
      <c r="E51" s="1"/>
      <c r="F51" s="1"/>
      <c r="G51" s="1"/>
    </row>
    <row r="52" spans="1:7" x14ac:dyDescent="0.2">
      <c r="A52" s="1" t="s">
        <v>484</v>
      </c>
      <c r="B52" s="1"/>
      <c r="C52" s="1"/>
      <c r="D52" s="1"/>
      <c r="E52" s="1"/>
      <c r="F52" s="1"/>
      <c r="G52" s="1"/>
    </row>
    <row r="53" spans="1:7" x14ac:dyDescent="0.2">
      <c r="A53" s="1" t="s">
        <v>485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42" t="s">
        <v>486</v>
      </c>
      <c r="B55" s="1"/>
      <c r="C55" s="1"/>
      <c r="D55" s="1"/>
      <c r="E55" s="1"/>
      <c r="F55" s="1"/>
      <c r="G55" s="1"/>
    </row>
    <row r="56" spans="1:7" x14ac:dyDescent="0.2">
      <c r="A56" s="1" t="s">
        <v>487</v>
      </c>
      <c r="B56" s="1"/>
      <c r="C56" s="1"/>
      <c r="D56" s="1"/>
      <c r="E56" s="1"/>
      <c r="F56" s="1"/>
      <c r="G56" s="1"/>
    </row>
    <row r="57" spans="1:7" x14ac:dyDescent="0.2">
      <c r="A57" s="1" t="s">
        <v>488</v>
      </c>
      <c r="B57" s="1"/>
      <c r="C57" s="1"/>
      <c r="D57" s="1"/>
      <c r="E57" s="1"/>
      <c r="F57" s="1"/>
      <c r="G57" s="1"/>
    </row>
    <row r="58" spans="1:7" x14ac:dyDescent="0.2">
      <c r="A58" s="1" t="s">
        <v>489</v>
      </c>
      <c r="B58" s="1"/>
      <c r="C58" s="1"/>
      <c r="D58" s="1"/>
      <c r="E58" s="1"/>
      <c r="F58" s="1"/>
      <c r="G58" s="1"/>
    </row>
    <row r="59" spans="1:7" x14ac:dyDescent="0.2">
      <c r="A59" s="1" t="s">
        <v>490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42" t="s">
        <v>491</v>
      </c>
      <c r="B61" s="1"/>
      <c r="C61" s="1"/>
      <c r="D61" s="1"/>
      <c r="E61" s="1"/>
      <c r="F61" s="1"/>
      <c r="G61" s="1"/>
    </row>
    <row r="62" spans="1:7" x14ac:dyDescent="0.2">
      <c r="A62" s="1" t="s">
        <v>492</v>
      </c>
      <c r="B62" s="1"/>
      <c r="C62" s="1"/>
      <c r="D62" s="1"/>
      <c r="E62" s="1"/>
      <c r="F62" s="1"/>
      <c r="G62" s="1"/>
    </row>
    <row r="63" spans="1:7" x14ac:dyDescent="0.2">
      <c r="A63" s="1" t="s">
        <v>493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42" t="s">
        <v>494</v>
      </c>
      <c r="B65" s="1"/>
      <c r="C65" s="1"/>
      <c r="D65" s="1"/>
      <c r="E65" s="1"/>
      <c r="F65" s="1"/>
      <c r="G65" s="1"/>
    </row>
    <row r="66" spans="1:7" x14ac:dyDescent="0.2">
      <c r="A66" s="1" t="s">
        <v>495</v>
      </c>
      <c r="B66" s="1"/>
      <c r="C66" s="1"/>
      <c r="D66" s="1"/>
      <c r="E66" s="1"/>
      <c r="F66" s="1"/>
      <c r="G66" s="1"/>
    </row>
    <row r="67" spans="1:7" x14ac:dyDescent="0.2">
      <c r="A67" s="1" t="s">
        <v>496</v>
      </c>
      <c r="B67" s="1"/>
      <c r="C67" s="1"/>
      <c r="D67" s="1"/>
      <c r="E67" s="1"/>
      <c r="F67" s="1"/>
      <c r="G67" s="1"/>
    </row>
    <row r="68" spans="1:7" x14ac:dyDescent="0.2">
      <c r="A68" s="1" t="s">
        <v>497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