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5\03. MARZO 2015\"/>
    </mc:Choice>
  </mc:AlternateContent>
  <bookViews>
    <workbookView xWindow="0" yWindow="0" windowWidth="28800" windowHeight="1333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<sst xmlns="http://schemas.openxmlformats.org/spreadsheetml/2006/main" count="1765" uniqueCount="669">
  <si>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</si>
  <si>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</si>
  <si>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</si>
  <si>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</si>
  <si>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</si>
  <si>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</si>
  <si>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</si>
  <si>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</si>
  <si>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</si>
  <si>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</si>
  <si>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</si>
  <si>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</si>
  <si>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</si>
  <si>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</si>
  <si>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</si>
  <si>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</si>
  <si>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</si>
  <si>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</si>
  <si>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</si>
  <si>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</si>
  <si>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</si>
  <si>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</si>
  <si>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</si>
  <si>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</si>
  <si>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</si>
  <si>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</si>
  <si>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</si>
  <si>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</si>
  <si>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</si>
  <si>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</si>
  <si>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</si>
  <si>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</si>
  <si>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</si>
  <si>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</si>
  <si>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</si>
  <si>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</si>
  <si>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</si>
  <si>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</si>
  <si>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</si>
  <si>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</si>
  <si>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</si>
  <si>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</si>
  <si>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</si>
  <si>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</si>
  <si>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</si>
  <si>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</si>
  <si>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</si>
  <si>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</si>
  <si>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</si>
  <si>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</si>
  <si>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</si>
  <si>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</si>
  <si>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</si>
  <si>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</si>
  <si>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</si>
  <si>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</si>
  <si>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</si>
  <si>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</si>
  <si>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</si>
  <si>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</si>
  <si>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</si>
  <si>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</si>
  <si>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</si>
  <si>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</si>
  <si>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</si>
  <si>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</si>
  <si>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</si>
  <si>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</si>
  <si>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</si>
  <si>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</si>
  <si>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</si>
  <si>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</si>
  <si>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</si>
  <si>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</si>
  <si>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</si>
  <si>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</si>
  <si>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</si>
  <si>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</si>
  <si>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</si>
  <si>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</si>
  <si>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</si>
  <si>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</si>
  <si>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</si>
  <si>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</si>
  <si>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</si>
  <si>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</si>
  <si>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</si>
  <si>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</si>
  <si>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</si>
  <si>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</si>
  <si>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</si>
  <si>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</si>
  <si>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</si>
  <si>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</si>
  <si>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</si>
  <si>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</si>
  <si>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</si>
  <si>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</si>
  <si>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</si>
  <si>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</si>
  <si>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</si>
  <si>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</si>
  <si>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</si>
  <si>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</si>
  <si>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</si>
  <si>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</si>
  <si>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</si>
  <si>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</si>
  <si>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</si>
  <si>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</si>
  <si>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</si>
  <si>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</si>
  <si>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</si>
  <si>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</si>
  <si>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</si>
  <si>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</si>
  <si>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</si>
  <si>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</si>
  <si>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</si>
  <si>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</si>
  <si>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</si>
  <si>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</si>
  <si>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</si>
  <si>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</si>
  <si>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</si>
  <si>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</si>
  <si>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</si>
  <si>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</si>
  <si>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</si>
  <si>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</si>
  <si>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</si>
  <si>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</si>
  <si>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</si>
  <si>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</si>
  <si>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</si>
  <si>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</si>
  <si>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</si>
  <si>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</si>
  <si>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</si>
  <si>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</si>
  <si>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</si>
  <si>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</si>
  <si>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</si>
  <si>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</si>
  <si>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</si>
  <si>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</si>
  <si>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</si>
  <si>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</si>
  <si>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</si>
  <si>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</si>
  <si>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</si>
  <si>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</si>
  <si>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</si>
  <si>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</si>
  <si>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</si>
  <si>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</si>
  <si>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</si>
  <si>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</si>
  <si>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</si>
  <si>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</si>
  <si>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</si>
  <si>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</si>
  <si>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</si>
  <si>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</si>
  <si>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</si>
  <si>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</si>
  <si>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</si>
  <si>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</si>
  <si>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</si>
  <si>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</si>
  <si>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</si>
  <si>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</si>
  <si>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</si>
  <si>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</si>
  <si>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</si>
  <si>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</si>
  <si>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</si>
  <si>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</si>
  <si>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</si>
  <si>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</si>
  <si>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</si>
  <si>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</si>
  <si>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</si>
  <si>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</si>
  <si>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</si>
  <si>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</si>
  <si>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</si>
  <si>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</si>
  <si>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</si>
  <si>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</si>
  <si>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</si>
  <si>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</si>
  <si>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</si>
  <si>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</si>
  <si>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</si>
  <si>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</si>
  <si>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</si>
  <si>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</si>
  <si>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</si>
  <si>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</si>
  <si>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</si>
  <si>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</si>
  <si>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</si>
  <si>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</si>
  <si>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</si>
  <si>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</si>
  <si>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</si>
  <si>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</si>
  <si>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</si>
  <si>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</si>
  <si>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</si>
  <si>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</si>
  <si>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</si>
  <si>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</si>
  <si>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</si>
  <si>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</si>
  <si>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</si>
  <si>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</si>
  <si>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</si>
  <si>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</si>
  <si>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</si>
  <si>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</si>
  <si>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</si>
  <si>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</si>
  <si>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</si>
  <si>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</si>
  <si>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</si>
  <si>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</si>
  <si>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</si>
  <si>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</si>
  <si>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</si>
  <si>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</si>
  <si>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</si>
  <si>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</si>
  <si>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</si>
  <si>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</si>
  <si>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</si>
  <si>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</si>
  <si>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</si>
  <si>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</si>
  <si>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</si>
  <si>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</si>
  <si>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</si>
  <si>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</si>
  <si>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</si>
  <si>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</si>
  <si>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</si>
  <si>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</si>
  <si>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</si>
  <si>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</si>
  <si>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</si>
  <si>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</si>
  <si>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</si>
  <si>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</si>
  <si>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</si>
  <si>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</si>
  <si>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</si>
  <si>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</si>
  <si>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</si>
  <si>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</si>
  <si>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</si>
  <si>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</si>
  <si>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</si>
  <si>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</si>
  <si>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</si>
  <si>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</si>
  <si>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</si>
  <si>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</si>
  <si>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</si>
  <si>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</si>
  <si>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</si>
  <si>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</si>
  <si>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</si>
  <si>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</si>
  <si>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</si>
  <si>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</si>
  <si>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</si>
  <si>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</si>
  <si>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</si>
  <si>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</si>
  <si>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</si>
  <si>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</si>
  <si>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</si>
  <si>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</si>
  <si>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</si>
  <si>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</si>
  <si>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</si>
  <si>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</si>
  <si>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</si>
  <si>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</si>
  <si>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</si>
  <si>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</si>
  <si>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</si>
  <si>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</si>
  <si>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</si>
  <si>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</si>
  <si>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</si>
  <si>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</si>
  <si>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</si>
  <si>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</si>
  <si>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</si>
  <si>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</si>
  <si>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</si>
  <si>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</si>
  <si>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</si>
  <si>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</si>
  <si>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</si>
  <si>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</si>
  <si>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</si>
  <si>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</si>
  <si>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</si>
  <si>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</si>
  <si>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</si>
  <si>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</si>
  <si>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</si>
  <si>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</si>
  <si>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</si>
  <si>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</si>
  <si>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</si>
  <si>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</si>
  <si>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</si>
  <si>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</si>
  <si>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</si>
  <si>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</si>
  <si>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</si>
  <si>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</si>
  <si>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</si>
  <si>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</si>
  <si>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</si>
  <si>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</si>
  <si>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</si>
  <si>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</si>
  <si>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</si>
  <si>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</si>
  <si>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</si>
  <si>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</si>
  <si>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</si>
  <si>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</si>
  <si>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</si>
  <si>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</si>
  <si>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</si>
  <si>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</si>
  <si>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</si>
  <si>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</si>
  <si>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</si>
  <si>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</si>
  <si>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</si>
  <si>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</si>
  <si>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</si>
  <si>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</si>
  <si>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</si>
  <si>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</si>
  <si>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</si>
  <si>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</si>
  <si>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</si>
  <si>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</si>
  <si>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</si>
  <si>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</si>
  <si>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</si>
  <si>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</si>
  <si>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</si>
  <si>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</si>
  <si>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</si>
  <si>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</si>
  <si>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</si>
  <si>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</si>
  <si>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</si>
  <si>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</si>
  <si>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</si>
  <si>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</si>
  <si>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</si>
  <si>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</si>
  <si>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</si>
  <si>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</si>
  <si>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</si>
  <si>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</si>
  <si>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</si>
  <si>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</si>
  <si>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</si>
  <si>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</si>
  <si>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</si>
  <si>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</si>
  <si>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</si>
  <si>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</si>
  <si>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</si>
  <si>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</si>
  <si>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</si>
  <si>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</si>
  <si>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</si>
  <si>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</si>
  <si>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</si>
  <si>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</si>
  <si>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</si>
  <si>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</si>
  <si>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</si>
  <si>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</si>
  <si>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</si>
  <si>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</si>
  <si>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</si>
  <si>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</si>
  <si>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</si>
  <si>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</si>
  <si>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</si>
  <si>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</si>
  <si>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</si>
  <si>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</si>
  <si>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</si>
  <si>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</si>
  <si>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</si>
  <si>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</si>
  <si>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</si>
  <si>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</si>
  <si>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</si>
  <si>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</si>
  <si>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</si>
  <si>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</si>
  <si>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</si>
  <si>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</si>
  <si>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</si>
  <si>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</si>
  <si>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</si>
  <si>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</si>
  <si>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</si>
  <si>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</si>
  <si>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</si>
  <si>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</si>
  <si>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</si>
  <si>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</si>
  <si>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</si>
  <si>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</si>
  <si>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</si>
  <si>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</si>
  <si>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</si>
  <si>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</si>
  <si>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</si>
  <si>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</si>
  <si>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</si>
  <si>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</si>
  <si>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</si>
  <si>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</si>
  <si>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</si>
  <si>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</si>
  <si>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</si>
  <si>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</si>
  <si>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</si>
  <si>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</si>
  <si>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</si>
  <si>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</si>
  <si>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</si>
  <si>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</si>
  <si>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</si>
  <si>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</si>
  <si>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</si>
  <si>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</si>
  <si>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</si>
  <si>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</si>
  <si>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</si>
  <si>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</si>
  <si>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</si>
  <si>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</si>
  <si>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</si>
  <si>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</si>
  <si>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</si>
  <si>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</si>
  <si>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</si>
  <si>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</si>
  <si>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</si>
  <si>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</si>
  <si>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</si>
  <si>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</si>
  <si>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</si>
  <si>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</si>
  <si>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</si>
  <si>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</si>
  <si>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</si>
  <si>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</si>
  <si>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</si>
  <si>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</si>
  <si>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</si>
  <si>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</si>
  <si>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</si>
  <si>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</si>
  <si>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</si>
  <si>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</si>
  <si>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</si>
  <si>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</si>
  <si>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</si>
  <si>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</si>
  <si>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</si>
  <si>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</si>
  <si>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</si>
  <si>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</si>
  <si>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</si>
  <si>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</si>
  <si>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</si>
  <si>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</si>
  <si>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</si>
  <si>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</si>
  <si>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</si>
  <si>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</si>
  <si>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</si>
  <si>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</si>
  <si>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</si>
  <si>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</si>
  <si>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</si>
  <si>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</si>
  <si>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</si>
  <si>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</si>
  <si>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</si>
  <si>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</si>
  <si>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</si>
  <si>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</si>
  <si>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</si>
  <si>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</si>
  <si>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</si>
  <si>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</si>
  <si>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</si>
  <si>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</si>
  <si>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</si>
  <si>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</si>
  <si>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</si>
  <si>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</si>
  <si>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</si>
  <si>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</si>
  <si>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</si>
  <si>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</si>
  <si>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</si>
  <si>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</si>
  <si>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</si>
  <si>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</si>
  <si>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</si>
  <si>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</si>
  <si>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</si>
  <si>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</si>
  <si>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</si>
  <si>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</si>
  <si>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</si>
  <si>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</si>
  <si>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</si>
  <si>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</si>
  <si>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</si>
  <si>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</si>
  <si>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</si>
  <si>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</si>
  <si>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</si>
  <si>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</si>
  <si>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</si>
  <si>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</si>
  <si>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</si>
  <si>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</si>
  <si>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</si>
  <si>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</si>
  <si>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</si>
  <si>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</si>
  <si>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</si>
  <si>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</si>
  <si>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</si>
  <si>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</si>
  <si>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</si>
  <si>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</si>
  <si>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</si>
  <si>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</si>
  <si>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</si>
  <si>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</si>
  <si>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</si>
  <si>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</si>
  <si>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</si>
  <si>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</si>
  <si>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</si>
  <si>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</si>
  <si>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</si>
  <si>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</si>
  <si>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</si>
  <si>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</si>
  <si>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</si>
  <si>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</si>
  <si>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</si>
  <si>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</si>
  <si>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</si>
  <si>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</si>
  <si>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</si>
  <si>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</si>
  <si>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</si>
  <si>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</si>
  <si>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</si>
  <si>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</si>
  <si>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</si>
  <si>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</si>
  <si>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</si>
  <si>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</si>
  <si>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</si>
  <si>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</si>
  <si>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</si>
  <si>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</si>
  <si>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</si>
  <si>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</si>
  <si>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</si>
  <si>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</si>
  <si>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</si>
  <si>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</si>
  <si>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</si>
  <si>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</si>
  <si>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</si>
  <si>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</si>
  <si>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</si>
  <si>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</si>
  <si>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</si>
  <si>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</si>
  <si>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</si>
  <si>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</si>
  <si>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</si>
  <si>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</si>
  <si>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</si>
  <si>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</si>
  <si>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</si>
  <si>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</si>
  <si>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</si>
  <si>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</si>
  <si>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</si>
  <si>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</si>
  <si>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</si>
  <si>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</si>
  <si>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</si>
  <si>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</si>
  <si>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</si>
  <si>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</si>
  <si>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</si>
  <si>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</si>
  <si>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</si>
  <si>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</si>
  <si>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</si>
  <si>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</si>
  <si>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</si>
  <si>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</si>
  <si>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</si>
  <si>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</si>
  <si>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</si>
  <si>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</si>
  <si>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</si>
  <si>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</si>
  <si>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</si>
  <si>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</si>
  <si>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</si>
  <si>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</si>
  <si>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</si>
  <si>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</si>
  <si>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</si>
  <si>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</si>
  <si>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</si>
  <si>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</si>
  <si>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>ene-15</t>
  </si>
  <si>
    <t xml:space="preserve">Importaciones netas de gas natural </t>
  </si>
  <si>
    <t>Importaciones netas de gas natural</t>
  </si>
  <si>
    <t>feb-15</t>
  </si>
  <si>
    <t>Viura**</t>
  </si>
  <si>
    <t>** Producción de condensado transformada a crudo equivalente.</t>
  </si>
  <si>
    <t>Viura</t>
  </si>
  <si>
    <t>mar-15</t>
  </si>
  <si>
    <t>Otras salidas del sistema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</si>
  <si>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</si>
  <si>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</si>
  <si>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</si>
  <si>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</si>
  <si>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</si>
  <si>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mar-14</t>
  </si>
  <si>
    <t>1ºT 2015</t>
  </si>
  <si>
    <t>17 Marzo</t>
  </si>
  <si>
    <t>Macedonia</t>
  </si>
  <si>
    <t>BOLETÍN ESTADÍSTICO HIDROCARBUROS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</si>
</sst>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898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8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29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8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7" fontId="29" fillId="2" borderId="0" xfId="7" applyNumberFormat="1" applyFont="1" applyFill="1" applyBorder="1" applyAlignment="1" applyProtection="1">
      <alignment vertical="center"/>
    </xf>
    <xf numFmtId="167" fontId="29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8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8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7" fontId="37" fillId="2" borderId="2" xfId="13" applyNumberFormat="1" applyFont="1" applyFill="1" applyBorder="1"/>
    <xf numFmtId="3" fontId="38" fillId="4" borderId="2" xfId="1" applyNumberFormat="1" applyFont="1" applyFill="1" applyBorder="1"/>
    <xf numFmtId="168" fontId="38" fillId="4" borderId="2" xfId="1" applyNumberFormat="1" applyFont="1" applyFill="1" applyBorder="1"/>
    <xf numFmtId="0" fontId="15" fillId="2" borderId="2" xfId="13" applyNumberFormat="1" applyFont="1" applyFill="1" applyBorder="1"/>
    <xf numFmtId="1" fontId="39" fillId="2" borderId="2" xfId="13" applyNumberFormat="1" applyFont="1" applyFill="1" applyBorder="1"/>
    <xf numFmtId="168" fontId="39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8" fontId="39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7" fontId="15" fillId="11" borderId="3" xfId="13" applyNumberFormat="1" applyFont="1" applyFill="1" applyBorder="1"/>
    <xf numFmtId="168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8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2" fillId="2" borderId="8" xfId="3" applyFont="1" applyFill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39" fillId="11" borderId="2" xfId="13" applyNumberFormat="1" applyFont="1" applyFill="1" applyBorder="1"/>
    <xf numFmtId="168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31" fillId="2" borderId="18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0" fontId="13" fillId="2" borderId="18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8" fillId="2" borderId="2" xfId="7" applyNumberFormat="1" applyFont="1" applyFill="1" applyBorder="1" applyAlignment="1" applyProtection="1">
      <alignment horizontal="left" vertical="center"/>
      <protection locked="0"/>
    </xf>
    <xf numFmtId="167" fontId="29" fillId="2" borderId="0" xfId="7" applyNumberFormat="1" applyFont="1" applyFill="1" applyBorder="1" applyAlignment="1" applyProtection="1">
      <alignment horizontal="left" vertical="center"/>
      <protection locked="0"/>
    </xf>
    <xf numFmtId="170" fontId="32" fillId="5" borderId="0" xfId="0" applyNumberFormat="1" applyFont="1" applyFill="1" applyBorder="1" applyAlignment="1">
      <alignment horizontal="right"/>
    </xf>
    <xf numFmtId="167" fontId="32" fillId="2" borderId="0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172" fontId="32" fillId="6" borderId="0" xfId="0" applyNumberFormat="1" applyFont="1" applyFill="1" applyBorder="1"/>
    <xf numFmtId="167" fontId="32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0" xfId="1" applyNumberFormat="1" applyFont="1" applyFill="1" applyBorder="1" applyAlignment="1">
      <alignment wrapText="1"/>
    </xf>
    <xf numFmtId="0" fontId="4" fillId="2" borderId="21" xfId="1" applyNumberFormat="1" applyFont="1" applyFill="1" applyBorder="1"/>
    <xf numFmtId="0" fontId="25" fillId="4" borderId="22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5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7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8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2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1" fillId="3" borderId="0" xfId="1" applyNumberFormat="1" applyFont="1" applyFill="1" applyBorder="1" applyAlignment="1">
      <alignment horizontal="right"/>
    </xf>
    <xf numFmtId="180" fontId="31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7" fontId="32" fillId="2" borderId="0" xfId="0" quotePrefix="1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3" xfId="0" applyNumberFormat="1" applyFont="1" applyFill="1" applyBorder="1" applyAlignment="1">
      <alignment horizontal="left"/>
    </xf>
    <xf numFmtId="0" fontId="8" fillId="6" borderId="23" xfId="0" applyNumberFormat="1" applyFont="1" applyFill="1" applyBorder="1" applyAlignment="1">
      <alignment horizontal="left" indent="3"/>
    </xf>
    <xf numFmtId="3" fontId="18" fillId="6" borderId="23" xfId="0" applyNumberFormat="1" applyFont="1" applyFill="1" applyBorder="1" applyAlignment="1">
      <alignment horizontal="right"/>
    </xf>
    <xf numFmtId="167" fontId="18" fillId="6" borderId="23" xfId="0" applyNumberFormat="1" applyFont="1" applyFill="1" applyBorder="1" applyAlignment="1">
      <alignment horizontal="right"/>
    </xf>
    <xf numFmtId="174" fontId="18" fillId="6" borderId="23" xfId="0" applyNumberFormat="1" applyFont="1" applyFill="1" applyBorder="1"/>
    <xf numFmtId="174" fontId="18" fillId="6" borderId="23" xfId="0" applyNumberFormat="1" applyFont="1" applyFill="1" applyBorder="1" applyAlignment="1">
      <alignment horizontal="right"/>
    </xf>
    <xf numFmtId="172" fontId="18" fillId="6" borderId="23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170" fontId="4" fillId="5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70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2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7" fontId="32" fillId="6" borderId="0" xfId="0" applyNumberFormat="1" applyFont="1" applyFill="1" applyBorder="1" applyAlignment="1">
      <alignment horizontal="right"/>
    </xf>
    <xf numFmtId="173" fontId="4" fillId="2" borderId="0" xfId="1" applyNumberFormat="1" applyFont="1" applyFill="1" applyBorder="1"/>
    <xf numFmtId="167" fontId="0" fillId="2" borderId="0" xfId="0" quotePrefix="1" applyNumberFormat="1" applyFont="1" applyFill="1" applyBorder="1" applyAlignment="1">
      <alignment horizontal="right"/>
    </xf>
    <xf numFmtId="167" fontId="16" fillId="2" borderId="1" xfId="0" quotePrefix="1" applyNumberFormat="1" applyFont="1" applyFill="1" applyBorder="1" applyAlignment="1">
      <alignment horizontal="right"/>
    </xf>
    <xf numFmtId="167" fontId="25" fillId="4" borderId="1" xfId="1" quotePrefix="1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8" fontId="25" fillId="4" borderId="2" xfId="0" applyNumberFormat="1" applyFont="1" applyFill="1" applyBorder="1" applyAlignment="1">
      <alignment horizontal="right"/>
    </xf>
    <xf numFmtId="168" fontId="19" fillId="2" borderId="2" xfId="1" applyNumberFormat="1" applyFont="1" applyFill="1" applyBorder="1"/>
    <xf numFmtId="170" fontId="32" fillId="0" borderId="0" xfId="0" applyNumberFormat="1" applyFont="1" applyFill="1" applyBorder="1" applyAlignment="1">
      <alignment horizontal="right"/>
    </xf>
    <xf numFmtId="172" fontId="32" fillId="0" borderId="0" xfId="0" applyNumberFormat="1" applyFont="1" applyFill="1" applyBorder="1"/>
    <xf numFmtId="0" fontId="8" fillId="2" borderId="2" xfId="1" applyNumberFormat="1" applyFont="1" applyFill="1" applyBorder="1" applyAlignment="1">
      <alignment horizontal="center" vertical="center"/>
    </xf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95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668</v>
      </c>
    </row>
    <row r="3" spans="1:9" ht="15" customHeight="1" x14ac:dyDescent="0.2">
      <c r="A3" s="762">
        <v>42064</v>
      </c>
    </row>
    <row r="4" spans="1:9" ht="15" customHeight="1" x14ac:dyDescent="0.25">
      <c r="A4" s="837" t="s">
        <v>19</v>
      </c>
      <c r="B4" s="837"/>
      <c r="C4" s="837"/>
      <c r="D4" s="837"/>
      <c r="E4" s="837"/>
      <c r="F4" s="837"/>
      <c r="G4" s="837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7" t="s">
        <v>602</v>
      </c>
      <c r="D17" s="337"/>
      <c r="E17" s="337"/>
      <c r="F17" s="337"/>
      <c r="G17" s="337"/>
      <c r="H17" s="337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7" t="s">
        <v>618</v>
      </c>
      <c r="D25" s="337"/>
      <c r="E25" s="337"/>
      <c r="F25" s="337"/>
      <c r="G25" s="9"/>
      <c r="H25" s="9"/>
    </row>
    <row r="26" spans="2:9" ht="15" customHeight="1" x14ac:dyDescent="0.2">
      <c r="C26" s="337" t="s">
        <v>33</v>
      </c>
      <c r="D26" s="337"/>
      <c r="E26" s="337"/>
      <c r="F26" s="337"/>
      <c r="G26" s="9"/>
      <c r="H26" s="9"/>
    </row>
    <row r="27" spans="2:9" ht="15" customHeight="1" x14ac:dyDescent="0.2">
      <c r="C27" s="337" t="s">
        <v>526</v>
      </c>
      <c r="D27" s="337"/>
      <c r="E27" s="337"/>
      <c r="F27" s="337"/>
      <c r="G27" s="337"/>
      <c r="H27" s="337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530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271</v>
      </c>
      <c r="D35" s="9"/>
      <c r="E35" s="9"/>
      <c r="F35" s="9"/>
      <c r="G35" s="9"/>
    </row>
    <row r="36" spans="1:9" ht="15" customHeight="1" x14ac:dyDescent="0.2">
      <c r="C36" s="9" t="s">
        <v>243</v>
      </c>
      <c r="D36" s="9"/>
      <c r="E36" s="9"/>
      <c r="F36" s="9"/>
      <c r="G36" s="12"/>
    </row>
    <row r="37" spans="1:9" ht="15" customHeight="1" x14ac:dyDescent="0.2">
      <c r="A37" s="6"/>
      <c r="C37" s="337" t="s">
        <v>34</v>
      </c>
      <c r="D37" s="337"/>
      <c r="E37" s="337"/>
      <c r="F37" s="337"/>
      <c r="G37" s="337"/>
      <c r="H37" s="9"/>
      <c r="I37" s="9"/>
    </row>
    <row r="38" spans="1:9" ht="15" customHeight="1" x14ac:dyDescent="0.2">
      <c r="A38" s="6"/>
      <c r="C38" s="337" t="s">
        <v>605</v>
      </c>
      <c r="D38" s="337"/>
      <c r="E38" s="337"/>
      <c r="F38" s="337"/>
      <c r="G38" s="337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279</v>
      </c>
      <c r="D43" s="9"/>
      <c r="E43" s="9"/>
      <c r="F43" s="9"/>
      <c r="H43" s="12"/>
      <c r="I43" s="12"/>
    </row>
    <row r="44" spans="1:9" ht="15" customHeight="1" x14ac:dyDescent="0.2">
      <c r="C44" s="9" t="s">
        <v>604</v>
      </c>
      <c r="D44" s="9"/>
      <c r="E44" s="9"/>
      <c r="F44" s="9"/>
      <c r="G44" s="12"/>
    </row>
    <row r="45" spans="1:9" ht="15" customHeight="1" x14ac:dyDescent="0.2">
      <c r="C45" s="9" t="s">
        <v>281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5"/>
      <c r="D48" s="335"/>
      <c r="E48" s="335"/>
      <c r="F48" s="335"/>
    </row>
    <row r="49" spans="1:8" ht="15" customHeight="1" x14ac:dyDescent="0.2">
      <c r="B49" s="6"/>
      <c r="C49" s="336" t="s">
        <v>603</v>
      </c>
      <c r="D49" s="336"/>
      <c r="E49" s="336"/>
      <c r="F49" s="336"/>
      <c r="G49" s="9"/>
    </row>
    <row r="50" spans="1:8" ht="15" customHeight="1" x14ac:dyDescent="0.2">
      <c r="B50" s="6"/>
      <c r="C50" s="9" t="s">
        <v>582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7" t="s">
        <v>22</v>
      </c>
      <c r="D56" s="337"/>
      <c r="E56" s="337"/>
      <c r="F56" s="337"/>
      <c r="G56" s="337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365</v>
      </c>
      <c r="D63" s="9"/>
      <c r="E63" s="9"/>
      <c r="F63" s="9"/>
      <c r="G63" s="9"/>
    </row>
    <row r="64" spans="1:8" ht="15" customHeight="1" x14ac:dyDescent="0.2">
      <c r="B64" s="6"/>
      <c r="C64" s="9" t="s">
        <v>427</v>
      </c>
      <c r="D64" s="9"/>
      <c r="E64" s="9"/>
      <c r="F64" s="9"/>
      <c r="G64" s="9"/>
    </row>
    <row r="65" spans="2:9" ht="15" customHeight="1" x14ac:dyDescent="0.2">
      <c r="B65" s="6"/>
      <c r="C65" s="9" t="s">
        <v>594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595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7" t="s">
        <v>607</v>
      </c>
      <c r="D71" s="337"/>
      <c r="E71" s="337"/>
      <c r="F71" s="9"/>
      <c r="G71" s="9"/>
    </row>
    <row r="72" spans="2:9" ht="15" customHeight="1" x14ac:dyDescent="0.2">
      <c r="C72" s="9" t="s">
        <v>606</v>
      </c>
      <c r="D72" s="9"/>
      <c r="E72" s="9"/>
      <c r="F72" s="9"/>
      <c r="G72" s="9"/>
      <c r="H72" s="9"/>
    </row>
    <row r="73" spans="2:9" ht="15" customHeight="1" x14ac:dyDescent="0.2">
      <c r="C73" s="9" t="s">
        <v>397</v>
      </c>
      <c r="D73" s="9"/>
      <c r="E73" s="9"/>
      <c r="F73" s="9"/>
    </row>
    <row r="74" spans="2:9" ht="15" customHeight="1" x14ac:dyDescent="0.2">
      <c r="C74" s="9" t="s">
        <v>651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7" t="s">
        <v>406</v>
      </c>
      <c r="D79" s="337"/>
      <c r="E79" s="337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7" t="s">
        <v>424</v>
      </c>
      <c r="D84" s="337"/>
      <c r="E84" s="337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608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7" t="s">
        <v>609</v>
      </c>
      <c r="D91" s="337"/>
      <c r="E91" s="337"/>
      <c r="F91" s="337"/>
      <c r="G91" s="11"/>
      <c r="H91" s="11"/>
      <c r="I91" s="11"/>
    </row>
    <row r="92" spans="1:10" ht="15" customHeight="1" x14ac:dyDescent="0.2">
      <c r="C92" s="337" t="s">
        <v>40</v>
      </c>
      <c r="D92" s="337"/>
      <c r="E92" s="337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38" t="s">
        <v>620</v>
      </c>
      <c r="B98" s="839"/>
      <c r="C98" s="839"/>
      <c r="D98" s="839"/>
      <c r="E98" s="839"/>
      <c r="F98" s="839"/>
      <c r="G98" s="839"/>
      <c r="H98" s="839"/>
      <c r="I98" s="839"/>
      <c r="J98" s="839"/>
      <c r="K98" s="839"/>
    </row>
    <row r="99" spans="1:11" ht="15" customHeight="1" x14ac:dyDescent="0.2">
      <c r="A99" s="839"/>
      <c r="B99" s="839"/>
      <c r="C99" s="839"/>
      <c r="D99" s="839"/>
      <c r="E99" s="839"/>
      <c r="F99" s="839"/>
      <c r="G99" s="839"/>
      <c r="H99" s="839"/>
      <c r="I99" s="839"/>
      <c r="J99" s="839"/>
      <c r="K99" s="839"/>
    </row>
    <row r="100" spans="1:11" ht="15" customHeight="1" x14ac:dyDescent="0.2">
      <c r="A100" s="839"/>
      <c r="B100" s="839"/>
      <c r="C100" s="839"/>
      <c r="D100" s="839"/>
      <c r="E100" s="839"/>
      <c r="F100" s="839"/>
      <c r="G100" s="839"/>
      <c r="H100" s="839"/>
      <c r="I100" s="839"/>
      <c r="J100" s="839"/>
      <c r="K100" s="839"/>
    </row>
    <row r="101" spans="1:11" ht="15" customHeight="1" x14ac:dyDescent="0.2">
      <c r="A101" s="839"/>
      <c r="B101" s="839"/>
      <c r="C101" s="839"/>
      <c r="D101" s="839"/>
      <c r="E101" s="839"/>
      <c r="F101" s="839"/>
      <c r="G101" s="839"/>
      <c r="H101" s="839"/>
      <c r="I101" s="839"/>
      <c r="J101" s="839"/>
      <c r="K101" s="839"/>
    </row>
    <row r="102" spans="1:11" ht="15" customHeight="1" x14ac:dyDescent="0.2">
      <c r="A102" s="839"/>
      <c r="B102" s="839"/>
      <c r="C102" s="839"/>
      <c r="D102" s="839"/>
      <c r="E102" s="839"/>
      <c r="F102" s="839"/>
      <c r="G102" s="839"/>
      <c r="H102" s="839"/>
      <c r="I102" s="839"/>
      <c r="J102" s="839"/>
      <c r="K102" s="839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6" t="s">
        <v>27</v>
      </c>
      <c r="B1" s="567"/>
      <c r="C1" s="567"/>
      <c r="D1" s="567"/>
      <c r="E1" s="567"/>
      <c r="F1" s="567"/>
      <c r="G1" s="567"/>
      <c r="H1" s="567"/>
      <c r="I1" s="574"/>
    </row>
    <row r="2" spans="1:11" ht="15.75" x14ac:dyDescent="0.25">
      <c r="A2" s="568"/>
      <c r="B2" s="569"/>
      <c r="C2" s="570"/>
      <c r="D2" s="570"/>
      <c r="E2" s="570"/>
      <c r="F2" s="570"/>
      <c r="G2" s="552"/>
      <c r="H2" s="552" t="s">
        <v>160</v>
      </c>
      <c r="I2" s="574"/>
    </row>
    <row r="3" spans="1:11" s="102" customFormat="1" x14ac:dyDescent="0.2">
      <c r="A3" s="553"/>
      <c r="B3" s="856">
        <f>INDICE!A3</f>
        <v>42064</v>
      </c>
      <c r="C3" s="857"/>
      <c r="D3" s="857" t="s">
        <v>121</v>
      </c>
      <c r="E3" s="857"/>
      <c r="F3" s="857" t="s">
        <v>122</v>
      </c>
      <c r="G3" s="858"/>
      <c r="H3" s="857"/>
      <c r="I3" s="536"/>
    </row>
    <row r="4" spans="1:11" s="102" customFormat="1" x14ac:dyDescent="0.2">
      <c r="A4" s="554"/>
      <c r="B4" s="555" t="s">
        <v>48</v>
      </c>
      <c r="C4" s="555" t="s">
        <v>506</v>
      </c>
      <c r="D4" s="555" t="s">
        <v>48</v>
      </c>
      <c r="E4" s="555" t="s">
        <v>506</v>
      </c>
      <c r="F4" s="555" t="s">
        <v>48</v>
      </c>
      <c r="G4" s="556" t="s">
        <v>506</v>
      </c>
      <c r="H4" s="556" t="s">
        <v>111</v>
      </c>
      <c r="I4" s="536"/>
    </row>
    <row r="5" spans="1:11" s="102" customFormat="1" x14ac:dyDescent="0.2">
      <c r="A5" s="557" t="s">
        <v>180</v>
      </c>
      <c r="B5" s="516">
        <v>1828.2029399999997</v>
      </c>
      <c r="C5" s="509">
        <v>4.8868387458266529</v>
      </c>
      <c r="D5" s="508">
        <v>5134.7290899999998</v>
      </c>
      <c r="E5" s="509">
        <v>3.9625647557709578</v>
      </c>
      <c r="F5" s="508">
        <v>21098.403469999994</v>
      </c>
      <c r="G5" s="509">
        <v>2.3980871028646837</v>
      </c>
      <c r="H5" s="514">
        <v>73.106804470008953</v>
      </c>
      <c r="I5" s="536"/>
      <c r="K5" s="96"/>
    </row>
    <row r="6" spans="1:11" s="102" customFormat="1" x14ac:dyDescent="0.2">
      <c r="A6" s="557" t="s">
        <v>181</v>
      </c>
      <c r="B6" s="579">
        <v>3.8280000000000002E-2</v>
      </c>
      <c r="C6" s="526">
        <v>-94.850893829950365</v>
      </c>
      <c r="D6" s="558">
        <v>4.5689999999999995E-2</v>
      </c>
      <c r="E6" s="509">
        <v>-95.773201598579035</v>
      </c>
      <c r="F6" s="508">
        <v>5.7123299999999988</v>
      </c>
      <c r="G6" s="509">
        <v>7.6759954082007402</v>
      </c>
      <c r="H6" s="514">
        <v>1.9793449915391455E-2</v>
      </c>
      <c r="I6" s="536"/>
      <c r="K6" s="96"/>
    </row>
    <row r="7" spans="1:11" s="102" customFormat="1" x14ac:dyDescent="0.2">
      <c r="A7" s="557" t="s">
        <v>182</v>
      </c>
      <c r="B7" s="516">
        <v>1.0383599999999999</v>
      </c>
      <c r="C7" s="509">
        <v>-9.2755041414741441</v>
      </c>
      <c r="D7" s="558">
        <v>3.5146399999999995</v>
      </c>
      <c r="E7" s="509">
        <v>-7.2519758804048191</v>
      </c>
      <c r="F7" s="508">
        <v>15.83952</v>
      </c>
      <c r="G7" s="509">
        <v>-29.523732400977625</v>
      </c>
      <c r="H7" s="514">
        <v>5.4884564757960642E-2</v>
      </c>
      <c r="I7" s="536"/>
      <c r="K7" s="96"/>
    </row>
    <row r="8" spans="1:11" s="102" customFormat="1" x14ac:dyDescent="0.2">
      <c r="A8" s="578" t="s">
        <v>183</v>
      </c>
      <c r="B8" s="517">
        <v>1829.2795799999999</v>
      </c>
      <c r="C8" s="518">
        <v>4.8350555604774694</v>
      </c>
      <c r="D8" s="517">
        <v>5138.2894200000001</v>
      </c>
      <c r="E8" s="518">
        <v>3.9321621004282692</v>
      </c>
      <c r="F8" s="517">
        <v>21119.955319999994</v>
      </c>
      <c r="G8" s="518">
        <v>2.3646710715511738</v>
      </c>
      <c r="H8" s="518">
        <v>73.18148248468232</v>
      </c>
      <c r="I8" s="536"/>
    </row>
    <row r="9" spans="1:11" s="102" customFormat="1" x14ac:dyDescent="0.2">
      <c r="A9" s="557" t="s">
        <v>184</v>
      </c>
      <c r="B9" s="516">
        <v>323.11682999999982</v>
      </c>
      <c r="C9" s="509">
        <v>-4.4776426061801633</v>
      </c>
      <c r="D9" s="508">
        <v>1091.7912999999999</v>
      </c>
      <c r="E9" s="509">
        <v>11.255027546028845</v>
      </c>
      <c r="F9" s="508">
        <v>3740.5751399999995</v>
      </c>
      <c r="G9" s="509">
        <v>-0.67767267648274587</v>
      </c>
      <c r="H9" s="514">
        <v>12.96124115524635</v>
      </c>
      <c r="I9" s="536"/>
    </row>
    <row r="10" spans="1:11" s="102" customFormat="1" x14ac:dyDescent="0.2">
      <c r="A10" s="557" t="s">
        <v>185</v>
      </c>
      <c r="B10" s="516">
        <v>214.51902000000001</v>
      </c>
      <c r="C10" s="509">
        <v>6.9379582533281052</v>
      </c>
      <c r="D10" s="508">
        <v>813.29939999999988</v>
      </c>
      <c r="E10" s="509">
        <v>6.5528184400734544</v>
      </c>
      <c r="F10" s="508">
        <v>2058.4378499999998</v>
      </c>
      <c r="G10" s="509">
        <v>-8.1382010361359924</v>
      </c>
      <c r="H10" s="514">
        <v>7.1325687570432867</v>
      </c>
      <c r="I10" s="536"/>
    </row>
    <row r="11" spans="1:11" s="102" customFormat="1" x14ac:dyDescent="0.2">
      <c r="A11" s="557" t="s">
        <v>186</v>
      </c>
      <c r="B11" s="516">
        <v>206.70551</v>
      </c>
      <c r="C11" s="509">
        <v>29.091704502163967</v>
      </c>
      <c r="D11" s="508">
        <v>605.69785000000013</v>
      </c>
      <c r="E11" s="509">
        <v>42.427492285973145</v>
      </c>
      <c r="F11" s="508">
        <v>1940.73035</v>
      </c>
      <c r="G11" s="509">
        <v>17.582313633069194</v>
      </c>
      <c r="H11" s="514">
        <v>6.7247076030280368</v>
      </c>
      <c r="I11" s="536"/>
    </row>
    <row r="12" spans="1:11" s="3" customFormat="1" x14ac:dyDescent="0.2">
      <c r="A12" s="559" t="s">
        <v>187</v>
      </c>
      <c r="B12" s="519">
        <v>2573.6209399999998</v>
      </c>
      <c r="C12" s="520">
        <v>5.3079682044048537</v>
      </c>
      <c r="D12" s="519">
        <v>7649.0779699999985</v>
      </c>
      <c r="E12" s="520">
        <v>7.5248156422960051</v>
      </c>
      <c r="F12" s="519">
        <v>28859.698659999998</v>
      </c>
      <c r="G12" s="520">
        <v>2.0155867905650413</v>
      </c>
      <c r="H12" s="520">
        <v>100</v>
      </c>
      <c r="I12" s="489"/>
    </row>
    <row r="13" spans="1:11" s="102" customFormat="1" x14ac:dyDescent="0.2">
      <c r="A13" s="583" t="s">
        <v>158</v>
      </c>
      <c r="B13" s="521"/>
      <c r="C13" s="521"/>
      <c r="D13" s="521"/>
      <c r="E13" s="521"/>
      <c r="F13" s="521"/>
      <c r="G13" s="521"/>
      <c r="H13" s="521"/>
      <c r="I13" s="536"/>
    </row>
    <row r="14" spans="1:11" s="130" customFormat="1" x14ac:dyDescent="0.2">
      <c r="A14" s="560" t="s">
        <v>188</v>
      </c>
      <c r="B14" s="540">
        <v>75.353649999999959</v>
      </c>
      <c r="C14" s="529">
        <v>14.355095816885227</v>
      </c>
      <c r="D14" s="528">
        <v>215.72522999999995</v>
      </c>
      <c r="E14" s="529">
        <v>31.938574822715648</v>
      </c>
      <c r="F14" s="528">
        <v>919.6488700000001</v>
      </c>
      <c r="G14" s="529">
        <v>31.102792599118889</v>
      </c>
      <c r="H14" s="542">
        <v>3.1866197940404977</v>
      </c>
      <c r="I14" s="575"/>
    </row>
    <row r="15" spans="1:11" s="130" customFormat="1" x14ac:dyDescent="0.2">
      <c r="A15" s="561" t="s">
        <v>611</v>
      </c>
      <c r="B15" s="581">
        <v>4.1193074488919814</v>
      </c>
      <c r="C15" s="533"/>
      <c r="D15" s="562">
        <v>4.1983861236060918</v>
      </c>
      <c r="E15" s="533"/>
      <c r="F15" s="562">
        <v>4.354407270592656</v>
      </c>
      <c r="G15" s="533"/>
      <c r="H15" s="543"/>
      <c r="I15" s="575"/>
    </row>
    <row r="16" spans="1:11" s="130" customFormat="1" x14ac:dyDescent="0.2">
      <c r="A16" s="563" t="s">
        <v>515</v>
      </c>
      <c r="B16" s="582">
        <v>150.76772</v>
      </c>
      <c r="C16" s="523">
        <v>43.721253765507072</v>
      </c>
      <c r="D16" s="522">
        <v>450.03728000000001</v>
      </c>
      <c r="E16" s="523">
        <v>51.737668787008062</v>
      </c>
      <c r="F16" s="564">
        <v>1416.39609</v>
      </c>
      <c r="G16" s="523">
        <v>14.009247766049668</v>
      </c>
      <c r="H16" s="580">
        <v>4.90786860489</v>
      </c>
      <c r="I16" s="575"/>
    </row>
    <row r="17" spans="1:14" s="102" customFormat="1" x14ac:dyDescent="0.2">
      <c r="A17" s="571"/>
      <c r="B17" s="572"/>
      <c r="C17" s="572"/>
      <c r="D17" s="572"/>
      <c r="E17" s="572"/>
      <c r="F17" s="572"/>
      <c r="G17" s="572"/>
      <c r="H17" s="573" t="s">
        <v>241</v>
      </c>
      <c r="I17" s="536"/>
    </row>
    <row r="18" spans="1:14" s="102" customFormat="1" x14ac:dyDescent="0.2">
      <c r="A18" s="565" t="s">
        <v>577</v>
      </c>
      <c r="B18" s="527"/>
      <c r="C18" s="527"/>
      <c r="D18" s="527"/>
      <c r="E18" s="527"/>
      <c r="F18" s="508"/>
      <c r="G18" s="527"/>
      <c r="H18" s="527"/>
      <c r="I18" s="107"/>
      <c r="J18" s="107"/>
      <c r="K18" s="107"/>
      <c r="L18" s="107"/>
      <c r="M18" s="107"/>
      <c r="N18" s="107"/>
    </row>
    <row r="19" spans="1:14" x14ac:dyDescent="0.2">
      <c r="A19" s="859" t="s">
        <v>516</v>
      </c>
      <c r="B19" s="860"/>
      <c r="C19" s="860"/>
      <c r="D19" s="860"/>
      <c r="E19" s="860"/>
      <c r="F19" s="860"/>
      <c r="G19" s="860"/>
      <c r="H19" s="570"/>
      <c r="I19" s="108"/>
      <c r="J19" s="108"/>
      <c r="K19" s="108"/>
      <c r="L19" s="108"/>
      <c r="M19" s="108"/>
      <c r="N19" s="108"/>
    </row>
    <row r="20" spans="1:14" ht="14.25" x14ac:dyDescent="0.2">
      <c r="A20" s="576" t="s">
        <v>242</v>
      </c>
      <c r="B20" s="577"/>
      <c r="C20" s="577"/>
      <c r="D20" s="577"/>
      <c r="E20" s="577"/>
      <c r="F20" s="577"/>
      <c r="G20" s="577"/>
      <c r="H20" s="577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432</v>
      </c>
    </row>
  </sheetData>
  <mergeCells count="4">
    <mergeCell ref="B3:C3"/>
    <mergeCell ref="D3:E3"/>
    <mergeCell ref="F3:H3"/>
    <mergeCell ref="A19:G19"/>
  </mergeCells>
  <conditionalFormatting sqref="B6">
    <cfRule type="cellIs" dxfId="85" priority="7" operator="between">
      <formula>0</formula>
      <formula>0.5</formula>
    </cfRule>
    <cfRule type="cellIs" dxfId="84" priority="8" operator="between">
      <formula>0</formula>
      <formula>0.49</formula>
    </cfRule>
  </conditionalFormatting>
  <conditionalFormatting sqref="D6">
    <cfRule type="cellIs" dxfId="83" priority="5" operator="between">
      <formula>0</formula>
      <formula>0.5</formula>
    </cfRule>
    <cfRule type="cellIs" dxfId="82" priority="6" operator="between">
      <formula>0</formula>
      <formula>0.49</formula>
    </cfRule>
  </conditionalFormatting>
  <conditionalFormatting sqref="D7">
    <cfRule type="cellIs" dxfId="81" priority="3" operator="between">
      <formula>0</formula>
      <formula>0.5</formula>
    </cfRule>
    <cfRule type="cellIs" dxfId="80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517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4">
        <f>INDICE!A3</f>
        <v>42064</v>
      </c>
      <c r="C3" s="854"/>
      <c r="D3" s="854">
        <f>INDICE!C3</f>
        <v>0</v>
      </c>
      <c r="E3" s="854"/>
      <c r="F3" s="112"/>
      <c r="G3" s="855" t="s">
        <v>122</v>
      </c>
      <c r="H3" s="855"/>
      <c r="I3" s="855"/>
      <c r="J3" s="855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4" t="s">
        <v>162</v>
      </c>
      <c r="B5" s="117">
        <v>277.08629999999994</v>
      </c>
      <c r="C5" s="117">
        <v>47.326010000000004</v>
      </c>
      <c r="D5" s="117">
        <v>14.0717</v>
      </c>
      <c r="E5" s="544">
        <v>338.48400999999996</v>
      </c>
      <c r="F5" s="117"/>
      <c r="G5" s="117">
        <v>3223.1585299999992</v>
      </c>
      <c r="H5" s="117">
        <v>570.74437000000023</v>
      </c>
      <c r="I5" s="117">
        <v>176.56945000000002</v>
      </c>
      <c r="J5" s="544">
        <v>3970.4723499999996</v>
      </c>
      <c r="K5" s="82"/>
    </row>
    <row r="6" spans="1:11" s="114" customFormat="1" x14ac:dyDescent="0.2">
      <c r="A6" s="585" t="s">
        <v>163</v>
      </c>
      <c r="B6" s="119">
        <v>77.475539999999995</v>
      </c>
      <c r="C6" s="119">
        <v>22.570180000000001</v>
      </c>
      <c r="D6" s="119">
        <v>12.869579999999997</v>
      </c>
      <c r="E6" s="547">
        <v>112.91529999999999</v>
      </c>
      <c r="F6" s="119"/>
      <c r="G6" s="119">
        <v>902.14198000000056</v>
      </c>
      <c r="H6" s="119">
        <v>266.30938000000009</v>
      </c>
      <c r="I6" s="119">
        <v>105.11310999999999</v>
      </c>
      <c r="J6" s="547">
        <v>1273.5644700000007</v>
      </c>
      <c r="K6" s="82"/>
    </row>
    <row r="7" spans="1:11" s="114" customFormat="1" x14ac:dyDescent="0.2">
      <c r="A7" s="585" t="s">
        <v>164</v>
      </c>
      <c r="B7" s="119">
        <v>37.102509999999995</v>
      </c>
      <c r="C7" s="119">
        <v>7.2566099999999993</v>
      </c>
      <c r="D7" s="119">
        <v>7.0215199999999989</v>
      </c>
      <c r="E7" s="547">
        <v>51.38064</v>
      </c>
      <c r="F7" s="119"/>
      <c r="G7" s="119">
        <v>441.74435999999969</v>
      </c>
      <c r="H7" s="119">
        <v>79.229469999999992</v>
      </c>
      <c r="I7" s="119">
        <v>56.892669999999995</v>
      </c>
      <c r="J7" s="547">
        <v>577.86649999999963</v>
      </c>
      <c r="K7" s="82"/>
    </row>
    <row r="8" spans="1:11" s="114" customFormat="1" x14ac:dyDescent="0.2">
      <c r="A8" s="585" t="s">
        <v>165</v>
      </c>
      <c r="B8" s="119">
        <v>28.567929999999997</v>
      </c>
      <c r="C8" s="119">
        <v>3.6122400000000012</v>
      </c>
      <c r="D8" s="119">
        <v>14.853339999999999</v>
      </c>
      <c r="E8" s="547">
        <v>47.033509999999993</v>
      </c>
      <c r="F8" s="119"/>
      <c r="G8" s="119">
        <v>380.06630000000001</v>
      </c>
      <c r="H8" s="119">
        <v>44.060679999999998</v>
      </c>
      <c r="I8" s="119">
        <v>115.23013</v>
      </c>
      <c r="J8" s="547">
        <v>539.35711000000003</v>
      </c>
      <c r="K8" s="82"/>
    </row>
    <row r="9" spans="1:11" s="114" customFormat="1" x14ac:dyDescent="0.2">
      <c r="A9" s="585" t="s">
        <v>166</v>
      </c>
      <c r="B9" s="119">
        <v>54.71631</v>
      </c>
      <c r="C9" s="119">
        <v>0</v>
      </c>
      <c r="D9" s="119">
        <v>0</v>
      </c>
      <c r="E9" s="547">
        <v>54.71631</v>
      </c>
      <c r="F9" s="119"/>
      <c r="G9" s="119">
        <v>625.26169000000016</v>
      </c>
      <c r="H9" s="119">
        <v>0</v>
      </c>
      <c r="I9" s="119">
        <v>117.44117000000001</v>
      </c>
      <c r="J9" s="547">
        <v>742.70286000000021</v>
      </c>
      <c r="K9" s="82"/>
    </row>
    <row r="10" spans="1:11" s="114" customFormat="1" x14ac:dyDescent="0.2">
      <c r="A10" s="585" t="s">
        <v>167</v>
      </c>
      <c r="B10" s="119">
        <v>26.361430000000006</v>
      </c>
      <c r="C10" s="119">
        <v>6.062990000000001</v>
      </c>
      <c r="D10" s="119">
        <v>1.4436</v>
      </c>
      <c r="E10" s="547">
        <v>33.868020000000001</v>
      </c>
      <c r="F10" s="119"/>
      <c r="G10" s="119">
        <v>296.35178000000008</v>
      </c>
      <c r="H10" s="119">
        <v>57.664519999999975</v>
      </c>
      <c r="I10" s="119">
        <v>12.143000000000002</v>
      </c>
      <c r="J10" s="547">
        <v>366.15930000000009</v>
      </c>
      <c r="K10" s="82"/>
    </row>
    <row r="11" spans="1:11" s="114" customFormat="1" x14ac:dyDescent="0.2">
      <c r="A11" s="585" t="s">
        <v>168</v>
      </c>
      <c r="B11" s="119">
        <v>129.40304000000003</v>
      </c>
      <c r="C11" s="119">
        <v>55.429700000000011</v>
      </c>
      <c r="D11" s="119">
        <v>28.938780000000005</v>
      </c>
      <c r="E11" s="547">
        <v>213.77152000000007</v>
      </c>
      <c r="F11" s="119"/>
      <c r="G11" s="119">
        <v>1498.1082200000005</v>
      </c>
      <c r="H11" s="119">
        <v>624.0023799999999</v>
      </c>
      <c r="I11" s="119">
        <v>243.96746000000005</v>
      </c>
      <c r="J11" s="547">
        <v>2366.0780600000003</v>
      </c>
      <c r="K11" s="82"/>
    </row>
    <row r="12" spans="1:11" s="114" customFormat="1" x14ac:dyDescent="0.2">
      <c r="A12" s="585" t="s">
        <v>634</v>
      </c>
      <c r="B12" s="119">
        <v>98.946980000000011</v>
      </c>
      <c r="C12" s="119">
        <v>41.968020000000003</v>
      </c>
      <c r="D12" s="119">
        <v>18.324400000000001</v>
      </c>
      <c r="E12" s="547">
        <v>159.23940000000002</v>
      </c>
      <c r="F12" s="119"/>
      <c r="G12" s="119">
        <v>1163.1375200000002</v>
      </c>
      <c r="H12" s="119">
        <v>496.79514999999998</v>
      </c>
      <c r="I12" s="119">
        <v>160.06415999999993</v>
      </c>
      <c r="J12" s="547">
        <v>1819.99683</v>
      </c>
      <c r="K12" s="82"/>
    </row>
    <row r="13" spans="1:11" s="114" customFormat="1" x14ac:dyDescent="0.2">
      <c r="A13" s="585" t="s">
        <v>169</v>
      </c>
      <c r="B13" s="119">
        <v>291.60793000000001</v>
      </c>
      <c r="C13" s="119">
        <v>37.074169999999995</v>
      </c>
      <c r="D13" s="119">
        <v>21.884630000000001</v>
      </c>
      <c r="E13" s="547">
        <v>350.56673000000001</v>
      </c>
      <c r="F13" s="119"/>
      <c r="G13" s="119">
        <v>3274.877050000001</v>
      </c>
      <c r="H13" s="119">
        <v>445.94424999999978</v>
      </c>
      <c r="I13" s="119">
        <v>233.5999800000001</v>
      </c>
      <c r="J13" s="547">
        <v>3954.4212800000005</v>
      </c>
      <c r="K13" s="82"/>
    </row>
    <row r="14" spans="1:11" s="114" customFormat="1" x14ac:dyDescent="0.2">
      <c r="A14" s="585" t="s">
        <v>170</v>
      </c>
      <c r="B14" s="119">
        <v>0.97614000000000001</v>
      </c>
      <c r="C14" s="119">
        <v>0</v>
      </c>
      <c r="D14" s="119">
        <v>8.2280000000000006E-2</v>
      </c>
      <c r="E14" s="547">
        <v>1.0584199999999999</v>
      </c>
      <c r="F14" s="119"/>
      <c r="G14" s="119">
        <v>11.313170000000001</v>
      </c>
      <c r="H14" s="119">
        <v>0</v>
      </c>
      <c r="I14" s="119">
        <v>0.36643999999999993</v>
      </c>
      <c r="J14" s="547">
        <v>11.679610000000002</v>
      </c>
      <c r="K14" s="82"/>
    </row>
    <row r="15" spans="1:11" s="114" customFormat="1" x14ac:dyDescent="0.2">
      <c r="A15" s="585" t="s">
        <v>171</v>
      </c>
      <c r="B15" s="119">
        <v>171.93346999999997</v>
      </c>
      <c r="C15" s="119">
        <v>18.53227</v>
      </c>
      <c r="D15" s="119">
        <v>9.9527999999999999</v>
      </c>
      <c r="E15" s="547">
        <v>200.41853999999998</v>
      </c>
      <c r="F15" s="119"/>
      <c r="G15" s="119">
        <v>2050.3068799999996</v>
      </c>
      <c r="H15" s="119">
        <v>214.8411000000001</v>
      </c>
      <c r="I15" s="119">
        <v>107.60425999999998</v>
      </c>
      <c r="J15" s="547">
        <v>2372.7522399999998</v>
      </c>
      <c r="K15" s="82"/>
    </row>
    <row r="16" spans="1:11" s="114" customFormat="1" x14ac:dyDescent="0.2">
      <c r="A16" s="585" t="s">
        <v>172</v>
      </c>
      <c r="B16" s="119">
        <v>48.338070000000009</v>
      </c>
      <c r="C16" s="119">
        <v>13.479280000000003</v>
      </c>
      <c r="D16" s="119">
        <v>2.3604400000000005</v>
      </c>
      <c r="E16" s="547">
        <v>64.177790000000016</v>
      </c>
      <c r="F16" s="119"/>
      <c r="G16" s="119">
        <v>573.77015000000017</v>
      </c>
      <c r="H16" s="119">
        <v>141.41697000000002</v>
      </c>
      <c r="I16" s="119">
        <v>24.576539999999998</v>
      </c>
      <c r="J16" s="547">
        <v>739.76366000000019</v>
      </c>
      <c r="K16" s="82"/>
    </row>
    <row r="17" spans="1:16" s="114" customFormat="1" x14ac:dyDescent="0.2">
      <c r="A17" s="585" t="s">
        <v>173</v>
      </c>
      <c r="B17" s="119">
        <v>112.56985000000002</v>
      </c>
      <c r="C17" s="119">
        <v>22.435850000000002</v>
      </c>
      <c r="D17" s="119">
        <v>25.62209</v>
      </c>
      <c r="E17" s="547">
        <v>160.62779</v>
      </c>
      <c r="F17" s="119"/>
      <c r="G17" s="119">
        <v>1344.7594500000005</v>
      </c>
      <c r="H17" s="119">
        <v>272.40934000000021</v>
      </c>
      <c r="I17" s="119">
        <v>256.56783999999993</v>
      </c>
      <c r="J17" s="547">
        <v>1873.7366300000006</v>
      </c>
      <c r="K17" s="82"/>
    </row>
    <row r="18" spans="1:16" s="114" customFormat="1" x14ac:dyDescent="0.2">
      <c r="A18" s="585" t="s">
        <v>174</v>
      </c>
      <c r="B18" s="119">
        <v>14.847160000000002</v>
      </c>
      <c r="C18" s="119">
        <v>4.1099800000000002</v>
      </c>
      <c r="D18" s="119">
        <v>3.2952699999999995</v>
      </c>
      <c r="E18" s="547">
        <v>22.252410000000001</v>
      </c>
      <c r="F18" s="119"/>
      <c r="G18" s="119">
        <v>167.64599999999999</v>
      </c>
      <c r="H18" s="119">
        <v>45.488109999999992</v>
      </c>
      <c r="I18" s="119">
        <v>25.635710000000003</v>
      </c>
      <c r="J18" s="547">
        <v>238.76981999999998</v>
      </c>
      <c r="K18" s="82"/>
    </row>
    <row r="19" spans="1:16" s="114" customFormat="1" x14ac:dyDescent="0.2">
      <c r="A19" s="585" t="s">
        <v>175</v>
      </c>
      <c r="B19" s="119">
        <v>187.55694999999997</v>
      </c>
      <c r="C19" s="119">
        <v>10.093439999999999</v>
      </c>
      <c r="D19" s="119">
        <v>35.306699999999999</v>
      </c>
      <c r="E19" s="547">
        <v>232.95708999999997</v>
      </c>
      <c r="F19" s="119"/>
      <c r="G19" s="119">
        <v>2170.9156000000021</v>
      </c>
      <c r="H19" s="119">
        <v>110.16735000000006</v>
      </c>
      <c r="I19" s="119">
        <v>286.76151999999996</v>
      </c>
      <c r="J19" s="547">
        <v>2567.8444700000023</v>
      </c>
      <c r="K19" s="82"/>
    </row>
    <row r="20" spans="1:16" s="114" customFormat="1" x14ac:dyDescent="0.2">
      <c r="A20" s="585" t="s">
        <v>176</v>
      </c>
      <c r="B20" s="119">
        <v>1.23464</v>
      </c>
      <c r="C20" s="119">
        <v>0</v>
      </c>
      <c r="D20" s="119">
        <v>0</v>
      </c>
      <c r="E20" s="547">
        <v>1.23464</v>
      </c>
      <c r="F20" s="119"/>
      <c r="G20" s="119">
        <v>13.85125</v>
      </c>
      <c r="H20" s="119">
        <v>5.4280000000000002E-2</v>
      </c>
      <c r="I20" s="119">
        <v>3.4599999999999999E-2</v>
      </c>
      <c r="J20" s="547">
        <v>13.94013</v>
      </c>
      <c r="K20" s="82"/>
    </row>
    <row r="21" spans="1:16" s="114" customFormat="1" x14ac:dyDescent="0.2">
      <c r="A21" s="585" t="s">
        <v>177</v>
      </c>
      <c r="B21" s="119">
        <v>71.638059999999996</v>
      </c>
      <c r="C21" s="119">
        <v>11.084340000000001</v>
      </c>
      <c r="D21" s="119">
        <v>1.59657</v>
      </c>
      <c r="E21" s="547">
        <v>84.318969999999993</v>
      </c>
      <c r="F21" s="119"/>
      <c r="G21" s="119">
        <v>825.13977</v>
      </c>
      <c r="H21" s="119">
        <v>135.46348999999998</v>
      </c>
      <c r="I21" s="119">
        <v>19.577860000000001</v>
      </c>
      <c r="J21" s="547">
        <v>980.18111999999996</v>
      </c>
      <c r="K21" s="82"/>
    </row>
    <row r="22" spans="1:16" s="114" customFormat="1" x14ac:dyDescent="0.2">
      <c r="A22" s="585" t="s">
        <v>178</v>
      </c>
      <c r="B22" s="119">
        <v>55.563039999999987</v>
      </c>
      <c r="C22" s="119">
        <v>7.9230799999999988</v>
      </c>
      <c r="D22" s="119">
        <v>4.1851499999999993</v>
      </c>
      <c r="E22" s="547">
        <v>67.671269999999978</v>
      </c>
      <c r="F22" s="119"/>
      <c r="G22" s="119">
        <v>602.19334000000003</v>
      </c>
      <c r="H22" s="119">
        <v>91.282959999999974</v>
      </c>
      <c r="I22" s="119">
        <v>32.663980000000002</v>
      </c>
      <c r="J22" s="547">
        <v>726.14028000000008</v>
      </c>
      <c r="K22" s="82"/>
    </row>
    <row r="23" spans="1:16" x14ac:dyDescent="0.2">
      <c r="A23" s="586" t="s">
        <v>179</v>
      </c>
      <c r="B23" s="119">
        <v>142.27759</v>
      </c>
      <c r="C23" s="119">
        <v>14.158670000000003</v>
      </c>
      <c r="D23" s="119">
        <v>12.71017</v>
      </c>
      <c r="E23" s="547">
        <v>169.14643000000001</v>
      </c>
      <c r="F23" s="119"/>
      <c r="G23" s="119">
        <v>1533.6604300000001</v>
      </c>
      <c r="H23" s="119">
        <v>144.70133999999996</v>
      </c>
      <c r="I23" s="119">
        <v>83.627969999999991</v>
      </c>
      <c r="J23" s="547">
        <v>1761.98974</v>
      </c>
      <c r="K23" s="489"/>
      <c r="P23" s="114"/>
    </row>
    <row r="24" spans="1:16" x14ac:dyDescent="0.2">
      <c r="A24" s="587" t="s">
        <v>518</v>
      </c>
      <c r="B24" s="123">
        <v>1828.2029400000004</v>
      </c>
      <c r="C24" s="123">
        <v>323.11682999999994</v>
      </c>
      <c r="D24" s="123">
        <v>214.51901999999995</v>
      </c>
      <c r="E24" s="123">
        <v>2365.8387899999998</v>
      </c>
      <c r="F24" s="123"/>
      <c r="G24" s="123">
        <v>21098.403469999954</v>
      </c>
      <c r="H24" s="123">
        <v>3740.5751400000013</v>
      </c>
      <c r="I24" s="123">
        <v>2058.4378499999993</v>
      </c>
      <c r="J24" s="123">
        <v>26897.416459999953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519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1"/>
      <c r="F28" s="86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79" priority="1" operator="between">
      <formula>0</formula>
      <formula>0.5</formula>
    </cfRule>
    <cfRule type="cellIs" dxfId="7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C28" sqref="C28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62" t="s">
        <v>28</v>
      </c>
      <c r="B1" s="862"/>
      <c r="C1" s="862"/>
      <c r="D1" s="131"/>
      <c r="E1" s="131"/>
      <c r="F1" s="131"/>
      <c r="G1" s="131"/>
      <c r="H1" s="132"/>
    </row>
    <row r="2" spans="1:65" ht="13.7" customHeight="1" x14ac:dyDescent="0.2">
      <c r="A2" s="863"/>
      <c r="B2" s="863"/>
      <c r="C2" s="863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7" t="s">
        <v>506</v>
      </c>
      <c r="H4" s="453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193</v>
      </c>
      <c r="B5" s="596">
        <v>347.08996999999999</v>
      </c>
      <c r="C5" s="139">
        <v>-0.49364719153633474</v>
      </c>
      <c r="D5" s="138">
        <v>977.43172000000027</v>
      </c>
      <c r="E5" s="139">
        <v>-0.47412855270576837</v>
      </c>
      <c r="F5" s="138">
        <v>4292.9288599999982</v>
      </c>
      <c r="G5" s="139">
        <v>-0.89892398340660706</v>
      </c>
      <c r="H5" s="593">
        <v>16.682652796376431</v>
      </c>
    </row>
    <row r="6" spans="1:65" ht="13.7" customHeight="1" x14ac:dyDescent="0.2">
      <c r="A6" s="137" t="s">
        <v>194</v>
      </c>
      <c r="B6" s="597">
        <v>26.093389999999985</v>
      </c>
      <c r="C6" s="141">
        <v>5.5524969489218199</v>
      </c>
      <c r="D6" s="140">
        <v>74.317879999999946</v>
      </c>
      <c r="E6" s="141">
        <v>7.3086308518225573</v>
      </c>
      <c r="F6" s="140">
        <v>319.75402999999989</v>
      </c>
      <c r="G6" s="142">
        <v>1.9147264812142362</v>
      </c>
      <c r="H6" s="594">
        <v>1.2425888331007968</v>
      </c>
    </row>
    <row r="7" spans="1:65" ht="13.7" customHeight="1" x14ac:dyDescent="0.2">
      <c r="A7" s="137" t="s">
        <v>154</v>
      </c>
      <c r="B7" s="547">
        <v>1.289E-2</v>
      </c>
      <c r="C7" s="141">
        <v>-64.044630404463035</v>
      </c>
      <c r="D7" s="119">
        <v>2.2690000000000002E-2</v>
      </c>
      <c r="E7" s="141">
        <v>-62.088554720133658</v>
      </c>
      <c r="F7" s="119">
        <v>0.16044</v>
      </c>
      <c r="G7" s="141">
        <v>-37.605973399704439</v>
      </c>
      <c r="H7" s="547">
        <v>6.2348221970084917E-4</v>
      </c>
    </row>
    <row r="8" spans="1:65" ht="13.7" customHeight="1" x14ac:dyDescent="0.2">
      <c r="A8" s="589" t="s">
        <v>196</v>
      </c>
      <c r="B8" s="590">
        <v>373.19625000000002</v>
      </c>
      <c r="C8" s="591">
        <v>-9.9644378464666436E-2</v>
      </c>
      <c r="D8" s="590">
        <v>1051.7904500000002</v>
      </c>
      <c r="E8" s="591">
        <v>3.674324543501957E-2</v>
      </c>
      <c r="F8" s="590">
        <v>4612.9356799999987</v>
      </c>
      <c r="G8" s="592">
        <v>-0.71121721118190451</v>
      </c>
      <c r="H8" s="592">
        <v>17.926223990922747</v>
      </c>
    </row>
    <row r="9" spans="1:65" ht="13.7" customHeight="1" x14ac:dyDescent="0.2">
      <c r="A9" s="137" t="s">
        <v>180</v>
      </c>
      <c r="B9" s="597">
        <v>1828.2029399999997</v>
      </c>
      <c r="C9" s="141">
        <v>4.8868387458266529</v>
      </c>
      <c r="D9" s="140">
        <v>5134.7290899999998</v>
      </c>
      <c r="E9" s="141">
        <v>3.9625647557709578</v>
      </c>
      <c r="F9" s="140">
        <v>21098.403469999994</v>
      </c>
      <c r="G9" s="142">
        <v>2.3980871028646837</v>
      </c>
      <c r="H9" s="594">
        <v>81.990023857016297</v>
      </c>
    </row>
    <row r="10" spans="1:65" ht="13.7" customHeight="1" x14ac:dyDescent="0.2">
      <c r="A10" s="137" t="s">
        <v>197</v>
      </c>
      <c r="B10" s="597">
        <v>1.0766399999999998</v>
      </c>
      <c r="C10" s="141">
        <v>-42.973066023994285</v>
      </c>
      <c r="D10" s="140">
        <v>3.5603299999999996</v>
      </c>
      <c r="E10" s="141">
        <v>-26.8987621165364</v>
      </c>
      <c r="F10" s="140">
        <v>21.551849999999998</v>
      </c>
      <c r="G10" s="142">
        <v>-22.419769849474886</v>
      </c>
      <c r="H10" s="594">
        <v>8.3752152060955778E-2</v>
      </c>
    </row>
    <row r="11" spans="1:65" ht="13.7" customHeight="1" x14ac:dyDescent="0.2">
      <c r="A11" s="589" t="s">
        <v>542</v>
      </c>
      <c r="B11" s="590">
        <v>1829.2795799999999</v>
      </c>
      <c r="C11" s="591">
        <v>4.8350555604774694</v>
      </c>
      <c r="D11" s="590">
        <v>5138.2894200000001</v>
      </c>
      <c r="E11" s="591">
        <v>3.9321621004282692</v>
      </c>
      <c r="F11" s="590">
        <v>21119.955319999994</v>
      </c>
      <c r="G11" s="592">
        <v>2.3646710715511738</v>
      </c>
      <c r="H11" s="592">
        <v>82.073776009077264</v>
      </c>
    </row>
    <row r="12" spans="1:65" ht="13.7" customHeight="1" x14ac:dyDescent="0.2">
      <c r="A12" s="144" t="s">
        <v>520</v>
      </c>
      <c r="B12" s="145">
        <v>2202.4758299999999</v>
      </c>
      <c r="C12" s="146">
        <v>3.9648807735128417</v>
      </c>
      <c r="D12" s="145">
        <v>6190.0798700000005</v>
      </c>
      <c r="E12" s="146">
        <v>3.2490161317200226</v>
      </c>
      <c r="F12" s="145">
        <v>25732.890999999992</v>
      </c>
      <c r="G12" s="146">
        <v>1.7993383216736543</v>
      </c>
      <c r="H12" s="146">
        <v>100</v>
      </c>
    </row>
    <row r="13" spans="1:65" ht="13.7" customHeight="1" x14ac:dyDescent="0.2">
      <c r="A13" s="147" t="s">
        <v>198</v>
      </c>
      <c r="B13" s="148">
        <v>4594.6607699999995</v>
      </c>
      <c r="C13" s="148"/>
      <c r="D13" s="148">
        <v>13693.920237175429</v>
      </c>
      <c r="E13" s="148"/>
      <c r="F13" s="148">
        <v>54715.051068459783</v>
      </c>
      <c r="G13" s="149"/>
      <c r="H13" s="150" t="s">
        <v>151</v>
      </c>
    </row>
    <row r="14" spans="1:65" ht="13.7" customHeight="1" x14ac:dyDescent="0.2">
      <c r="A14" s="151" t="s">
        <v>199</v>
      </c>
      <c r="B14" s="598">
        <v>47.935548242879314</v>
      </c>
      <c r="C14" s="152"/>
      <c r="D14" s="152">
        <v>45.203124910831193</v>
      </c>
      <c r="E14" s="152"/>
      <c r="F14" s="152">
        <v>47.030735597418804</v>
      </c>
      <c r="G14" s="153" t="s">
        <v>151</v>
      </c>
      <c r="H14" s="595" t="s">
        <v>151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241</v>
      </c>
    </row>
    <row r="16" spans="1:65" ht="13.7" customHeight="1" x14ac:dyDescent="0.2">
      <c r="A16" s="124" t="s">
        <v>577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521</v>
      </c>
    </row>
    <row r="18" spans="1:1" ht="13.7" customHeight="1" x14ac:dyDescent="0.2">
      <c r="A18" s="156" t="s">
        <v>242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77" priority="7" operator="between">
      <formula>0</formula>
      <formula>0.5</formula>
    </cfRule>
    <cfRule type="cellIs" dxfId="76" priority="8" operator="between">
      <formula>0</formula>
      <formula>0.49</formula>
    </cfRule>
  </conditionalFormatting>
  <conditionalFormatting sqref="D7">
    <cfRule type="cellIs" dxfId="75" priority="5" operator="between">
      <formula>0</formula>
      <formula>0.5</formula>
    </cfRule>
    <cfRule type="cellIs" dxfId="74" priority="6" operator="between">
      <formula>0</formula>
      <formula>0.49</formula>
    </cfRule>
  </conditionalFormatting>
  <conditionalFormatting sqref="F7">
    <cfRule type="cellIs" dxfId="73" priority="3" operator="between">
      <formula>0</formula>
      <formula>0.5</formula>
    </cfRule>
    <cfRule type="cellIs" dxfId="72" priority="4" operator="between">
      <formula>0</formula>
      <formula>0.49</formula>
    </cfRule>
  </conditionalFormatting>
  <conditionalFormatting sqref="H7">
    <cfRule type="cellIs" dxfId="71" priority="1" operator="between">
      <formula>0</formula>
      <formula>0.5</formula>
    </cfRule>
    <cfRule type="cellIs" dxfId="7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4" customWidth="1"/>
    <col min="13" max="13" width="11" customWidth="1"/>
  </cols>
  <sheetData>
    <row r="1" spans="1:14" x14ac:dyDescent="0.2">
      <c r="A1" s="864" t="s">
        <v>26</v>
      </c>
      <c r="B1" s="864"/>
      <c r="C1" s="864"/>
      <c r="D1" s="864"/>
      <c r="E1" s="864"/>
      <c r="F1" s="157"/>
      <c r="G1" s="157"/>
      <c r="H1" s="157"/>
      <c r="I1" s="157"/>
      <c r="J1" s="157"/>
      <c r="K1" s="157"/>
      <c r="L1" s="599"/>
      <c r="M1" s="157"/>
      <c r="N1" s="157"/>
    </row>
    <row r="2" spans="1:14" x14ac:dyDescent="0.2">
      <c r="A2" s="864"/>
      <c r="B2" s="865"/>
      <c r="C2" s="865"/>
      <c r="D2" s="865"/>
      <c r="E2" s="865"/>
      <c r="F2" s="157"/>
      <c r="G2" s="157"/>
      <c r="H2" s="157"/>
      <c r="I2" s="157"/>
      <c r="J2" s="157"/>
      <c r="K2" s="157"/>
      <c r="L2" s="599"/>
      <c r="M2" s="158" t="s">
        <v>160</v>
      </c>
      <c r="N2" s="157"/>
    </row>
    <row r="3" spans="1:14" x14ac:dyDescent="0.2">
      <c r="A3" s="451"/>
      <c r="B3" s="768">
        <v>2014</v>
      </c>
      <c r="C3" s="768" t="s">
        <v>624</v>
      </c>
      <c r="D3" s="768" t="s">
        <v>624</v>
      </c>
      <c r="E3" s="768" t="s">
        <v>624</v>
      </c>
      <c r="F3" s="768" t="s">
        <v>624</v>
      </c>
      <c r="G3" s="768" t="s">
        <v>624</v>
      </c>
      <c r="H3" s="768" t="s">
        <v>624</v>
      </c>
      <c r="I3" s="768" t="s">
        <v>624</v>
      </c>
      <c r="J3" s="768" t="s">
        <v>624</v>
      </c>
      <c r="K3" s="768">
        <v>2015</v>
      </c>
      <c r="L3" s="768" t="s">
        <v>624</v>
      </c>
      <c r="M3" s="768" t="s">
        <v>624</v>
      </c>
      <c r="N3" s="1"/>
    </row>
    <row r="4" spans="1:14" x14ac:dyDescent="0.2">
      <c r="A4" s="159"/>
      <c r="B4" s="814">
        <v>41759</v>
      </c>
      <c r="C4" s="814">
        <v>41790</v>
      </c>
      <c r="D4" s="814">
        <v>41820</v>
      </c>
      <c r="E4" s="814">
        <v>41851</v>
      </c>
      <c r="F4" s="814">
        <v>41882</v>
      </c>
      <c r="G4" s="814">
        <v>41912</v>
      </c>
      <c r="H4" s="814">
        <v>41943</v>
      </c>
      <c r="I4" s="814">
        <v>41973</v>
      </c>
      <c r="J4" s="814">
        <v>42004</v>
      </c>
      <c r="K4" s="814">
        <v>42035</v>
      </c>
      <c r="L4" s="814">
        <v>42063</v>
      </c>
      <c r="M4" s="814">
        <v>42094</v>
      </c>
      <c r="N4" s="1"/>
    </row>
    <row r="5" spans="1:14" x14ac:dyDescent="0.2">
      <c r="A5" s="160" t="s">
        <v>200</v>
      </c>
      <c r="B5" s="161">
        <v>22.208219999999997</v>
      </c>
      <c r="C5" s="161">
        <v>21.98521999999997</v>
      </c>
      <c r="D5" s="161">
        <v>23.579780000000007</v>
      </c>
      <c r="E5" s="161">
        <v>27.245289999999997</v>
      </c>
      <c r="F5" s="161">
        <v>25.432640000000013</v>
      </c>
      <c r="G5" s="161">
        <v>25.35860000000002</v>
      </c>
      <c r="H5" s="161">
        <v>24.839089999999988</v>
      </c>
      <c r="I5" s="161">
        <v>22.444439999999972</v>
      </c>
      <c r="J5" s="161">
        <v>22.881039999999992</v>
      </c>
      <c r="K5" s="161">
        <v>22.568989999999999</v>
      </c>
      <c r="L5" s="161">
        <v>22.363640000000011</v>
      </c>
      <c r="M5" s="161">
        <v>23.345090000000013</v>
      </c>
      <c r="N5" s="1"/>
    </row>
    <row r="6" spans="1:14" x14ac:dyDescent="0.2">
      <c r="A6" s="162" t="s">
        <v>523</v>
      </c>
      <c r="B6" s="163">
        <v>69.968770000000063</v>
      </c>
      <c r="C6" s="163">
        <v>86.433039999999934</v>
      </c>
      <c r="D6" s="163">
        <v>80.332910000000155</v>
      </c>
      <c r="E6" s="163">
        <v>70.965899999999991</v>
      </c>
      <c r="F6" s="163">
        <v>70.661500000000018</v>
      </c>
      <c r="G6" s="163">
        <v>93.141359999999906</v>
      </c>
      <c r="H6" s="163">
        <v>85.861510000000024</v>
      </c>
      <c r="I6" s="163">
        <v>71.824530000000038</v>
      </c>
      <c r="J6" s="163">
        <v>74.734120000000004</v>
      </c>
      <c r="K6" s="163">
        <v>69.159229999999923</v>
      </c>
      <c r="L6" s="163">
        <v>71.212350000000058</v>
      </c>
      <c r="M6" s="163">
        <v>75.353649999999959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241</v>
      </c>
      <c r="N7" s="1"/>
    </row>
    <row r="8" spans="1:14" x14ac:dyDescent="0.2">
      <c r="A8" s="166" t="s">
        <v>522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99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619</v>
      </c>
    </row>
    <row r="2" spans="1:4" x14ac:dyDescent="0.2">
      <c r="A2" s="494"/>
      <c r="B2" s="494"/>
      <c r="C2" s="494"/>
      <c r="D2" s="494"/>
    </row>
    <row r="3" spans="1:4" x14ac:dyDescent="0.2">
      <c r="B3" s="494">
        <v>2013</v>
      </c>
      <c r="C3" s="494">
        <v>2014</v>
      </c>
      <c r="D3" s="494">
        <v>2015</v>
      </c>
    </row>
    <row r="4" spans="1:4" x14ac:dyDescent="0.2">
      <c r="A4" s="389" t="s">
        <v>135</v>
      </c>
      <c r="B4" s="493">
        <v>-6.4256088828966718</v>
      </c>
      <c r="C4" s="493">
        <v>-3.1445734884442635</v>
      </c>
      <c r="D4" s="770">
        <v>1.4986912142940894</v>
      </c>
    </row>
    <row r="5" spans="1:4" x14ac:dyDescent="0.2">
      <c r="A5" s="600" t="s">
        <v>136</v>
      </c>
      <c r="B5" s="493">
        <v>-6.9913902607750797</v>
      </c>
      <c r="C5" s="493">
        <v>-2.1975100656934572</v>
      </c>
      <c r="D5" s="770">
        <v>1.6686204497356927</v>
      </c>
    </row>
    <row r="6" spans="1:4" x14ac:dyDescent="0.2">
      <c r="A6" s="600" t="s">
        <v>137</v>
      </c>
      <c r="B6" s="493">
        <v>-7.2343936032715126</v>
      </c>
      <c r="C6" s="493">
        <v>-1.2517619499472332</v>
      </c>
      <c r="D6" s="770">
        <v>1.7993383216736543</v>
      </c>
    </row>
    <row r="7" spans="1:4" x14ac:dyDescent="0.2">
      <c r="A7" s="600" t="s">
        <v>138</v>
      </c>
      <c r="B7" s="493">
        <v>-6.4052292577435059</v>
      </c>
      <c r="C7" s="493">
        <v>-1.3753638976642848</v>
      </c>
      <c r="D7" s="770" t="s">
        <v>624</v>
      </c>
    </row>
    <row r="8" spans="1:4" x14ac:dyDescent="0.2">
      <c r="A8" s="600" t="s">
        <v>139</v>
      </c>
      <c r="B8" s="493">
        <v>-6.3797481451341538</v>
      </c>
      <c r="C8" s="493">
        <v>-0.88874175097090879</v>
      </c>
      <c r="D8" s="493" t="s">
        <v>624</v>
      </c>
    </row>
    <row r="9" spans="1:4" x14ac:dyDescent="0.2">
      <c r="A9" s="600" t="s">
        <v>140</v>
      </c>
      <c r="B9" s="493">
        <v>-7.0183757637587689</v>
      </c>
      <c r="C9" s="493">
        <v>0.42632096498691308</v>
      </c>
      <c r="D9" s="770" t="s">
        <v>624</v>
      </c>
    </row>
    <row r="10" spans="1:4" x14ac:dyDescent="0.2">
      <c r="A10" s="600" t="s">
        <v>141</v>
      </c>
      <c r="B10" s="493">
        <v>-6.3944663246461522</v>
      </c>
      <c r="C10" s="493">
        <v>0.35416936685396566</v>
      </c>
      <c r="D10" s="770" t="s">
        <v>624</v>
      </c>
    </row>
    <row r="11" spans="1:4" x14ac:dyDescent="0.2">
      <c r="A11" s="600" t="s">
        <v>142</v>
      </c>
      <c r="B11" s="493">
        <v>-6.3346274202746953</v>
      </c>
      <c r="C11" s="493">
        <v>0.47765705590100377</v>
      </c>
      <c r="D11" s="770" t="s">
        <v>624</v>
      </c>
    </row>
    <row r="12" spans="1:4" x14ac:dyDescent="0.2">
      <c r="A12" s="600" t="s">
        <v>143</v>
      </c>
      <c r="B12" s="493">
        <v>-5.1545025556859789</v>
      </c>
      <c r="C12" s="493">
        <v>0.89162649462356092</v>
      </c>
      <c r="D12" s="770" t="s">
        <v>624</v>
      </c>
    </row>
    <row r="13" spans="1:4" x14ac:dyDescent="0.2">
      <c r="A13" s="600" t="s">
        <v>144</v>
      </c>
      <c r="B13" s="493">
        <v>-4.7218612290417319</v>
      </c>
      <c r="C13" s="493">
        <v>0.91653816192693272</v>
      </c>
      <c r="D13" s="770" t="s">
        <v>624</v>
      </c>
    </row>
    <row r="14" spans="1:4" x14ac:dyDescent="0.2">
      <c r="A14" s="600" t="s">
        <v>145</v>
      </c>
      <c r="B14" s="493">
        <v>-4.2407336727503226</v>
      </c>
      <c r="C14" s="493">
        <v>0.84862697286102828</v>
      </c>
      <c r="D14" s="770" t="s">
        <v>624</v>
      </c>
    </row>
    <row r="15" spans="1:4" x14ac:dyDescent="0.2">
      <c r="A15" s="601" t="s">
        <v>146</v>
      </c>
      <c r="B15" s="495">
        <v>-3.7267283717063187</v>
      </c>
      <c r="C15" s="495">
        <v>1.4121438337414625</v>
      </c>
      <c r="D15" s="771" t="s">
        <v>624</v>
      </c>
    </row>
    <row r="16" spans="1:4" x14ac:dyDescent="0.2">
      <c r="D16" s="93" t="s">
        <v>241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A3" sqref="A3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62" t="s">
        <v>33</v>
      </c>
      <c r="B1" s="862"/>
      <c r="C1" s="862"/>
      <c r="D1" s="131"/>
      <c r="E1" s="131"/>
      <c r="F1" s="131"/>
      <c r="G1" s="131"/>
    </row>
    <row r="2" spans="1:13" ht="13.7" customHeight="1" x14ac:dyDescent="0.2">
      <c r="A2" s="863"/>
      <c r="B2" s="863"/>
      <c r="C2" s="863"/>
      <c r="D2" s="135"/>
      <c r="E2" s="135"/>
      <c r="F2" s="135"/>
      <c r="G2" s="110" t="s">
        <v>160</v>
      </c>
    </row>
    <row r="3" spans="1:13" ht="13.7" customHeight="1" x14ac:dyDescent="0.2">
      <c r="A3" s="167"/>
      <c r="B3" s="866">
        <f>INDICE!A3</f>
        <v>42064</v>
      </c>
      <c r="C3" s="867"/>
      <c r="D3" s="867" t="s">
        <v>121</v>
      </c>
      <c r="E3" s="867"/>
      <c r="F3" s="867" t="s">
        <v>122</v>
      </c>
      <c r="G3" s="867"/>
    </row>
    <row r="4" spans="1:13" ht="30.2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7" customHeight="1" x14ac:dyDescent="0.2">
      <c r="A5" s="137" t="s">
        <v>203</v>
      </c>
      <c r="B5" s="140">
        <v>361.96378000000016</v>
      </c>
      <c r="C5" s="143">
        <v>11.232470000000006</v>
      </c>
      <c r="D5" s="140">
        <v>1021.8565400000017</v>
      </c>
      <c r="E5" s="140">
        <v>29.933910000000012</v>
      </c>
      <c r="F5" s="140">
        <v>4478.9364699999996</v>
      </c>
      <c r="G5" s="140">
        <v>133.99921000000001</v>
      </c>
      <c r="L5" s="170"/>
      <c r="M5" s="170"/>
    </row>
    <row r="6" spans="1:13" s="133" customFormat="1" ht="13.7" customHeight="1" x14ac:dyDescent="0.2">
      <c r="A6" s="137" t="s">
        <v>204</v>
      </c>
      <c r="B6" s="140">
        <v>1383.9721399999978</v>
      </c>
      <c r="C6" s="140">
        <v>445.30744000000016</v>
      </c>
      <c r="D6" s="140">
        <v>3888.5970299999985</v>
      </c>
      <c r="E6" s="140">
        <v>1249.6923900000006</v>
      </c>
      <c r="F6" s="140">
        <v>16148.81338</v>
      </c>
      <c r="G6" s="140">
        <v>4971.1419400000013</v>
      </c>
      <c r="L6" s="170"/>
      <c r="M6" s="170"/>
    </row>
    <row r="7" spans="1:13" s="133" customFormat="1" ht="13.7" customHeight="1" x14ac:dyDescent="0.2">
      <c r="A7" s="147" t="s">
        <v>198</v>
      </c>
      <c r="B7" s="148">
        <v>1745.9359199999981</v>
      </c>
      <c r="C7" s="148">
        <v>456.53991000000019</v>
      </c>
      <c r="D7" s="148">
        <v>4910.4535700000006</v>
      </c>
      <c r="E7" s="148">
        <v>1279.6263000000006</v>
      </c>
      <c r="F7" s="148">
        <v>20627.74985</v>
      </c>
      <c r="G7" s="148">
        <v>5105.1411500000013</v>
      </c>
    </row>
    <row r="8" spans="1:13" ht="13.7" customHeight="1" x14ac:dyDescent="0.2">
      <c r="G8" s="93" t="s">
        <v>241</v>
      </c>
    </row>
    <row r="9" spans="1:13" ht="13.7" customHeight="1" x14ac:dyDescent="0.2">
      <c r="A9" s="154" t="s">
        <v>524</v>
      </c>
    </row>
    <row r="10" spans="1:13" ht="13.7" customHeight="1" x14ac:dyDescent="0.2">
      <c r="A10" s="154" t="s">
        <v>242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527</v>
      </c>
    </row>
    <row r="2" spans="1:11" ht="15.75" x14ac:dyDescent="0.25">
      <c r="A2" s="2"/>
      <c r="J2" s="110" t="s">
        <v>160</v>
      </c>
    </row>
    <row r="3" spans="1:11" s="114" customFormat="1" ht="13.7" customHeight="1" x14ac:dyDescent="0.2">
      <c r="A3" s="111"/>
      <c r="B3" s="854">
        <f>INDICE!A3</f>
        <v>42064</v>
      </c>
      <c r="C3" s="854"/>
      <c r="D3" s="854">
        <f>INDICE!C3</f>
        <v>0</v>
      </c>
      <c r="E3" s="854"/>
      <c r="F3" s="112"/>
      <c r="G3" s="855" t="s">
        <v>122</v>
      </c>
      <c r="H3" s="855"/>
      <c r="I3" s="855"/>
      <c r="J3" s="855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4" t="s">
        <v>162</v>
      </c>
      <c r="B5" s="117">
        <f>'GNA CCAA'!B5</f>
        <v>53.199009999999973</v>
      </c>
      <c r="C5" s="117">
        <f>'GNA CCAA'!C5</f>
        <v>1.9270599999999996</v>
      </c>
      <c r="D5" s="117">
        <f>'GO CCAA'!B5</f>
        <v>277.08629999999994</v>
      </c>
      <c r="E5" s="544">
        <f>SUM(B5:D5)</f>
        <v>332.21236999999991</v>
      </c>
      <c r="F5" s="117"/>
      <c r="G5" s="117">
        <f>'GNA CCAA'!F5</f>
        <v>663.20687000000021</v>
      </c>
      <c r="H5" s="117">
        <f>'GNA CCAA'!G5</f>
        <v>24.680039999999977</v>
      </c>
      <c r="I5" s="117">
        <f>'GO CCAA'!G5</f>
        <v>3223.1585299999992</v>
      </c>
      <c r="J5" s="544">
        <f>SUM(G5:I5)</f>
        <v>3911.0454399999994</v>
      </c>
      <c r="K5" s="82"/>
    </row>
    <row r="6" spans="1:11" s="114" customFormat="1" x14ac:dyDescent="0.2">
      <c r="A6" s="585" t="s">
        <v>163</v>
      </c>
      <c r="B6" s="119">
        <f>'GNA CCAA'!B6</f>
        <v>10.274889999999999</v>
      </c>
      <c r="C6" s="119">
        <f>'GNA CCAA'!C6</f>
        <v>0.47074999999999984</v>
      </c>
      <c r="D6" s="119">
        <f>'GO CCAA'!B6</f>
        <v>77.475539999999995</v>
      </c>
      <c r="E6" s="547">
        <f>SUM(B6:D6)</f>
        <v>88.22117999999999</v>
      </c>
      <c r="F6" s="119"/>
      <c r="G6" s="119">
        <f>'GNA CCAA'!F6</f>
        <v>126.68369000000013</v>
      </c>
      <c r="H6" s="119">
        <f>'GNA CCAA'!G6</f>
        <v>6.2528699999999979</v>
      </c>
      <c r="I6" s="119">
        <f>'GO CCAA'!G6</f>
        <v>902.14198000000056</v>
      </c>
      <c r="J6" s="547">
        <f t="shared" ref="J6:J24" si="0">SUM(G6:I6)</f>
        <v>1035.0785400000007</v>
      </c>
      <c r="K6" s="82"/>
    </row>
    <row r="7" spans="1:11" s="114" customFormat="1" x14ac:dyDescent="0.2">
      <c r="A7" s="585" t="s">
        <v>164</v>
      </c>
      <c r="B7" s="119">
        <f>'GNA CCAA'!B7</f>
        <v>6.4839299999999991</v>
      </c>
      <c r="C7" s="119">
        <f>'GNA CCAA'!C7</f>
        <v>0.48492000000000002</v>
      </c>
      <c r="D7" s="119">
        <f>'GO CCAA'!B7</f>
        <v>37.102509999999995</v>
      </c>
      <c r="E7" s="547">
        <f t="shared" ref="E7:E24" si="1">SUM(B7:D7)</f>
        <v>44.071359999999991</v>
      </c>
      <c r="F7" s="119"/>
      <c r="G7" s="119">
        <f>'GNA CCAA'!F7</f>
        <v>83.36969000000002</v>
      </c>
      <c r="H7" s="119">
        <f>'GNA CCAA'!G7</f>
        <v>6.1421299999999999</v>
      </c>
      <c r="I7" s="119">
        <f>'GO CCAA'!G7</f>
        <v>441.74435999999969</v>
      </c>
      <c r="J7" s="547">
        <f t="shared" si="0"/>
        <v>531.25617999999974</v>
      </c>
      <c r="K7" s="82"/>
    </row>
    <row r="8" spans="1:11" s="114" customFormat="1" x14ac:dyDescent="0.2">
      <c r="A8" s="585" t="s">
        <v>165</v>
      </c>
      <c r="B8" s="119">
        <f>'GNA CCAA'!B8</f>
        <v>14.061579999999999</v>
      </c>
      <c r="C8" s="119">
        <f>'GNA CCAA'!C8</f>
        <v>0.83577999999999997</v>
      </c>
      <c r="D8" s="119">
        <f>'GO CCAA'!B8</f>
        <v>28.567929999999997</v>
      </c>
      <c r="E8" s="547">
        <f t="shared" si="1"/>
        <v>43.465289999999996</v>
      </c>
      <c r="F8" s="119"/>
      <c r="G8" s="119">
        <f>'GNA CCAA'!F8</f>
        <v>195.74518999999998</v>
      </c>
      <c r="H8" s="119">
        <f>'GNA CCAA'!G8</f>
        <v>10.94056</v>
      </c>
      <c r="I8" s="119">
        <f>'GO CCAA'!G8</f>
        <v>380.06630000000001</v>
      </c>
      <c r="J8" s="547">
        <f t="shared" si="0"/>
        <v>586.75205000000005</v>
      </c>
      <c r="K8" s="82"/>
    </row>
    <row r="9" spans="1:11" s="114" customFormat="1" x14ac:dyDescent="0.2">
      <c r="A9" s="585" t="s">
        <v>166</v>
      </c>
      <c r="B9" s="119">
        <f>'GNA CCAA'!B9</f>
        <v>30.934119999999997</v>
      </c>
      <c r="C9" s="119">
        <f>'GNA CCAA'!C9</f>
        <v>9.8439500000000031</v>
      </c>
      <c r="D9" s="119">
        <f>'GO CCAA'!B9</f>
        <v>54.71631</v>
      </c>
      <c r="E9" s="547">
        <f t="shared" si="1"/>
        <v>95.494380000000007</v>
      </c>
      <c r="F9" s="119"/>
      <c r="G9" s="119">
        <f>'GNA CCAA'!F9</f>
        <v>359.74184000000008</v>
      </c>
      <c r="H9" s="119">
        <f>'GNA CCAA'!G9</f>
        <v>117.11544000000001</v>
      </c>
      <c r="I9" s="119">
        <f>'GO CCAA'!G9</f>
        <v>625.26169000000016</v>
      </c>
      <c r="J9" s="547">
        <f t="shared" si="0"/>
        <v>1102.1189700000002</v>
      </c>
      <c r="K9" s="82"/>
    </row>
    <row r="10" spans="1:11" s="114" customFormat="1" x14ac:dyDescent="0.2">
      <c r="A10" s="585" t="s">
        <v>167</v>
      </c>
      <c r="B10" s="119">
        <f>'GNA CCAA'!B10</f>
        <v>4.5382900000000008</v>
      </c>
      <c r="C10" s="119">
        <f>'GNA CCAA'!C10</f>
        <v>0.22881000000000001</v>
      </c>
      <c r="D10" s="119">
        <f>'GO CCAA'!B10</f>
        <v>26.361430000000006</v>
      </c>
      <c r="E10" s="547">
        <f t="shared" si="1"/>
        <v>31.128530000000005</v>
      </c>
      <c r="F10" s="119"/>
      <c r="G10" s="119">
        <f>'GNA CCAA'!F10</f>
        <v>57.017949999999999</v>
      </c>
      <c r="H10" s="119">
        <f>'GNA CCAA'!G10</f>
        <v>3.2439100000000001</v>
      </c>
      <c r="I10" s="119">
        <f>'GO CCAA'!G10</f>
        <v>296.35178000000008</v>
      </c>
      <c r="J10" s="547">
        <f t="shared" si="0"/>
        <v>356.61364000000009</v>
      </c>
      <c r="K10" s="82"/>
    </row>
    <row r="11" spans="1:11" s="114" customFormat="1" x14ac:dyDescent="0.2">
      <c r="A11" s="585" t="s">
        <v>168</v>
      </c>
      <c r="B11" s="119">
        <f>'GNA CCAA'!B11</f>
        <v>19.202170000000013</v>
      </c>
      <c r="C11" s="119">
        <f>'GNA CCAA'!C11</f>
        <v>1.1710399999999994</v>
      </c>
      <c r="D11" s="119">
        <f>'GO CCAA'!B11</f>
        <v>129.40304000000003</v>
      </c>
      <c r="E11" s="547">
        <f t="shared" si="1"/>
        <v>149.77625000000003</v>
      </c>
      <c r="F11" s="119"/>
      <c r="G11" s="119">
        <f>'GNA CCAA'!F11</f>
        <v>240.14310000000009</v>
      </c>
      <c r="H11" s="119">
        <f>'GNA CCAA'!G11</f>
        <v>14.137300000000007</v>
      </c>
      <c r="I11" s="119">
        <f>'GO CCAA'!G11</f>
        <v>1498.1082200000005</v>
      </c>
      <c r="J11" s="547">
        <f t="shared" si="0"/>
        <v>1752.3886200000006</v>
      </c>
      <c r="K11" s="82"/>
    </row>
    <row r="12" spans="1:11" s="114" customFormat="1" x14ac:dyDescent="0.2">
      <c r="A12" s="585" t="s">
        <v>634</v>
      </c>
      <c r="B12" s="119">
        <f>'GNA CCAA'!B12</f>
        <v>13.052929999999998</v>
      </c>
      <c r="C12" s="119">
        <f>'GNA CCAA'!C12</f>
        <v>0.68698000000000004</v>
      </c>
      <c r="D12" s="119">
        <f>'GO CCAA'!B12</f>
        <v>98.946980000000011</v>
      </c>
      <c r="E12" s="547">
        <f t="shared" si="1"/>
        <v>112.68689000000001</v>
      </c>
      <c r="F12" s="119"/>
      <c r="G12" s="119">
        <f>'GNA CCAA'!F12</f>
        <v>163.93292000000002</v>
      </c>
      <c r="H12" s="119">
        <f>'GNA CCAA'!G12</f>
        <v>7.4255200000000023</v>
      </c>
      <c r="I12" s="119">
        <f>'GO CCAA'!G12</f>
        <v>1163.1375200000002</v>
      </c>
      <c r="J12" s="547">
        <f t="shared" si="0"/>
        <v>1334.4959600000002</v>
      </c>
      <c r="K12" s="82"/>
    </row>
    <row r="13" spans="1:11" s="114" customFormat="1" x14ac:dyDescent="0.2">
      <c r="A13" s="585" t="s">
        <v>169</v>
      </c>
      <c r="B13" s="119">
        <f>'GNA CCAA'!B13</f>
        <v>58.917049999999989</v>
      </c>
      <c r="C13" s="119">
        <f>'GNA CCAA'!C13</f>
        <v>3.69442</v>
      </c>
      <c r="D13" s="119">
        <f>'GO CCAA'!B13</f>
        <v>291.60793000000001</v>
      </c>
      <c r="E13" s="547">
        <f t="shared" si="1"/>
        <v>354.21940000000001</v>
      </c>
      <c r="F13" s="119"/>
      <c r="G13" s="119">
        <f>'GNA CCAA'!F13</f>
        <v>719.16369999999984</v>
      </c>
      <c r="H13" s="119">
        <f>'GNA CCAA'!G13</f>
        <v>46.579809999999988</v>
      </c>
      <c r="I13" s="119">
        <f>'GO CCAA'!G13</f>
        <v>3274.877050000001</v>
      </c>
      <c r="J13" s="547">
        <f t="shared" si="0"/>
        <v>4040.6205600000008</v>
      </c>
      <c r="K13" s="82"/>
    </row>
    <row r="14" spans="1:11" s="114" customFormat="1" x14ac:dyDescent="0.2">
      <c r="A14" s="585" t="s">
        <v>170</v>
      </c>
      <c r="B14" s="119">
        <f>'GNA CCAA'!B14</f>
        <v>0.48504000000000003</v>
      </c>
      <c r="C14" s="119">
        <f>'GNA CCAA'!C14</f>
        <v>4.9860000000000002E-2</v>
      </c>
      <c r="D14" s="119">
        <f>'GO CCAA'!B14</f>
        <v>0.97614000000000001</v>
      </c>
      <c r="E14" s="547">
        <f t="shared" si="1"/>
        <v>1.5110399999999999</v>
      </c>
      <c r="F14" s="119"/>
      <c r="G14" s="119">
        <f>'GNA CCAA'!F14</f>
        <v>5.8570799999999998</v>
      </c>
      <c r="H14" s="119">
        <f>'GNA CCAA'!G14</f>
        <v>0.53342000000000001</v>
      </c>
      <c r="I14" s="119">
        <f>'GO CCAA'!G14</f>
        <v>11.313170000000001</v>
      </c>
      <c r="J14" s="547">
        <f t="shared" si="0"/>
        <v>17.703670000000002</v>
      </c>
      <c r="K14" s="82"/>
    </row>
    <row r="15" spans="1:11" s="114" customFormat="1" x14ac:dyDescent="0.2">
      <c r="A15" s="585" t="s">
        <v>171</v>
      </c>
      <c r="B15" s="119">
        <f>'GNA CCAA'!B15</f>
        <v>36.721579999999996</v>
      </c>
      <c r="C15" s="119">
        <f>'GNA CCAA'!C15</f>
        <v>1.5910299999999997</v>
      </c>
      <c r="D15" s="119">
        <f>'GO CCAA'!B15</f>
        <v>171.93346999999997</v>
      </c>
      <c r="E15" s="547">
        <f t="shared" si="1"/>
        <v>210.24607999999995</v>
      </c>
      <c r="F15" s="119"/>
      <c r="G15" s="119">
        <f>'GNA CCAA'!F15</f>
        <v>471.34129999999982</v>
      </c>
      <c r="H15" s="119">
        <f>'GNA CCAA'!G15</f>
        <v>19.544079999999994</v>
      </c>
      <c r="I15" s="119">
        <f>'GO CCAA'!G15</f>
        <v>2050.3068799999996</v>
      </c>
      <c r="J15" s="547">
        <f t="shared" si="0"/>
        <v>2541.1922599999994</v>
      </c>
      <c r="K15" s="82"/>
    </row>
    <row r="16" spans="1:11" s="114" customFormat="1" x14ac:dyDescent="0.2">
      <c r="A16" s="585" t="s">
        <v>172</v>
      </c>
      <c r="B16" s="119">
        <f>'GNA CCAA'!B16</f>
        <v>7.3415800000000004</v>
      </c>
      <c r="C16" s="119">
        <f>'GNA CCAA'!C16</f>
        <v>0.20627000000000004</v>
      </c>
      <c r="D16" s="119">
        <f>'GO CCAA'!B16</f>
        <v>48.338070000000009</v>
      </c>
      <c r="E16" s="547">
        <f t="shared" si="1"/>
        <v>55.885920000000013</v>
      </c>
      <c r="F16" s="119"/>
      <c r="G16" s="119">
        <f>'GNA CCAA'!F16</f>
        <v>92.669949999999972</v>
      </c>
      <c r="H16" s="119">
        <f>'GNA CCAA'!G16</f>
        <v>2.767770000000001</v>
      </c>
      <c r="I16" s="119">
        <f>'GO CCAA'!G16</f>
        <v>573.77015000000017</v>
      </c>
      <c r="J16" s="547">
        <f t="shared" si="0"/>
        <v>669.20787000000018</v>
      </c>
      <c r="K16" s="82"/>
    </row>
    <row r="17" spans="1:16" s="114" customFormat="1" x14ac:dyDescent="0.2">
      <c r="A17" s="585" t="s">
        <v>173</v>
      </c>
      <c r="B17" s="119">
        <f>'GNA CCAA'!B17</f>
        <v>18.201890000000002</v>
      </c>
      <c r="C17" s="119">
        <f>'GNA CCAA'!C17</f>
        <v>1.0520299999999998</v>
      </c>
      <c r="D17" s="119">
        <f>'GO CCAA'!B17</f>
        <v>112.56985000000002</v>
      </c>
      <c r="E17" s="547">
        <f t="shared" si="1"/>
        <v>131.82377000000002</v>
      </c>
      <c r="F17" s="119"/>
      <c r="G17" s="119">
        <f>'GNA CCAA'!F17</f>
        <v>228.69592</v>
      </c>
      <c r="H17" s="119">
        <f>'GNA CCAA'!G17</f>
        <v>12.887870000000008</v>
      </c>
      <c r="I17" s="119">
        <f>'GO CCAA'!G17</f>
        <v>1344.7594500000005</v>
      </c>
      <c r="J17" s="547">
        <f t="shared" si="0"/>
        <v>1586.3432400000006</v>
      </c>
      <c r="K17" s="82"/>
    </row>
    <row r="18" spans="1:16" s="114" customFormat="1" x14ac:dyDescent="0.2">
      <c r="A18" s="585" t="s">
        <v>174</v>
      </c>
      <c r="B18" s="119">
        <f>'GNA CCAA'!B18</f>
        <v>2.1162899999999998</v>
      </c>
      <c r="C18" s="119">
        <f>'GNA CCAA'!C18</f>
        <v>0.10628000000000001</v>
      </c>
      <c r="D18" s="119">
        <f>'GO CCAA'!B18</f>
        <v>14.847160000000002</v>
      </c>
      <c r="E18" s="547">
        <f t="shared" si="1"/>
        <v>17.069730000000003</v>
      </c>
      <c r="F18" s="119"/>
      <c r="G18" s="119">
        <f>'GNA CCAA'!F18</f>
        <v>26.444900000000001</v>
      </c>
      <c r="H18" s="119">
        <f>'GNA CCAA'!G18</f>
        <v>1.50783</v>
      </c>
      <c r="I18" s="119">
        <f>'GO CCAA'!G18</f>
        <v>167.64599999999999</v>
      </c>
      <c r="J18" s="547">
        <f t="shared" si="0"/>
        <v>195.59872999999999</v>
      </c>
      <c r="K18" s="82"/>
    </row>
    <row r="19" spans="1:16" s="114" customFormat="1" x14ac:dyDescent="0.2">
      <c r="A19" s="585" t="s">
        <v>175</v>
      </c>
      <c r="B19" s="119">
        <f>'GNA CCAA'!B19</f>
        <v>43.635429999999999</v>
      </c>
      <c r="C19" s="119">
        <f>'GNA CCAA'!C19</f>
        <v>2.2620400000000003</v>
      </c>
      <c r="D19" s="119">
        <f>'GO CCAA'!B19</f>
        <v>187.55694999999997</v>
      </c>
      <c r="E19" s="547">
        <f t="shared" si="1"/>
        <v>233.45441999999997</v>
      </c>
      <c r="F19" s="119"/>
      <c r="G19" s="119">
        <f>'GNA CCAA'!F19</f>
        <v>512.57165999999984</v>
      </c>
      <c r="H19" s="119">
        <f>'GNA CCAA'!G19</f>
        <v>27.068319999999993</v>
      </c>
      <c r="I19" s="119">
        <f>'GO CCAA'!G19</f>
        <v>2170.9156000000021</v>
      </c>
      <c r="J19" s="547">
        <f t="shared" si="0"/>
        <v>2710.555580000002</v>
      </c>
      <c r="K19" s="82"/>
    </row>
    <row r="20" spans="1:16" s="114" customFormat="1" x14ac:dyDescent="0.2">
      <c r="A20" s="585" t="s">
        <v>176</v>
      </c>
      <c r="B20" s="119">
        <f>'GNA CCAA'!B20</f>
        <v>0.53433000000000008</v>
      </c>
      <c r="C20" s="119">
        <f>'GNA CCAA'!C20</f>
        <v>0</v>
      </c>
      <c r="D20" s="119">
        <f>'GO CCAA'!B20</f>
        <v>1.23464</v>
      </c>
      <c r="E20" s="547">
        <f t="shared" si="1"/>
        <v>1.7689699999999999</v>
      </c>
      <c r="F20" s="119"/>
      <c r="G20" s="119">
        <f>'GNA CCAA'!F20</f>
        <v>6.1690000000000005</v>
      </c>
      <c r="H20" s="119">
        <f>'GNA CCAA'!G20</f>
        <v>0</v>
      </c>
      <c r="I20" s="119">
        <f>'GO CCAA'!G20</f>
        <v>13.85125</v>
      </c>
      <c r="J20" s="547">
        <f t="shared" si="0"/>
        <v>20.020250000000001</v>
      </c>
      <c r="K20" s="82"/>
    </row>
    <row r="21" spans="1:16" s="114" customFormat="1" x14ac:dyDescent="0.2">
      <c r="A21" s="585" t="s">
        <v>177</v>
      </c>
      <c r="B21" s="119">
        <f>'GNA CCAA'!B21</f>
        <v>8.6951299999999989</v>
      </c>
      <c r="C21" s="119">
        <f>'GNA CCAA'!C21</f>
        <v>0.4338999999999999</v>
      </c>
      <c r="D21" s="119">
        <f>'GO CCAA'!B21</f>
        <v>71.638059999999996</v>
      </c>
      <c r="E21" s="547">
        <f t="shared" si="1"/>
        <v>80.767089999999996</v>
      </c>
      <c r="F21" s="119"/>
      <c r="G21" s="119">
        <f>'GNA CCAA'!F21</f>
        <v>111.74636000000001</v>
      </c>
      <c r="H21" s="119">
        <f>'GNA CCAA'!G21</f>
        <v>5.5665299999999993</v>
      </c>
      <c r="I21" s="119">
        <f>'GO CCAA'!G21</f>
        <v>825.13977</v>
      </c>
      <c r="J21" s="547">
        <f t="shared" si="0"/>
        <v>942.45266000000004</v>
      </c>
      <c r="K21" s="82"/>
    </row>
    <row r="22" spans="1:16" s="114" customFormat="1" x14ac:dyDescent="0.2">
      <c r="A22" s="585" t="s">
        <v>178</v>
      </c>
      <c r="B22" s="119">
        <f>'GNA CCAA'!B22</f>
        <v>4.9261599999999985</v>
      </c>
      <c r="C22" s="119">
        <f>'GNA CCAA'!C22</f>
        <v>0.17727999999999999</v>
      </c>
      <c r="D22" s="119">
        <f>'GO CCAA'!B22</f>
        <v>55.563039999999987</v>
      </c>
      <c r="E22" s="547">
        <f t="shared" si="1"/>
        <v>60.666479999999986</v>
      </c>
      <c r="F22" s="119"/>
      <c r="G22" s="119">
        <f>'GNA CCAA'!F22</f>
        <v>61.434810000000013</v>
      </c>
      <c r="H22" s="119">
        <f>'GNA CCAA'!G22</f>
        <v>2.3847200000000006</v>
      </c>
      <c r="I22" s="119">
        <f>'GO CCAA'!G22</f>
        <v>602.19334000000003</v>
      </c>
      <c r="J22" s="547">
        <f t="shared" si="0"/>
        <v>666.01287000000002</v>
      </c>
      <c r="K22" s="82"/>
    </row>
    <row r="23" spans="1:16" x14ac:dyDescent="0.2">
      <c r="A23" s="586" t="s">
        <v>179</v>
      </c>
      <c r="B23" s="119">
        <f>'GNA CCAA'!B23</f>
        <v>13.76857</v>
      </c>
      <c r="C23" s="119">
        <f>'GNA CCAA'!C23</f>
        <v>0.87098999999999993</v>
      </c>
      <c r="D23" s="119">
        <f>'GO CCAA'!B23</f>
        <v>142.27759</v>
      </c>
      <c r="E23" s="547">
        <f t="shared" si="1"/>
        <v>156.91714999999999</v>
      </c>
      <c r="F23" s="119"/>
      <c r="G23" s="119">
        <f>'GNA CCAA'!F23</f>
        <v>166.99293</v>
      </c>
      <c r="H23" s="119">
        <f>'GNA CCAA'!G23</f>
        <v>10.975910000000002</v>
      </c>
      <c r="I23" s="119">
        <f>'GO CCAA'!G23</f>
        <v>1533.6604300000001</v>
      </c>
      <c r="J23" s="547">
        <f t="shared" si="0"/>
        <v>1711.6292700000001</v>
      </c>
      <c r="K23" s="489"/>
      <c r="P23" s="114"/>
    </row>
    <row r="24" spans="1:16" x14ac:dyDescent="0.2">
      <c r="A24" s="587" t="s">
        <v>518</v>
      </c>
      <c r="B24" s="123">
        <f>'GNA CCAA'!B24</f>
        <v>347.08997000000033</v>
      </c>
      <c r="C24" s="123">
        <f>'GNA CCAA'!C24</f>
        <v>26.093389999999989</v>
      </c>
      <c r="D24" s="123">
        <f>'GO CCAA'!B24</f>
        <v>1828.2029400000004</v>
      </c>
      <c r="E24" s="123">
        <f t="shared" si="1"/>
        <v>2201.3863000000006</v>
      </c>
      <c r="F24" s="123"/>
      <c r="G24" s="123">
        <f>'GNA CCAA'!F24</f>
        <v>4292.9288600000009</v>
      </c>
      <c r="H24" s="588">
        <f>'GNA CCAA'!G24</f>
        <v>319.75403000000034</v>
      </c>
      <c r="I24" s="123">
        <f>'GO CCAA'!G24</f>
        <v>21098.403469999954</v>
      </c>
      <c r="J24" s="123">
        <f t="shared" si="0"/>
        <v>25711.086359999954</v>
      </c>
      <c r="K24" s="489"/>
    </row>
    <row r="25" spans="1:16" x14ac:dyDescent="0.2">
      <c r="I25" s="8"/>
      <c r="J25" s="93" t="s">
        <v>241</v>
      </c>
    </row>
    <row r="26" spans="1:16" x14ac:dyDescent="0.2">
      <c r="A26" s="550" t="s">
        <v>525</v>
      </c>
      <c r="G26" s="125"/>
      <c r="H26" s="125"/>
      <c r="I26" s="125"/>
      <c r="J26" s="125"/>
    </row>
    <row r="27" spans="1:16" x14ac:dyDescent="0.2">
      <c r="A27" s="154" t="s">
        <v>242</v>
      </c>
      <c r="G27" s="125"/>
      <c r="H27" s="125"/>
      <c r="I27" s="125"/>
      <c r="J27" s="125"/>
    </row>
    <row r="28" spans="1:16" ht="18" x14ac:dyDescent="0.25">
      <c r="A28" s="126"/>
      <c r="E28" s="861"/>
      <c r="F28" s="861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23 F6:I23">
    <cfRule type="cellIs" dxfId="69" priority="5" operator="between">
      <formula>0</formula>
      <formula>0.5</formula>
    </cfRule>
    <cfRule type="cellIs" dxfId="68" priority="6" operator="between">
      <formula>0</formula>
      <formula>0.49</formula>
    </cfRule>
  </conditionalFormatting>
  <conditionalFormatting sqref="E6:E23">
    <cfRule type="cellIs" dxfId="67" priority="3" operator="between">
      <formula>0</formula>
      <formula>0.5</formula>
    </cfRule>
    <cfRule type="cellIs" dxfId="66" priority="4" operator="between">
      <formula>0</formula>
      <formula>0.49</formula>
    </cfRule>
  </conditionalFormatting>
  <conditionalFormatting sqref="J6:J23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7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377.22250000000008</v>
      </c>
      <c r="C5" s="101">
        <v>-1.4120934376752341</v>
      </c>
      <c r="D5" s="100">
        <v>1090.5914200000002</v>
      </c>
      <c r="E5" s="101">
        <v>4.1803252771102901</v>
      </c>
      <c r="F5" s="100">
        <v>5310.0769600000003</v>
      </c>
      <c r="G5" s="101">
        <v>3.1925178214733236</v>
      </c>
      <c r="H5" s="101">
        <v>99.994581728058307</v>
      </c>
    </row>
    <row r="6" spans="1:65" s="99" customFormat="1" x14ac:dyDescent="0.2">
      <c r="A6" s="99" t="s">
        <v>150</v>
      </c>
      <c r="B6" s="119">
        <v>3.1469999999999998E-2</v>
      </c>
      <c r="C6" s="551">
        <v>64.592050209204999</v>
      </c>
      <c r="D6" s="119">
        <v>7.8780000000000003E-2</v>
      </c>
      <c r="E6" s="551">
        <v>19.85394796896394</v>
      </c>
      <c r="F6" s="119">
        <v>0.28773000000000004</v>
      </c>
      <c r="G6" s="551">
        <v>13.163690710296558</v>
      </c>
      <c r="H6" s="270">
        <v>5.4182719416959674E-3</v>
      </c>
    </row>
    <row r="7" spans="1:65" s="99" customFormat="1" x14ac:dyDescent="0.2">
      <c r="A7" s="68" t="s">
        <v>120</v>
      </c>
      <c r="B7" s="69">
        <v>377.25397000000004</v>
      </c>
      <c r="C7" s="103">
        <v>-1.4087953405333402</v>
      </c>
      <c r="D7" s="69">
        <v>1090.6702000000002</v>
      </c>
      <c r="E7" s="103">
        <v>4.1813093547963289</v>
      </c>
      <c r="F7" s="69">
        <v>5310.3646900000003</v>
      </c>
      <c r="G7" s="103">
        <v>3.1930104847877656</v>
      </c>
      <c r="H7" s="103">
        <v>100</v>
      </c>
    </row>
    <row r="8" spans="1:65" s="99" customFormat="1" x14ac:dyDescent="0.2">
      <c r="H8" s="93" t="s">
        <v>241</v>
      </c>
    </row>
    <row r="9" spans="1:65" s="99" customFormat="1" x14ac:dyDescent="0.2">
      <c r="A9" s="94" t="s">
        <v>577</v>
      </c>
    </row>
    <row r="10" spans="1:65" x14ac:dyDescent="0.2">
      <c r="A10" s="94" t="s">
        <v>242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63" priority="7" operator="between">
      <formula>0</formula>
      <formula>0.5</formula>
    </cfRule>
    <cfRule type="cellIs" dxfId="62" priority="8" operator="between">
      <formula>0</formula>
      <formula>0.49</formula>
    </cfRule>
  </conditionalFormatting>
  <conditionalFormatting sqref="D6">
    <cfRule type="cellIs" dxfId="61" priority="5" operator="between">
      <formula>0</formula>
      <formula>0.5</formula>
    </cfRule>
    <cfRule type="cellIs" dxfId="60" priority="6" operator="between">
      <formula>0</formula>
      <formula>0.49</formula>
    </cfRule>
  </conditionalFormatting>
  <conditionalFormatting sqref="F6">
    <cfRule type="cellIs" dxfId="59" priority="3" operator="between">
      <formula>0</formula>
      <formula>0.5</formula>
    </cfRule>
    <cfRule type="cellIs" dxfId="58" priority="4" operator="between">
      <formula>0</formula>
      <formula>0.49</formula>
    </cfRule>
  </conditionalFormatting>
  <conditionalFormatting sqref="H6">
    <cfRule type="cellIs" dxfId="57" priority="1" operator="between">
      <formula>0</formula>
      <formula>0.5</formula>
    </cfRule>
    <cfRule type="cellIs" dxfId="56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8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186.29286999999994</v>
      </c>
      <c r="C5" s="180">
        <v>8.1873174523216097</v>
      </c>
      <c r="D5" s="129">
        <v>555.32677000000001</v>
      </c>
      <c r="E5" s="180">
        <v>2.4183149570819067</v>
      </c>
      <c r="F5" s="129">
        <v>2112.8179799999998</v>
      </c>
      <c r="G5" s="180">
        <v>-4.9830356721850038</v>
      </c>
      <c r="H5" s="180">
        <v>24.311366833338489</v>
      </c>
    </row>
    <row r="6" spans="1:65" s="179" customFormat="1" x14ac:dyDescent="0.2">
      <c r="A6" s="179" t="s">
        <v>207</v>
      </c>
      <c r="B6" s="129">
        <v>485.66232000000002</v>
      </c>
      <c r="C6" s="180">
        <v>-25.771430622976411</v>
      </c>
      <c r="D6" s="129">
        <v>1477.09581</v>
      </c>
      <c r="E6" s="180">
        <v>-15.37938714737972</v>
      </c>
      <c r="F6" s="129">
        <v>6577.8409799999999</v>
      </c>
      <c r="G6" s="180">
        <v>-1.9780241487788623</v>
      </c>
      <c r="H6" s="180">
        <v>75.688633166661504</v>
      </c>
    </row>
    <row r="7" spans="1:65" s="99" customFormat="1" x14ac:dyDescent="0.2">
      <c r="A7" s="68" t="s">
        <v>528</v>
      </c>
      <c r="B7" s="69">
        <v>671.9551899999999</v>
      </c>
      <c r="C7" s="103">
        <v>-18.696173534747167</v>
      </c>
      <c r="D7" s="69">
        <v>2032.4225800000002</v>
      </c>
      <c r="E7" s="103">
        <v>-11.161222995288666</v>
      </c>
      <c r="F7" s="69">
        <v>8690.6589600000007</v>
      </c>
      <c r="G7" s="103">
        <v>-2.7259377305522547</v>
      </c>
      <c r="H7" s="103">
        <v>100</v>
      </c>
    </row>
    <row r="8" spans="1:65" s="99" customFormat="1" x14ac:dyDescent="0.2">
      <c r="A8" s="181" t="s">
        <v>515</v>
      </c>
      <c r="B8" s="182">
        <v>474.14702</v>
      </c>
      <c r="C8" s="831">
        <v>-27.180722242461446</v>
      </c>
      <c r="D8" s="182">
        <v>1446.63013</v>
      </c>
      <c r="E8" s="831">
        <v>-16.082376130528733</v>
      </c>
      <c r="F8" s="182">
        <v>6467.7426899999991</v>
      </c>
      <c r="G8" s="831">
        <v>-1.4070179179051008</v>
      </c>
      <c r="H8" s="831">
        <v>74.421775377088309</v>
      </c>
    </row>
    <row r="9" spans="1:65" s="179" customFormat="1" x14ac:dyDescent="0.2">
      <c r="H9" s="93" t="s">
        <v>241</v>
      </c>
    </row>
    <row r="10" spans="1:65" s="179" customFormat="1" x14ac:dyDescent="0.2">
      <c r="A10" s="94" t="s">
        <v>577</v>
      </c>
    </row>
    <row r="11" spans="1:65" x14ac:dyDescent="0.2">
      <c r="A11" s="94" t="s">
        <v>529</v>
      </c>
    </row>
    <row r="12" spans="1:65" x14ac:dyDescent="0.2">
      <c r="A12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A4" sqref="A4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530</v>
      </c>
    </row>
    <row r="2" spans="1:3" ht="15.75" x14ac:dyDescent="0.25">
      <c r="A2" s="2"/>
      <c r="C2" s="603" t="s">
        <v>160</v>
      </c>
    </row>
    <row r="3" spans="1:3" s="114" customFormat="1" ht="13.7" customHeight="1" x14ac:dyDescent="0.2">
      <c r="A3" s="111"/>
      <c r="B3" s="452">
        <f>INDICE!A3</f>
        <v>42064</v>
      </c>
      <c r="C3" s="113"/>
    </row>
    <row r="4" spans="1:3" s="114" customFormat="1" x14ac:dyDescent="0.2">
      <c r="A4" s="584" t="s">
        <v>162</v>
      </c>
      <c r="B4" s="117">
        <v>12.05979</v>
      </c>
      <c r="C4" s="117">
        <v>147.50787</v>
      </c>
    </row>
    <row r="5" spans="1:3" s="114" customFormat="1" x14ac:dyDescent="0.2">
      <c r="A5" s="585" t="s">
        <v>163</v>
      </c>
      <c r="B5" s="119">
        <v>0.34429999999999999</v>
      </c>
      <c r="C5" s="119">
        <v>4.7371899999999991</v>
      </c>
    </row>
    <row r="6" spans="1:3" s="114" customFormat="1" x14ac:dyDescent="0.2">
      <c r="A6" s="585" t="s">
        <v>164</v>
      </c>
      <c r="B6" s="119">
        <v>5.3142399999999999</v>
      </c>
      <c r="C6" s="119">
        <v>62.542560000000009</v>
      </c>
    </row>
    <row r="7" spans="1:3" s="114" customFormat="1" x14ac:dyDescent="0.2">
      <c r="A7" s="585" t="s">
        <v>165</v>
      </c>
      <c r="B7" s="119">
        <v>6.7804200000000003</v>
      </c>
      <c r="C7" s="119">
        <v>101.85035000000001</v>
      </c>
    </row>
    <row r="8" spans="1:3" s="114" customFormat="1" x14ac:dyDescent="0.2">
      <c r="A8" s="585" t="s">
        <v>166</v>
      </c>
      <c r="B8" s="119">
        <v>104.11170999999999</v>
      </c>
      <c r="C8" s="119">
        <v>1048.827</v>
      </c>
    </row>
    <row r="9" spans="1:3" s="114" customFormat="1" x14ac:dyDescent="0.2">
      <c r="A9" s="585" t="s">
        <v>167</v>
      </c>
      <c r="B9" s="119">
        <v>1.1344099999999999</v>
      </c>
      <c r="C9" s="119">
        <v>5.4112999999999989</v>
      </c>
    </row>
    <row r="10" spans="1:3" s="114" customFormat="1" x14ac:dyDescent="0.2">
      <c r="A10" s="585" t="s">
        <v>168</v>
      </c>
      <c r="B10" s="119">
        <v>3.6213400000000004</v>
      </c>
      <c r="C10" s="119">
        <v>28.153809999999993</v>
      </c>
    </row>
    <row r="11" spans="1:3" s="114" customFormat="1" x14ac:dyDescent="0.2">
      <c r="A11" s="585" t="s">
        <v>634</v>
      </c>
      <c r="B11" s="119">
        <v>7.7884599999999997</v>
      </c>
      <c r="C11" s="119">
        <v>86.828909999999951</v>
      </c>
    </row>
    <row r="12" spans="1:3" s="114" customFormat="1" x14ac:dyDescent="0.2">
      <c r="A12" s="585" t="s">
        <v>169</v>
      </c>
      <c r="B12" s="119">
        <v>4.050749999999999</v>
      </c>
      <c r="C12" s="119">
        <v>34.922650000000019</v>
      </c>
    </row>
    <row r="13" spans="1:3" s="114" customFormat="1" x14ac:dyDescent="0.2">
      <c r="A13" s="585" t="s">
        <v>170</v>
      </c>
      <c r="B13" s="119">
        <v>2.3349899999999999</v>
      </c>
      <c r="C13" s="119">
        <v>41.917670000000001</v>
      </c>
    </row>
    <row r="14" spans="1:3" s="114" customFormat="1" x14ac:dyDescent="0.2">
      <c r="A14" s="585" t="s">
        <v>171</v>
      </c>
      <c r="B14" s="119">
        <v>1.56732</v>
      </c>
      <c r="C14" s="119">
        <v>11.261870000000002</v>
      </c>
    </row>
    <row r="15" spans="1:3" s="114" customFormat="1" x14ac:dyDescent="0.2">
      <c r="A15" s="585" t="s">
        <v>172</v>
      </c>
      <c r="B15" s="119">
        <v>0.56213999999999997</v>
      </c>
      <c r="C15" s="119">
        <v>6.3146799999999974</v>
      </c>
    </row>
    <row r="16" spans="1:3" s="114" customFormat="1" x14ac:dyDescent="0.2">
      <c r="A16" s="585" t="s">
        <v>173</v>
      </c>
      <c r="B16" s="119">
        <v>32.075720000000004</v>
      </c>
      <c r="C16" s="119">
        <v>465.13325999999995</v>
      </c>
    </row>
    <row r="17" spans="1:9" s="114" customFormat="1" x14ac:dyDescent="0.2">
      <c r="A17" s="585" t="s">
        <v>174</v>
      </c>
      <c r="B17" s="119">
        <v>0.42854000000000003</v>
      </c>
      <c r="C17" s="119">
        <v>3.8650899999999995</v>
      </c>
    </row>
    <row r="18" spans="1:9" s="114" customFormat="1" x14ac:dyDescent="0.2">
      <c r="A18" s="585" t="s">
        <v>175</v>
      </c>
      <c r="B18" s="119">
        <v>0.45122000000000001</v>
      </c>
      <c r="C18" s="119">
        <v>4.3219999999999992</v>
      </c>
    </row>
    <row r="19" spans="1:9" s="114" customFormat="1" x14ac:dyDescent="0.2">
      <c r="A19" s="585" t="s">
        <v>176</v>
      </c>
      <c r="B19" s="119">
        <v>2.5360399999999998</v>
      </c>
      <c r="C19" s="119">
        <v>43.954659999999997</v>
      </c>
    </row>
    <row r="20" spans="1:9" s="114" customFormat="1" x14ac:dyDescent="0.2">
      <c r="A20" s="585" t="s">
        <v>177</v>
      </c>
      <c r="B20" s="119">
        <v>0.49960000000000004</v>
      </c>
      <c r="C20" s="119">
        <v>7.9378599999999979</v>
      </c>
    </row>
    <row r="21" spans="1:9" s="114" customFormat="1" x14ac:dyDescent="0.2">
      <c r="A21" s="585" t="s">
        <v>178</v>
      </c>
      <c r="B21" s="119">
        <v>7.0980000000000001E-2</v>
      </c>
      <c r="C21" s="119">
        <v>1.3174399999999999</v>
      </c>
    </row>
    <row r="22" spans="1:9" x14ac:dyDescent="0.2">
      <c r="A22" s="586" t="s">
        <v>179</v>
      </c>
      <c r="B22" s="119">
        <v>0.56089999999999995</v>
      </c>
      <c r="C22" s="119">
        <v>6.0118099999999997</v>
      </c>
      <c r="I22" s="114"/>
    </row>
    <row r="23" spans="1:9" x14ac:dyDescent="0.2">
      <c r="A23" s="587" t="s">
        <v>518</v>
      </c>
      <c r="B23" s="123">
        <v>186.29287000000005</v>
      </c>
      <c r="C23" s="123">
        <v>2112.8179799999989</v>
      </c>
    </row>
    <row r="24" spans="1:9" x14ac:dyDescent="0.2">
      <c r="A24" s="154" t="s">
        <v>242</v>
      </c>
      <c r="C24" s="93" t="s">
        <v>241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61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55" priority="3" operator="between">
      <formula>0</formula>
      <formula>0.5</formula>
    </cfRule>
    <cfRule type="cellIs" dxfId="54" priority="4" operator="between">
      <formula>0</formula>
      <formula>0.49</formula>
    </cfRule>
  </conditionalFormatting>
  <conditionalFormatting sqref="C5:C22">
    <cfRule type="cellIs" dxfId="53" priority="1" operator="between">
      <formula>0</formula>
      <formula>0.5</formula>
    </cfRule>
    <cfRule type="cellIs" dxfId="5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5" workbookViewId="0">
      <selection activeCell="D43" sqref="D4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0" t="s">
        <v>0</v>
      </c>
      <c r="B1" s="840"/>
      <c r="C1" s="840"/>
      <c r="D1" s="840"/>
      <c r="E1" s="840"/>
      <c r="F1" s="840"/>
    </row>
    <row r="2" spans="1:6" ht="12.75" x14ac:dyDescent="0.2">
      <c r="A2" s="841"/>
      <c r="B2" s="841"/>
      <c r="C2" s="841"/>
      <c r="D2" s="841"/>
      <c r="E2" s="841"/>
      <c r="F2" s="841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498</v>
      </c>
      <c r="F3" s="760" t="s">
        <v>499</v>
      </c>
    </row>
    <row r="4" spans="1:6" ht="12.75" x14ac:dyDescent="0.2">
      <c r="A4" s="26" t="s">
        <v>45</v>
      </c>
      <c r="B4" s="450"/>
      <c r="C4" s="450"/>
      <c r="D4" s="450"/>
      <c r="E4" s="450"/>
      <c r="F4" s="76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4357.4264920672504</v>
      </c>
      <c r="E5" s="470">
        <v>4594.6607699999995</v>
      </c>
      <c r="F5" s="756" t="s">
        <v>657</v>
      </c>
    </row>
    <row r="6" spans="1:6" ht="12.75" x14ac:dyDescent="0.2">
      <c r="A6" s="22" t="s">
        <v>475</v>
      </c>
      <c r="B6" s="31" t="s">
        <v>47</v>
      </c>
      <c r="C6" s="32" t="s">
        <v>48</v>
      </c>
      <c r="D6" s="33">
        <v>175.58420000000001</v>
      </c>
      <c r="E6" s="471">
        <v>177.37289000000007</v>
      </c>
      <c r="F6" s="756" t="s">
        <v>657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325.0209000000001</v>
      </c>
      <c r="E7" s="471">
        <v>373.45778000000001</v>
      </c>
      <c r="F7" s="756" t="s">
        <v>657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352.52428000000003</v>
      </c>
      <c r="E8" s="471">
        <v>377.25397000000004</v>
      </c>
      <c r="F8" s="756" t="s">
        <v>657</v>
      </c>
    </row>
    <row r="9" spans="1:6" ht="12.75" x14ac:dyDescent="0.2">
      <c r="A9" s="22" t="s">
        <v>616</v>
      </c>
      <c r="B9" s="31" t="s">
        <v>47</v>
      </c>
      <c r="C9" s="32" t="s">
        <v>48</v>
      </c>
      <c r="D9" s="33">
        <v>1634.0108000000012</v>
      </c>
      <c r="E9" s="471">
        <v>1829.2795799999999</v>
      </c>
      <c r="F9" s="756" t="s">
        <v>657</v>
      </c>
    </row>
    <row r="10" spans="1:6" ht="12.75" x14ac:dyDescent="0.2">
      <c r="A10" s="34" t="s">
        <v>51</v>
      </c>
      <c r="B10" s="35" t="s">
        <v>47</v>
      </c>
      <c r="C10" s="36" t="s">
        <v>625</v>
      </c>
      <c r="D10" s="37">
        <v>30929.405999999999</v>
      </c>
      <c r="E10" s="472">
        <v>28169.446999999996</v>
      </c>
      <c r="F10" s="757" t="s">
        <v>657</v>
      </c>
    </row>
    <row r="11" spans="1:6" ht="12.75" x14ac:dyDescent="0.2">
      <c r="A11" s="38" t="s">
        <v>52</v>
      </c>
      <c r="B11" s="39"/>
      <c r="C11" s="40"/>
      <c r="D11" s="41"/>
      <c r="E11" s="41"/>
      <c r="F11" s="758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5429</v>
      </c>
      <c r="E12" s="471">
        <v>5694</v>
      </c>
      <c r="F12" s="759" t="s">
        <v>657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27340.79967</v>
      </c>
      <c r="E13" s="471">
        <v>26114.569799999997</v>
      </c>
      <c r="F13" s="756" t="s">
        <v>657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44.255279656638287</v>
      </c>
      <c r="E14" s="473">
        <v>48.900906967573441</v>
      </c>
      <c r="F14" s="756" t="s">
        <v>657</v>
      </c>
    </row>
    <row r="15" spans="1:6" ht="12.75" x14ac:dyDescent="0.2">
      <c r="A15" s="22" t="s">
        <v>500</v>
      </c>
      <c r="B15" s="31" t="s">
        <v>47</v>
      </c>
      <c r="C15" s="32" t="s">
        <v>48</v>
      </c>
      <c r="D15" s="33">
        <v>47</v>
      </c>
      <c r="E15" s="471">
        <v>326</v>
      </c>
      <c r="F15" s="757" t="s">
        <v>657</v>
      </c>
    </row>
    <row r="16" spans="1:6" ht="12.75" x14ac:dyDescent="0.2">
      <c r="A16" s="26" t="s">
        <v>58</v>
      </c>
      <c r="B16" s="28"/>
      <c r="C16" s="29"/>
      <c r="D16" s="43"/>
      <c r="E16" s="43"/>
      <c r="F16" s="758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4626</v>
      </c>
      <c r="E17" s="470">
        <v>5330</v>
      </c>
      <c r="F17" s="759" t="s">
        <v>657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78.315862708719834</v>
      </c>
      <c r="E18" s="473">
        <v>81.501885211562637</v>
      </c>
      <c r="F18" s="756" t="s">
        <v>657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17298</v>
      </c>
      <c r="E19" s="472">
        <v>17988</v>
      </c>
      <c r="F19" s="757" t="s">
        <v>657</v>
      </c>
    </row>
    <row r="20" spans="1:6" ht="12.75" x14ac:dyDescent="0.2">
      <c r="A20" s="26" t="s">
        <v>67</v>
      </c>
      <c r="B20" s="28"/>
      <c r="C20" s="29"/>
      <c r="D20" s="30"/>
      <c r="E20" s="30"/>
      <c r="F20" s="758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58.224999999999987</v>
      </c>
      <c r="E21" s="474">
        <v>55.924999999999997</v>
      </c>
      <c r="F21" s="756" t="s">
        <v>657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1.1349649999999998</v>
      </c>
      <c r="E22" s="475">
        <v>1.0837681818181819</v>
      </c>
      <c r="F22" s="756" t="s">
        <v>657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120.522778521429</v>
      </c>
      <c r="E23" s="476">
        <v>126.331</v>
      </c>
      <c r="F23" s="756" t="s">
        <v>657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113.84729331428601</v>
      </c>
      <c r="E24" s="476">
        <v>116.82599999999999</v>
      </c>
      <c r="F24" s="756" t="s">
        <v>657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6">
        <v>15.81</v>
      </c>
      <c r="F25" s="756" t="s">
        <v>657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9.0886999999999993</v>
      </c>
      <c r="E26" s="477">
        <v>9.0886999999999993</v>
      </c>
      <c r="F26" s="756" t="s">
        <v>657</v>
      </c>
    </row>
    <row r="27" spans="1:6" ht="12.75" x14ac:dyDescent="0.2">
      <c r="A27" s="38" t="s">
        <v>82</v>
      </c>
      <c r="B27" s="39"/>
      <c r="C27" s="40"/>
      <c r="D27" s="41"/>
      <c r="E27" s="41"/>
      <c r="F27" s="758"/>
    </row>
    <row r="28" spans="1:6" ht="12.75" x14ac:dyDescent="0.2">
      <c r="A28" s="22" t="s">
        <v>83</v>
      </c>
      <c r="B28" s="31" t="s">
        <v>84</v>
      </c>
      <c r="C28" s="32" t="s">
        <v>501</v>
      </c>
      <c r="D28" s="50">
        <v>2</v>
      </c>
      <c r="E28" s="478">
        <v>2.6</v>
      </c>
      <c r="F28" s="756" t="s">
        <v>665</v>
      </c>
    </row>
    <row r="29" spans="1:6" x14ac:dyDescent="0.2">
      <c r="A29" s="22" t="s">
        <v>85</v>
      </c>
      <c r="B29" s="31" t="s">
        <v>84</v>
      </c>
      <c r="C29" s="32" t="s">
        <v>501</v>
      </c>
      <c r="D29" s="51">
        <v>1.1000000000000001</v>
      </c>
      <c r="E29" s="479">
        <v>4.8</v>
      </c>
      <c r="F29" s="756" t="s">
        <v>657</v>
      </c>
    </row>
    <row r="30" spans="1:6" ht="12.75" x14ac:dyDescent="0.2">
      <c r="A30" s="52" t="s">
        <v>86</v>
      </c>
      <c r="B30" s="31" t="s">
        <v>84</v>
      </c>
      <c r="C30" s="32" t="s">
        <v>501</v>
      </c>
      <c r="D30" s="51">
        <v>-1.6</v>
      </c>
      <c r="E30" s="479">
        <v>5.8</v>
      </c>
      <c r="F30" s="756" t="s">
        <v>657</v>
      </c>
    </row>
    <row r="31" spans="1:6" ht="12.75" x14ac:dyDescent="0.2">
      <c r="A31" s="52" t="s">
        <v>87</v>
      </c>
      <c r="B31" s="31" t="s">
        <v>84</v>
      </c>
      <c r="C31" s="32" t="s">
        <v>501</v>
      </c>
      <c r="D31" s="51">
        <v>5.3</v>
      </c>
      <c r="E31" s="479">
        <v>5.9</v>
      </c>
      <c r="F31" s="756" t="s">
        <v>657</v>
      </c>
    </row>
    <row r="32" spans="1:6" ht="12.75" x14ac:dyDescent="0.2">
      <c r="A32" s="52" t="s">
        <v>88</v>
      </c>
      <c r="B32" s="31" t="s">
        <v>84</v>
      </c>
      <c r="C32" s="32" t="s">
        <v>501</v>
      </c>
      <c r="D32" s="51">
        <v>-2.1</v>
      </c>
      <c r="E32" s="479">
        <v>5.8</v>
      </c>
      <c r="F32" s="756" t="s">
        <v>657</v>
      </c>
    </row>
    <row r="33" spans="1:6" ht="12.75" x14ac:dyDescent="0.2">
      <c r="A33" s="52" t="s">
        <v>89</v>
      </c>
      <c r="B33" s="31" t="s">
        <v>84</v>
      </c>
      <c r="C33" s="32" t="s">
        <v>501</v>
      </c>
      <c r="D33" s="51">
        <v>4.2</v>
      </c>
      <c r="E33" s="479">
        <v>3.7</v>
      </c>
      <c r="F33" s="756" t="s">
        <v>657</v>
      </c>
    </row>
    <row r="34" spans="1:6" ht="12.75" x14ac:dyDescent="0.2">
      <c r="A34" s="52" t="s">
        <v>90</v>
      </c>
      <c r="B34" s="31" t="s">
        <v>84</v>
      </c>
      <c r="C34" s="32" t="s">
        <v>501</v>
      </c>
      <c r="D34" s="51">
        <v>1.7</v>
      </c>
      <c r="E34" s="479">
        <v>6.1</v>
      </c>
      <c r="F34" s="756" t="s">
        <v>657</v>
      </c>
    </row>
    <row r="35" spans="1:6" ht="12.75" x14ac:dyDescent="0.2">
      <c r="A35" s="52" t="s">
        <v>91</v>
      </c>
      <c r="B35" s="31" t="s">
        <v>84</v>
      </c>
      <c r="C35" s="32" t="s">
        <v>501</v>
      </c>
      <c r="D35" s="51">
        <v>0.3</v>
      </c>
      <c r="E35" s="479">
        <v>2.4</v>
      </c>
      <c r="F35" s="756" t="s">
        <v>657</v>
      </c>
    </row>
    <row r="36" spans="1:6" x14ac:dyDescent="0.2">
      <c r="A36" s="22" t="s">
        <v>92</v>
      </c>
      <c r="B36" s="31" t="s">
        <v>93</v>
      </c>
      <c r="C36" s="32" t="s">
        <v>501</v>
      </c>
      <c r="D36" s="51">
        <v>1.2</v>
      </c>
      <c r="E36" s="479">
        <v>-0.2</v>
      </c>
      <c r="F36" s="756" t="s">
        <v>657</v>
      </c>
    </row>
    <row r="37" spans="1:6" x14ac:dyDescent="0.2">
      <c r="A37" s="22" t="s">
        <v>502</v>
      </c>
      <c r="B37" s="31" t="s">
        <v>94</v>
      </c>
      <c r="C37" s="32" t="s">
        <v>501</v>
      </c>
      <c r="D37" s="51">
        <v>8.3000000000000007</v>
      </c>
      <c r="E37" s="479">
        <v>12.3</v>
      </c>
      <c r="F37" s="756" t="s">
        <v>657</v>
      </c>
    </row>
    <row r="38" spans="1:6" ht="12.75" x14ac:dyDescent="0.2">
      <c r="A38" s="34" t="s">
        <v>95</v>
      </c>
      <c r="B38" s="35" t="s">
        <v>96</v>
      </c>
      <c r="C38" s="36" t="s">
        <v>501</v>
      </c>
      <c r="D38" s="53">
        <v>26.9</v>
      </c>
      <c r="E38" s="480">
        <v>41.5</v>
      </c>
      <c r="F38" s="756" t="s">
        <v>657</v>
      </c>
    </row>
    <row r="39" spans="1:6" ht="12.75" x14ac:dyDescent="0.2">
      <c r="A39" s="38" t="s">
        <v>63</v>
      </c>
      <c r="B39" s="39"/>
      <c r="C39" s="40"/>
      <c r="D39" s="41"/>
      <c r="E39" s="41"/>
      <c r="F39" s="758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26.693999999999999</v>
      </c>
      <c r="E40" s="481">
        <v>28.718</v>
      </c>
      <c r="F40" s="756" t="s">
        <v>657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15.7553679322</v>
      </c>
      <c r="E41" s="471">
        <v>70.729391911800008</v>
      </c>
      <c r="F41" s="756" t="s">
        <v>657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0.61</v>
      </c>
      <c r="E42" s="476">
        <v>0.62502982129842866</v>
      </c>
      <c r="F42" s="756" t="s">
        <v>650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0.05</v>
      </c>
      <c r="E43" s="476">
        <v>0.25108548247965257</v>
      </c>
      <c r="F43" s="756" t="s">
        <v>650</v>
      </c>
    </row>
    <row r="44" spans="1:6" x14ac:dyDescent="0.2">
      <c r="A44" s="38" t="s">
        <v>97</v>
      </c>
      <c r="B44" s="39"/>
      <c r="C44" s="40"/>
      <c r="D44" s="41"/>
      <c r="E44" s="41"/>
      <c r="F44" s="758"/>
    </row>
    <row r="45" spans="1:6" ht="12.75" x14ac:dyDescent="0.2">
      <c r="A45" s="54" t="s">
        <v>98</v>
      </c>
      <c r="B45" s="31" t="s">
        <v>84</v>
      </c>
      <c r="C45" s="32" t="s">
        <v>501</v>
      </c>
      <c r="D45" s="51">
        <v>-1</v>
      </c>
      <c r="E45" s="479">
        <v>-0.2</v>
      </c>
      <c r="F45" s="756" t="s">
        <v>657</v>
      </c>
    </row>
    <row r="46" spans="1:6" ht="12.75" x14ac:dyDescent="0.2">
      <c r="A46" s="55" t="s">
        <v>99</v>
      </c>
      <c r="B46" s="31" t="s">
        <v>84</v>
      </c>
      <c r="C46" s="32" t="s">
        <v>501</v>
      </c>
      <c r="D46" s="51">
        <v>-0.4</v>
      </c>
      <c r="E46" s="479">
        <v>-0.1</v>
      </c>
      <c r="F46" s="756" t="s">
        <v>657</v>
      </c>
    </row>
    <row r="47" spans="1:6" ht="12.75" x14ac:dyDescent="0.2">
      <c r="A47" s="55" t="s">
        <v>100</v>
      </c>
      <c r="B47" s="31" t="s">
        <v>84</v>
      </c>
      <c r="C47" s="32" t="s">
        <v>501</v>
      </c>
      <c r="D47" s="51">
        <v>-1</v>
      </c>
      <c r="E47" s="479">
        <v>-0.2</v>
      </c>
      <c r="F47" s="756" t="s">
        <v>657</v>
      </c>
    </row>
    <row r="48" spans="1:6" ht="12.75" x14ac:dyDescent="0.2">
      <c r="A48" s="54" t="s">
        <v>101</v>
      </c>
      <c r="B48" s="31" t="s">
        <v>84</v>
      </c>
      <c r="C48" s="32" t="s">
        <v>501</v>
      </c>
      <c r="D48" s="51">
        <v>-1.7</v>
      </c>
      <c r="E48" s="479">
        <v>-0.5</v>
      </c>
      <c r="F48" s="756" t="s">
        <v>657</v>
      </c>
    </row>
    <row r="49" spans="1:7" ht="12.75" x14ac:dyDescent="0.2">
      <c r="A49" s="482" t="s">
        <v>102</v>
      </c>
      <c r="B49" s="31" t="s">
        <v>84</v>
      </c>
      <c r="C49" s="32" t="s">
        <v>501</v>
      </c>
      <c r="D49" s="51">
        <v>-0.5</v>
      </c>
      <c r="E49" s="479">
        <v>-0.1</v>
      </c>
      <c r="F49" s="756" t="s">
        <v>657</v>
      </c>
    </row>
    <row r="50" spans="1:7" ht="12.75" x14ac:dyDescent="0.2">
      <c r="A50" s="55" t="s">
        <v>103</v>
      </c>
      <c r="B50" s="31" t="s">
        <v>84</v>
      </c>
      <c r="C50" s="32" t="s">
        <v>501</v>
      </c>
      <c r="D50" s="51">
        <v>-1.3</v>
      </c>
      <c r="E50" s="479">
        <v>-0.5</v>
      </c>
      <c r="F50" s="756" t="s">
        <v>657</v>
      </c>
    </row>
    <row r="51" spans="1:7" ht="12.75" x14ac:dyDescent="0.2">
      <c r="A51" s="55" t="s">
        <v>104</v>
      </c>
      <c r="B51" s="31" t="s">
        <v>84</v>
      </c>
      <c r="C51" s="32" t="s">
        <v>501</v>
      </c>
      <c r="D51" s="51">
        <v>5.2</v>
      </c>
      <c r="E51" s="479">
        <v>-2.1</v>
      </c>
      <c r="F51" s="756" t="s">
        <v>657</v>
      </c>
    </row>
    <row r="52" spans="1:7" ht="12.75" x14ac:dyDescent="0.2">
      <c r="A52" s="55" t="s">
        <v>105</v>
      </c>
      <c r="B52" s="31" t="s">
        <v>84</v>
      </c>
      <c r="C52" s="32" t="s">
        <v>501</v>
      </c>
      <c r="D52" s="51">
        <v>10.7</v>
      </c>
      <c r="E52" s="479">
        <v>9.4</v>
      </c>
      <c r="F52" s="756" t="s">
        <v>657</v>
      </c>
    </row>
    <row r="53" spans="1:7" ht="12.75" x14ac:dyDescent="0.2">
      <c r="A53" s="54" t="s">
        <v>106</v>
      </c>
      <c r="B53" s="31" t="s">
        <v>84</v>
      </c>
      <c r="C53" s="32" t="s">
        <v>501</v>
      </c>
      <c r="D53" s="51">
        <v>6.5</v>
      </c>
      <c r="E53" s="479">
        <v>6.5</v>
      </c>
      <c r="F53" s="756" t="s">
        <v>657</v>
      </c>
    </row>
    <row r="54" spans="1:7" ht="12.75" x14ac:dyDescent="0.2">
      <c r="A54" s="56" t="s">
        <v>107</v>
      </c>
      <c r="B54" s="35" t="s">
        <v>84</v>
      </c>
      <c r="C54" s="36" t="s">
        <v>501</v>
      </c>
      <c r="D54" s="53">
        <v>-2.2999999999999998</v>
      </c>
      <c r="E54" s="480">
        <v>0.1</v>
      </c>
      <c r="F54" s="757" t="s">
        <v>657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1"/>
      <c r="B56" s="22"/>
      <c r="C56" s="22"/>
      <c r="D56" s="22"/>
      <c r="E56" s="22"/>
      <c r="F56" s="22"/>
    </row>
    <row r="57" spans="1:7" ht="12.75" x14ac:dyDescent="0.2">
      <c r="A57" s="461" t="s">
        <v>503</v>
      </c>
      <c r="B57" s="467"/>
      <c r="C57" s="467"/>
      <c r="D57" s="468"/>
      <c r="E57" s="22"/>
      <c r="F57" s="22"/>
    </row>
    <row r="58" spans="1:7" ht="12.75" x14ac:dyDescent="0.2">
      <c r="A58" s="461" t="s">
        <v>504</v>
      </c>
      <c r="B58" s="22"/>
      <c r="C58" s="22"/>
      <c r="D58" s="22"/>
      <c r="E58" s="22"/>
      <c r="F58" s="22"/>
    </row>
    <row r="59" spans="1:7" ht="12.75" x14ac:dyDescent="0.2">
      <c r="A59" s="461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2" t="s">
        <v>160</v>
      </c>
    </row>
    <row r="3" spans="1:65" s="102" customFormat="1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98" t="s">
        <v>506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4">
        <v>33.843863201911589</v>
      </c>
      <c r="C5" s="184">
        <v>10.868881799633428</v>
      </c>
      <c r="D5" s="100">
        <v>94.228138610513753</v>
      </c>
      <c r="E5" s="101">
        <v>3.9477494535822686</v>
      </c>
      <c r="F5" s="100">
        <v>369.75992374432496</v>
      </c>
      <c r="G5" s="101">
        <v>0.92815962367754934</v>
      </c>
      <c r="H5" s="605">
        <v>6.6627618526797248</v>
      </c>
      <c r="I5" s="99"/>
    </row>
    <row r="6" spans="1:65" s="136" customFormat="1" x14ac:dyDescent="0.2">
      <c r="A6" s="99" t="s">
        <v>209</v>
      </c>
      <c r="B6" s="604">
        <v>51.024000000000001</v>
      </c>
      <c r="C6" s="101">
        <v>-57.095648517973515</v>
      </c>
      <c r="D6" s="100">
        <v>181.19900000000001</v>
      </c>
      <c r="E6" s="101">
        <v>-26.999468205111675</v>
      </c>
      <c r="F6" s="100">
        <v>1315.0340000000001</v>
      </c>
      <c r="G6" s="101">
        <v>-10.104597261918352</v>
      </c>
      <c r="H6" s="605">
        <v>23.695803161824681</v>
      </c>
      <c r="I6" s="99"/>
    </row>
    <row r="7" spans="1:65" s="136" customFormat="1" x14ac:dyDescent="0.2">
      <c r="A7" s="99" t="s">
        <v>210</v>
      </c>
      <c r="B7" s="604">
        <v>189</v>
      </c>
      <c r="C7" s="101">
        <v>-2.0725388601036268</v>
      </c>
      <c r="D7" s="100">
        <v>476</v>
      </c>
      <c r="E7" s="101">
        <v>0.42194092827004226</v>
      </c>
      <c r="F7" s="100">
        <v>1773</v>
      </c>
      <c r="G7" s="101">
        <v>-9.8168870803662251</v>
      </c>
      <c r="H7" s="605">
        <v>31.947964087556031</v>
      </c>
      <c r="I7" s="99"/>
    </row>
    <row r="8" spans="1:65" s="136" customFormat="1" x14ac:dyDescent="0.2">
      <c r="A8" s="179" t="s">
        <v>532</v>
      </c>
      <c r="B8" s="604">
        <v>147.13213679808842</v>
      </c>
      <c r="C8" s="101">
        <v>-7.407577705840394</v>
      </c>
      <c r="D8" s="100">
        <v>587.53927856491578</v>
      </c>
      <c r="E8" s="101">
        <v>16.300654914965808</v>
      </c>
      <c r="F8" s="100">
        <v>2091.8554847154664</v>
      </c>
      <c r="G8" s="101">
        <v>-11.383496420337851</v>
      </c>
      <c r="H8" s="605">
        <v>37.693470897939555</v>
      </c>
      <c r="I8" s="99"/>
      <c r="J8" s="100"/>
    </row>
    <row r="9" spans="1:65" s="99" customFormat="1" x14ac:dyDescent="0.2">
      <c r="A9" s="68" t="s">
        <v>211</v>
      </c>
      <c r="B9" s="69">
        <v>421</v>
      </c>
      <c r="C9" s="103">
        <v>-16.027402088681846</v>
      </c>
      <c r="D9" s="69">
        <v>1338.9664171754293</v>
      </c>
      <c r="E9" s="103">
        <v>1.5864957309438492</v>
      </c>
      <c r="F9" s="69">
        <v>5549.6494084597916</v>
      </c>
      <c r="G9" s="103">
        <v>-9.846520849151462</v>
      </c>
      <c r="H9" s="103">
        <v>100</v>
      </c>
    </row>
    <row r="10" spans="1:65" s="99" customFormat="1" x14ac:dyDescent="0.2">
      <c r="H10" s="93" t="s">
        <v>241</v>
      </c>
    </row>
    <row r="11" spans="1:65" s="99" customFormat="1" x14ac:dyDescent="0.2">
      <c r="A11" s="94" t="s">
        <v>577</v>
      </c>
    </row>
    <row r="12" spans="1:65" x14ac:dyDescent="0.2">
      <c r="A12" s="94" t="s">
        <v>531</v>
      </c>
    </row>
    <row r="13" spans="1:65" x14ac:dyDescent="0.2">
      <c r="A13" s="94" t="s">
        <v>242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workbookViewId="0">
      <selection activeCell="M33" sqref="M33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2" t="s">
        <v>271</v>
      </c>
      <c r="B1" s="442"/>
      <c r="C1" s="1"/>
      <c r="D1" s="1"/>
      <c r="E1" s="1"/>
      <c r="F1" s="1"/>
      <c r="G1" s="1"/>
      <c r="H1" s="1"/>
      <c r="I1" s="1"/>
    </row>
    <row r="2" spans="1:10" x14ac:dyDescent="0.2">
      <c r="A2" s="606"/>
      <c r="B2" s="606"/>
      <c r="C2" s="606"/>
      <c r="D2" s="606"/>
      <c r="E2" s="606"/>
      <c r="F2" s="1"/>
      <c r="G2" s="1"/>
      <c r="H2" s="607"/>
      <c r="I2" s="611" t="s">
        <v>160</v>
      </c>
    </row>
    <row r="3" spans="1:10" ht="14.45" customHeight="1" x14ac:dyDescent="0.2">
      <c r="A3" s="868" t="s">
        <v>543</v>
      </c>
      <c r="B3" s="868" t="s">
        <v>544</v>
      </c>
      <c r="C3" s="851">
        <f>INDICE!A3</f>
        <v>42064</v>
      </c>
      <c r="D3" s="852"/>
      <c r="E3" s="852" t="s">
        <v>121</v>
      </c>
      <c r="F3" s="852"/>
      <c r="G3" s="852" t="s">
        <v>122</v>
      </c>
      <c r="H3" s="852"/>
      <c r="I3" s="852"/>
    </row>
    <row r="4" spans="1:10" x14ac:dyDescent="0.2">
      <c r="A4" s="869"/>
      <c r="B4" s="869"/>
      <c r="C4" s="97" t="s">
        <v>48</v>
      </c>
      <c r="D4" s="97" t="s">
        <v>541</v>
      </c>
      <c r="E4" s="97" t="s">
        <v>48</v>
      </c>
      <c r="F4" s="97" t="s">
        <v>541</v>
      </c>
      <c r="G4" s="97" t="s">
        <v>48</v>
      </c>
      <c r="H4" s="98" t="s">
        <v>541</v>
      </c>
      <c r="I4" s="98" t="s">
        <v>111</v>
      </c>
    </row>
    <row r="5" spans="1:10" x14ac:dyDescent="0.2">
      <c r="A5" s="612"/>
      <c r="B5" s="620" t="s">
        <v>213</v>
      </c>
      <c r="C5" s="617">
        <v>134</v>
      </c>
      <c r="D5" s="187" t="s">
        <v>151</v>
      </c>
      <c r="E5" s="186">
        <v>134</v>
      </c>
      <c r="F5" s="188" t="s">
        <v>151</v>
      </c>
      <c r="G5" s="615">
        <v>380</v>
      </c>
      <c r="H5" s="188">
        <v>181.4814814814815</v>
      </c>
      <c r="I5" s="622">
        <v>0.62494860620014803</v>
      </c>
      <c r="J5" s="404"/>
    </row>
    <row r="6" spans="1:10" x14ac:dyDescent="0.2">
      <c r="A6" s="612"/>
      <c r="B6" s="621" t="s">
        <v>214</v>
      </c>
      <c r="C6" s="618">
        <v>704</v>
      </c>
      <c r="D6" s="187">
        <v>-3.6935704514363885</v>
      </c>
      <c r="E6" s="189">
        <v>2308</v>
      </c>
      <c r="F6" s="187">
        <v>2.3049645390070919</v>
      </c>
      <c r="G6" s="615">
        <v>8611</v>
      </c>
      <c r="H6" s="190">
        <v>-3.1274609067386661</v>
      </c>
      <c r="I6" s="622">
        <v>14.161664336814406</v>
      </c>
      <c r="J6" s="404"/>
    </row>
    <row r="7" spans="1:10" x14ac:dyDescent="0.2">
      <c r="A7" s="191" t="s">
        <v>349</v>
      </c>
      <c r="C7" s="192">
        <v>838</v>
      </c>
      <c r="D7" s="193">
        <v>14.637482900136799</v>
      </c>
      <c r="E7" s="192">
        <v>2442</v>
      </c>
      <c r="F7" s="194">
        <v>8.2446808510638299</v>
      </c>
      <c r="G7" s="195">
        <v>8991</v>
      </c>
      <c r="H7" s="194">
        <v>-0.36569148936170215</v>
      </c>
      <c r="I7" s="196">
        <v>14.786612943014553</v>
      </c>
      <c r="J7" s="404"/>
    </row>
    <row r="8" spans="1:10" x14ac:dyDescent="0.2">
      <c r="A8" s="612"/>
      <c r="B8" s="620" t="s">
        <v>215</v>
      </c>
      <c r="C8" s="618">
        <v>232</v>
      </c>
      <c r="D8" s="187" t="s">
        <v>151</v>
      </c>
      <c r="E8" s="189">
        <v>418</v>
      </c>
      <c r="F8" s="197">
        <v>349.46236559139783</v>
      </c>
      <c r="G8" s="615">
        <v>1473</v>
      </c>
      <c r="H8" s="197">
        <v>171.7712177121771</v>
      </c>
      <c r="I8" s="622">
        <v>2.4224981498232054</v>
      </c>
      <c r="J8" s="404"/>
    </row>
    <row r="9" spans="1:10" x14ac:dyDescent="0.2">
      <c r="A9" s="612"/>
      <c r="B9" s="185" t="s">
        <v>216</v>
      </c>
      <c r="C9" s="618">
        <v>445</v>
      </c>
      <c r="D9" s="187">
        <v>21.584699453551913</v>
      </c>
      <c r="E9" s="189">
        <v>744</v>
      </c>
      <c r="F9" s="190">
        <v>2.6206896551724137</v>
      </c>
      <c r="G9" s="615">
        <v>3952</v>
      </c>
      <c r="H9" s="190">
        <v>19.576399394856278</v>
      </c>
      <c r="I9" s="622">
        <v>6.4994655044815399</v>
      </c>
      <c r="J9" s="404"/>
    </row>
    <row r="10" spans="1:10" x14ac:dyDescent="0.2">
      <c r="A10" s="612"/>
      <c r="B10" s="185" t="s">
        <v>217</v>
      </c>
      <c r="C10" s="618">
        <v>0</v>
      </c>
      <c r="D10" s="187" t="s">
        <v>151</v>
      </c>
      <c r="E10" s="189">
        <v>0</v>
      </c>
      <c r="F10" s="198" t="s">
        <v>151</v>
      </c>
      <c r="G10" s="615">
        <v>104</v>
      </c>
      <c r="H10" s="198">
        <v>-50</v>
      </c>
      <c r="I10" s="622">
        <v>0.17103856590740893</v>
      </c>
      <c r="J10" s="404"/>
    </row>
    <row r="11" spans="1:10" x14ac:dyDescent="0.2">
      <c r="A11" s="614"/>
      <c r="B11" s="621" t="s">
        <v>218</v>
      </c>
      <c r="C11" s="618">
        <v>262</v>
      </c>
      <c r="D11" s="187">
        <v>-1.1320754716981132</v>
      </c>
      <c r="E11" s="189">
        <v>840</v>
      </c>
      <c r="F11" s="199">
        <v>8.1081081081081088</v>
      </c>
      <c r="G11" s="615">
        <v>2980</v>
      </c>
      <c r="H11" s="199">
        <v>22.432210353327857</v>
      </c>
      <c r="I11" s="622">
        <v>4.900912753885371</v>
      </c>
      <c r="J11" s="404"/>
    </row>
    <row r="12" spans="1:10" x14ac:dyDescent="0.2">
      <c r="A12" s="191" t="s">
        <v>533</v>
      </c>
      <c r="C12" s="192">
        <v>939</v>
      </c>
      <c r="D12" s="193">
        <v>48.811410459587954</v>
      </c>
      <c r="E12" s="192">
        <v>2002</v>
      </c>
      <c r="F12" s="194">
        <v>25.517241379310345</v>
      </c>
      <c r="G12" s="195">
        <v>8509</v>
      </c>
      <c r="H12" s="194">
        <v>31.129603945137923</v>
      </c>
      <c r="I12" s="196">
        <v>13.993914974097525</v>
      </c>
      <c r="J12" s="404"/>
    </row>
    <row r="13" spans="1:10" x14ac:dyDescent="0.2">
      <c r="A13" s="613"/>
      <c r="B13" s="625" t="s">
        <v>219</v>
      </c>
      <c r="C13" s="617">
        <v>90</v>
      </c>
      <c r="D13" s="187" t="s">
        <v>151</v>
      </c>
      <c r="E13" s="186">
        <v>340</v>
      </c>
      <c r="F13" s="199" t="s">
        <v>151</v>
      </c>
      <c r="G13" s="615">
        <v>1575</v>
      </c>
      <c r="H13" s="199">
        <v>805.17241379310337</v>
      </c>
      <c r="I13" s="622">
        <v>2.590247512540087</v>
      </c>
      <c r="J13" s="404"/>
    </row>
    <row r="14" spans="1:10" x14ac:dyDescent="0.2">
      <c r="A14" s="613"/>
      <c r="B14" s="619" t="s">
        <v>256</v>
      </c>
      <c r="C14" s="617">
        <v>0</v>
      </c>
      <c r="D14" s="187" t="s">
        <v>151</v>
      </c>
      <c r="E14" s="186">
        <v>0</v>
      </c>
      <c r="F14" s="199">
        <v>-100</v>
      </c>
      <c r="G14" s="189">
        <v>0</v>
      </c>
      <c r="H14" s="199">
        <v>-100</v>
      </c>
      <c r="I14" s="617">
        <v>0</v>
      </c>
      <c r="J14" s="404"/>
    </row>
    <row r="15" spans="1:10" x14ac:dyDescent="0.2">
      <c r="A15" s="613"/>
      <c r="B15" s="619" t="s">
        <v>221</v>
      </c>
      <c r="C15" s="618">
        <v>30</v>
      </c>
      <c r="D15" s="187">
        <v>15.384615384615385</v>
      </c>
      <c r="E15" s="189">
        <v>30</v>
      </c>
      <c r="F15" s="199">
        <v>15.384615384615385</v>
      </c>
      <c r="G15" s="189">
        <v>57</v>
      </c>
      <c r="H15" s="199">
        <v>-46.728971962616825</v>
      </c>
      <c r="I15" s="617">
        <v>9.3742290930022204E-2</v>
      </c>
      <c r="J15" s="404"/>
    </row>
    <row r="16" spans="1:10" x14ac:dyDescent="0.2">
      <c r="A16" s="613"/>
      <c r="B16" s="619" t="s">
        <v>222</v>
      </c>
      <c r="C16" s="618">
        <v>0</v>
      </c>
      <c r="D16" s="187" t="s">
        <v>151</v>
      </c>
      <c r="E16" s="189">
        <v>0</v>
      </c>
      <c r="F16" s="199">
        <v>-100</v>
      </c>
      <c r="G16" s="615">
        <v>81</v>
      </c>
      <c r="H16" s="199">
        <v>-91.205211726384363</v>
      </c>
      <c r="I16" s="622">
        <v>0.13321272921634733</v>
      </c>
      <c r="J16" s="404"/>
    </row>
    <row r="17" spans="1:10" x14ac:dyDescent="0.2">
      <c r="A17" s="613"/>
      <c r="B17" s="619" t="s">
        <v>223</v>
      </c>
      <c r="C17" s="618">
        <v>188</v>
      </c>
      <c r="D17" s="187" t="s">
        <v>151</v>
      </c>
      <c r="E17" s="189">
        <v>446</v>
      </c>
      <c r="F17" s="199">
        <v>167.06586826347305</v>
      </c>
      <c r="G17" s="615">
        <v>1455</v>
      </c>
      <c r="H17" s="199">
        <v>67.049368541905849</v>
      </c>
      <c r="I17" s="622">
        <v>2.3928953211084614</v>
      </c>
      <c r="J17" s="404"/>
    </row>
    <row r="18" spans="1:10" x14ac:dyDescent="0.2">
      <c r="A18" s="613"/>
      <c r="B18" s="619" t="s">
        <v>224</v>
      </c>
      <c r="C18" s="618">
        <v>80</v>
      </c>
      <c r="D18" s="187" t="s">
        <v>151</v>
      </c>
      <c r="E18" s="189">
        <v>80</v>
      </c>
      <c r="F18" s="199">
        <v>-51.219512195121951</v>
      </c>
      <c r="G18" s="615">
        <v>1273</v>
      </c>
      <c r="H18" s="199">
        <v>126.11012433392538</v>
      </c>
      <c r="I18" s="622">
        <v>2.0935778307704958</v>
      </c>
      <c r="J18" s="404"/>
    </row>
    <row r="19" spans="1:10" x14ac:dyDescent="0.2">
      <c r="A19" s="613"/>
      <c r="B19" s="619" t="s">
        <v>225</v>
      </c>
      <c r="C19" s="618">
        <v>754</v>
      </c>
      <c r="D19" s="187">
        <v>-26.724975704567544</v>
      </c>
      <c r="E19" s="189">
        <v>1828</v>
      </c>
      <c r="F19" s="199">
        <v>-30.335365853658537</v>
      </c>
      <c r="G19" s="615">
        <v>6278</v>
      </c>
      <c r="H19" s="199">
        <v>-26.123793833843255</v>
      </c>
      <c r="I19" s="622">
        <v>10.324808815064552</v>
      </c>
      <c r="J19" s="404"/>
    </row>
    <row r="20" spans="1:10" x14ac:dyDescent="0.2">
      <c r="A20" s="614"/>
      <c r="B20" s="621" t="s">
        <v>263</v>
      </c>
      <c r="C20" s="618">
        <v>20</v>
      </c>
      <c r="D20" s="187">
        <v>-47.368421052631575</v>
      </c>
      <c r="E20" s="189">
        <v>61</v>
      </c>
      <c r="F20" s="199">
        <v>-25.609756097560975</v>
      </c>
      <c r="G20" s="615">
        <v>266</v>
      </c>
      <c r="H20" s="199">
        <v>-19.879518072289155</v>
      </c>
      <c r="I20" s="622">
        <v>0.43746402434010362</v>
      </c>
      <c r="J20" s="404"/>
    </row>
    <row r="21" spans="1:10" x14ac:dyDescent="0.2">
      <c r="A21" s="191" t="s">
        <v>534</v>
      </c>
      <c r="C21" s="192">
        <v>1162</v>
      </c>
      <c r="D21" s="193">
        <v>6.3129002744739244</v>
      </c>
      <c r="E21" s="192">
        <v>2785</v>
      </c>
      <c r="F21" s="194">
        <v>-11.867088607594937</v>
      </c>
      <c r="G21" s="195">
        <v>10985</v>
      </c>
      <c r="H21" s="194">
        <v>-4.3368457720107987</v>
      </c>
      <c r="I21" s="196">
        <v>18.065948523970068</v>
      </c>
      <c r="J21" s="404"/>
    </row>
    <row r="22" spans="1:10" x14ac:dyDescent="0.2">
      <c r="A22" s="613"/>
      <c r="B22" s="625" t="s">
        <v>226</v>
      </c>
      <c r="C22" s="618">
        <v>563</v>
      </c>
      <c r="D22" s="187">
        <v>-6.010016694490818</v>
      </c>
      <c r="E22" s="189">
        <v>1882</v>
      </c>
      <c r="F22" s="187">
        <v>10.836277974087162</v>
      </c>
      <c r="G22" s="189">
        <v>7426</v>
      </c>
      <c r="H22" s="187">
        <v>-5.713560182833926</v>
      </c>
      <c r="I22" s="618">
        <v>12.212811446427104</v>
      </c>
      <c r="J22" s="404"/>
    </row>
    <row r="23" spans="1:10" x14ac:dyDescent="0.2">
      <c r="A23" s="613"/>
      <c r="B23" s="619" t="s">
        <v>227</v>
      </c>
      <c r="C23" s="618">
        <v>145</v>
      </c>
      <c r="D23" s="187">
        <v>-9.375</v>
      </c>
      <c r="E23" s="189">
        <v>535</v>
      </c>
      <c r="F23" s="187">
        <v>15.301724137931034</v>
      </c>
      <c r="G23" s="616">
        <v>1938</v>
      </c>
      <c r="H23" s="187">
        <v>2.9208709506107278</v>
      </c>
      <c r="I23" s="618">
        <v>3.1872378916207547</v>
      </c>
      <c r="J23" s="404"/>
    </row>
    <row r="24" spans="1:10" x14ac:dyDescent="0.2">
      <c r="A24" s="613"/>
      <c r="B24" s="621" t="s">
        <v>228</v>
      </c>
      <c r="C24" s="618">
        <v>0</v>
      </c>
      <c r="D24" s="187" t="s">
        <v>151</v>
      </c>
      <c r="E24" s="189">
        <v>0</v>
      </c>
      <c r="F24" s="187" t="s">
        <v>151</v>
      </c>
      <c r="G24" s="189">
        <v>0</v>
      </c>
      <c r="H24" s="187">
        <v>-100</v>
      </c>
      <c r="I24" s="623">
        <v>0</v>
      </c>
      <c r="J24" s="404"/>
    </row>
    <row r="25" spans="1:10" x14ac:dyDescent="0.2">
      <c r="A25" s="191" t="s">
        <v>396</v>
      </c>
      <c r="C25" s="192">
        <v>708</v>
      </c>
      <c r="D25" s="193">
        <v>-6.7193675889328066</v>
      </c>
      <c r="E25" s="192">
        <v>2417</v>
      </c>
      <c r="F25" s="194">
        <v>11.794634597594818</v>
      </c>
      <c r="G25" s="195">
        <v>9364</v>
      </c>
      <c r="H25" s="194">
        <v>-5.3663466397170287</v>
      </c>
      <c r="I25" s="196">
        <v>15.400049338047857</v>
      </c>
      <c r="J25" s="404"/>
    </row>
    <row r="26" spans="1:10" x14ac:dyDescent="0.2">
      <c r="A26" s="613"/>
      <c r="B26" s="625" t="s">
        <v>229</v>
      </c>
      <c r="C26" s="618">
        <v>538</v>
      </c>
      <c r="D26" s="187">
        <v>101.49812734082397</v>
      </c>
      <c r="E26" s="189">
        <v>1747</v>
      </c>
      <c r="F26" s="187">
        <v>119.74842767295597</v>
      </c>
      <c r="G26" s="189">
        <v>6228</v>
      </c>
      <c r="H26" s="187">
        <v>78.760045924225025</v>
      </c>
      <c r="I26" s="618">
        <v>10.242578735301374</v>
      </c>
      <c r="J26" s="404"/>
    </row>
    <row r="27" spans="1:10" x14ac:dyDescent="0.2">
      <c r="A27" s="613"/>
      <c r="B27" s="619" t="s">
        <v>230</v>
      </c>
      <c r="C27" s="618">
        <v>304</v>
      </c>
      <c r="D27" s="187">
        <v>23.076923076923077</v>
      </c>
      <c r="E27" s="189">
        <v>443</v>
      </c>
      <c r="F27" s="187">
        <v>-27.614379084967322</v>
      </c>
      <c r="G27" s="189">
        <v>1913</v>
      </c>
      <c r="H27" s="187">
        <v>-33.988957902001381</v>
      </c>
      <c r="I27" s="618">
        <v>3.1461228517391664</v>
      </c>
      <c r="J27" s="404"/>
    </row>
    <row r="28" spans="1:10" x14ac:dyDescent="0.2">
      <c r="A28" s="613"/>
      <c r="B28" s="619" t="s">
        <v>231</v>
      </c>
      <c r="C28" s="618">
        <v>0</v>
      </c>
      <c r="D28" s="187">
        <v>-100</v>
      </c>
      <c r="E28" s="189">
        <v>90</v>
      </c>
      <c r="F28" s="187">
        <v>-83.082706766917298</v>
      </c>
      <c r="G28" s="615">
        <v>613</v>
      </c>
      <c r="H28" s="187">
        <v>-42.278719397363467</v>
      </c>
      <c r="I28" s="624">
        <v>1.0081407778965545</v>
      </c>
      <c r="J28" s="404"/>
    </row>
    <row r="29" spans="1:10" x14ac:dyDescent="0.2">
      <c r="A29" s="613"/>
      <c r="B29" s="619" t="s">
        <v>232</v>
      </c>
      <c r="C29" s="618">
        <v>124</v>
      </c>
      <c r="D29" s="201" t="s">
        <v>151</v>
      </c>
      <c r="E29" s="189">
        <v>124</v>
      </c>
      <c r="F29" s="187" t="s">
        <v>151</v>
      </c>
      <c r="G29" s="615">
        <v>248</v>
      </c>
      <c r="H29" s="187">
        <v>92.248062015503876</v>
      </c>
      <c r="I29" s="624">
        <v>0.40786119562535972</v>
      </c>
      <c r="J29" s="404"/>
    </row>
    <row r="30" spans="1:10" x14ac:dyDescent="0.2">
      <c r="A30" s="613"/>
      <c r="B30" s="619" t="s">
        <v>233</v>
      </c>
      <c r="C30" s="617">
        <v>0</v>
      </c>
      <c r="D30" s="201" t="s">
        <v>151</v>
      </c>
      <c r="E30" s="186">
        <v>0</v>
      </c>
      <c r="F30" s="187">
        <v>-100</v>
      </c>
      <c r="G30" s="189">
        <v>160</v>
      </c>
      <c r="H30" s="187">
        <v>-75.039001560062403</v>
      </c>
      <c r="I30" s="622">
        <v>0.2631362552421676</v>
      </c>
      <c r="J30" s="404"/>
    </row>
    <row r="31" spans="1:10" x14ac:dyDescent="0.2">
      <c r="A31" s="613"/>
      <c r="B31" s="619" t="s">
        <v>234</v>
      </c>
      <c r="C31" s="618">
        <v>129</v>
      </c>
      <c r="D31" s="187" t="s">
        <v>151</v>
      </c>
      <c r="E31" s="189">
        <v>129</v>
      </c>
      <c r="F31" s="187" t="s">
        <v>151</v>
      </c>
      <c r="G31" s="615">
        <v>769</v>
      </c>
      <c r="H31" s="187">
        <v>57.259713701431494</v>
      </c>
      <c r="I31" s="624">
        <v>1.2646986267576681</v>
      </c>
      <c r="J31" s="404"/>
    </row>
    <row r="32" spans="1:10" x14ac:dyDescent="0.2">
      <c r="A32" s="613"/>
      <c r="B32" s="619" t="s">
        <v>235</v>
      </c>
      <c r="C32" s="617">
        <v>137</v>
      </c>
      <c r="D32" s="201" t="s">
        <v>151</v>
      </c>
      <c r="E32" s="186">
        <v>547</v>
      </c>
      <c r="F32" s="187">
        <v>293.52517985611513</v>
      </c>
      <c r="G32" s="615">
        <v>1214</v>
      </c>
      <c r="H32" s="187">
        <v>45.041816009557948</v>
      </c>
      <c r="I32" s="624">
        <v>1.9965463366499465</v>
      </c>
      <c r="J32" s="404"/>
    </row>
    <row r="33" spans="1:10" x14ac:dyDescent="0.2">
      <c r="A33" s="613"/>
      <c r="B33" s="619" t="s">
        <v>236</v>
      </c>
      <c r="C33" s="617">
        <v>164</v>
      </c>
      <c r="D33" s="201">
        <v>105</v>
      </c>
      <c r="E33" s="186">
        <v>406</v>
      </c>
      <c r="F33" s="187">
        <v>58.59375</v>
      </c>
      <c r="G33" s="615">
        <v>1577</v>
      </c>
      <c r="H33" s="187">
        <v>-23.557925351429958</v>
      </c>
      <c r="I33" s="624">
        <v>2.5935367157306142</v>
      </c>
      <c r="J33" s="404"/>
    </row>
    <row r="34" spans="1:10" x14ac:dyDescent="0.2">
      <c r="A34" s="613"/>
      <c r="B34" s="619" t="s">
        <v>237</v>
      </c>
      <c r="C34" s="618">
        <v>651</v>
      </c>
      <c r="D34" s="187">
        <v>-17.280813214739517</v>
      </c>
      <c r="E34" s="189">
        <v>2592</v>
      </c>
      <c r="F34" s="187">
        <v>9.5519864750633978</v>
      </c>
      <c r="G34" s="615">
        <v>10126</v>
      </c>
      <c r="H34" s="187">
        <v>22.353794103431611</v>
      </c>
      <c r="I34" s="624">
        <v>16.653235753638683</v>
      </c>
      <c r="J34" s="404"/>
    </row>
    <row r="35" spans="1:10" x14ac:dyDescent="0.2">
      <c r="A35" s="613"/>
      <c r="B35" s="619" t="s">
        <v>238</v>
      </c>
      <c r="C35" s="618">
        <v>0</v>
      </c>
      <c r="D35" s="187" t="s">
        <v>151</v>
      </c>
      <c r="E35" s="189">
        <v>0</v>
      </c>
      <c r="F35" s="187">
        <v>-100</v>
      </c>
      <c r="G35" s="615">
        <v>108</v>
      </c>
      <c r="H35" s="187">
        <v>-53.246753246753244</v>
      </c>
      <c r="I35" s="624">
        <v>0.17761697228846313</v>
      </c>
      <c r="J35" s="404"/>
    </row>
    <row r="36" spans="1:10" x14ac:dyDescent="0.2">
      <c r="A36" s="191" t="s">
        <v>535</v>
      </c>
      <c r="B36" s="192"/>
      <c r="C36" s="192">
        <v>2047</v>
      </c>
      <c r="D36" s="193">
        <v>35.294117647058826</v>
      </c>
      <c r="E36" s="192">
        <v>6078</v>
      </c>
      <c r="F36" s="194">
        <v>26.598625286398669</v>
      </c>
      <c r="G36" s="195">
        <v>22956</v>
      </c>
      <c r="H36" s="194">
        <v>14.152163102933862</v>
      </c>
      <c r="I36" s="196">
        <v>37.75347422086999</v>
      </c>
      <c r="J36" s="404"/>
    </row>
    <row r="37" spans="1:10" x14ac:dyDescent="0.2">
      <c r="A37" s="204" t="s">
        <v>240</v>
      </c>
      <c r="B37" s="205"/>
      <c r="C37" s="205">
        <v>5694</v>
      </c>
      <c r="D37" s="206">
        <v>20.456949439390733</v>
      </c>
      <c r="E37" s="205">
        <v>15724</v>
      </c>
      <c r="F37" s="207">
        <v>12.523257478173752</v>
      </c>
      <c r="G37" s="205">
        <v>60805</v>
      </c>
      <c r="H37" s="207">
        <v>6.6735671304012216</v>
      </c>
      <c r="I37" s="208">
        <v>100</v>
      </c>
      <c r="J37" s="404"/>
    </row>
    <row r="38" spans="1:10" x14ac:dyDescent="0.2">
      <c r="A38" s="209" t="s">
        <v>659</v>
      </c>
      <c r="B38" s="210"/>
      <c r="C38" s="210">
        <v>2627</v>
      </c>
      <c r="D38" s="211">
        <v>9.2307692307692317</v>
      </c>
      <c r="E38" s="210">
        <v>8445</v>
      </c>
      <c r="F38" s="211">
        <v>21.196900114810564</v>
      </c>
      <c r="G38" s="210">
        <v>32292</v>
      </c>
      <c r="H38" s="211">
        <v>10.885241398255614</v>
      </c>
      <c r="I38" s="212">
        <v>53.107474714250472</v>
      </c>
      <c r="J38" s="404"/>
    </row>
    <row r="39" spans="1:10" x14ac:dyDescent="0.2">
      <c r="A39" s="209" t="s">
        <v>660</v>
      </c>
      <c r="B39" s="210"/>
      <c r="C39" s="210">
        <v>3067</v>
      </c>
      <c r="D39" s="211">
        <v>32.084409991386735</v>
      </c>
      <c r="E39" s="210">
        <v>7279</v>
      </c>
      <c r="F39" s="211">
        <v>3.8966600057093919</v>
      </c>
      <c r="G39" s="210">
        <v>28513</v>
      </c>
      <c r="H39" s="211">
        <v>2.2741131317479106</v>
      </c>
      <c r="I39" s="212">
        <v>46.892525285749528</v>
      </c>
      <c r="J39" s="404"/>
    </row>
    <row r="40" spans="1:10" x14ac:dyDescent="0.2">
      <c r="A40" s="213" t="s">
        <v>661</v>
      </c>
      <c r="B40" s="214"/>
      <c r="C40" s="214">
        <v>1136</v>
      </c>
      <c r="D40" s="215">
        <v>50.066050198150592</v>
      </c>
      <c r="E40" s="214">
        <v>2998</v>
      </c>
      <c r="F40" s="215">
        <v>13.992395437262358</v>
      </c>
      <c r="G40" s="214">
        <v>11776</v>
      </c>
      <c r="H40" s="215">
        <v>11.283311283311283</v>
      </c>
      <c r="I40" s="216">
        <v>19.366828385823535</v>
      </c>
      <c r="J40" s="404"/>
    </row>
    <row r="41" spans="1:10" x14ac:dyDescent="0.2">
      <c r="A41" s="213" t="s">
        <v>662</v>
      </c>
      <c r="B41" s="214"/>
      <c r="C41" s="214">
        <v>4558</v>
      </c>
      <c r="D41" s="215">
        <v>14.811083123425691</v>
      </c>
      <c r="E41" s="214">
        <v>12726</v>
      </c>
      <c r="F41" s="215">
        <v>12.182651622002821</v>
      </c>
      <c r="G41" s="214">
        <v>49029</v>
      </c>
      <c r="H41" s="215">
        <v>5.6226976022749309</v>
      </c>
      <c r="I41" s="216">
        <v>80.633171614176462</v>
      </c>
    </row>
    <row r="42" spans="1:10" x14ac:dyDescent="0.2">
      <c r="A42" s="209" t="s">
        <v>663</v>
      </c>
      <c r="B42" s="217"/>
      <c r="C42" s="217">
        <v>110</v>
      </c>
      <c r="D42" s="218">
        <v>323.07692307692309</v>
      </c>
      <c r="E42" s="217">
        <v>110</v>
      </c>
      <c r="F42" s="211">
        <v>-46.859903381642518</v>
      </c>
      <c r="G42" s="210">
        <v>1330</v>
      </c>
      <c r="H42" s="211">
        <v>93.595342066957784</v>
      </c>
      <c r="I42" s="212">
        <v>2.1873201217005178</v>
      </c>
    </row>
    <row r="43" spans="1:10" x14ac:dyDescent="0.2">
      <c r="A43" s="610" t="s">
        <v>242</v>
      </c>
      <c r="B43" s="609"/>
      <c r="C43" s="1"/>
      <c r="D43" s="1"/>
      <c r="E43" s="1"/>
      <c r="F43" s="1"/>
      <c r="G43" s="1"/>
      <c r="H43" s="1"/>
      <c r="I43" s="1"/>
    </row>
  </sheetData>
  <mergeCells count="5">
    <mergeCell ref="A3:A4"/>
    <mergeCell ref="C3:D3"/>
    <mergeCell ref="E3:F3"/>
    <mergeCell ref="G3:I3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244</v>
      </c>
      <c r="H2" s="1"/>
    </row>
    <row r="3" spans="1:8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1"/>
    </row>
    <row r="4" spans="1:8" x14ac:dyDescent="0.2">
      <c r="A4" s="81"/>
      <c r="B4" s="97" t="s">
        <v>57</v>
      </c>
      <c r="C4" s="97" t="s">
        <v>541</v>
      </c>
      <c r="D4" s="97" t="s">
        <v>57</v>
      </c>
      <c r="E4" s="97" t="s">
        <v>541</v>
      </c>
      <c r="F4" s="97" t="s">
        <v>57</v>
      </c>
      <c r="G4" s="453" t="s">
        <v>541</v>
      </c>
      <c r="H4" s="1"/>
    </row>
    <row r="5" spans="1:8" x14ac:dyDescent="0.2">
      <c r="A5" s="225" t="s">
        <v>8</v>
      </c>
      <c r="B5" s="626">
        <v>48.900906967573441</v>
      </c>
      <c r="C5" s="627">
        <v>-35.40301632214522</v>
      </c>
      <c r="D5" s="626">
        <v>45.408100137295662</v>
      </c>
      <c r="E5" s="627">
        <v>-41.483456768565993</v>
      </c>
      <c r="F5" s="626">
        <v>64.889892358523753</v>
      </c>
      <c r="G5" s="627">
        <v>-17.765147617582347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241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642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6" t="s">
        <v>545</v>
      </c>
      <c r="B1" s="226"/>
      <c r="C1" s="227"/>
      <c r="D1" s="227"/>
      <c r="E1" s="227"/>
      <c r="F1" s="227"/>
      <c r="G1" s="227"/>
      <c r="H1" s="228"/>
    </row>
    <row r="2" spans="1:8" x14ac:dyDescent="0.2">
      <c r="A2" s="229"/>
      <c r="B2" s="229"/>
      <c r="C2" s="230"/>
      <c r="D2" s="230"/>
      <c r="E2" s="230"/>
      <c r="F2" s="230"/>
      <c r="G2" s="230"/>
      <c r="H2" s="231" t="s">
        <v>160</v>
      </c>
    </row>
    <row r="3" spans="1:8" ht="14.1" customHeight="1" x14ac:dyDescent="0.2">
      <c r="A3" s="232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</row>
    <row r="4" spans="1:8" x14ac:dyDescent="0.2">
      <c r="A4" s="233"/>
      <c r="B4" s="72" t="s">
        <v>48</v>
      </c>
      <c r="C4" s="72" t="s">
        <v>541</v>
      </c>
      <c r="D4" s="72" t="s">
        <v>48</v>
      </c>
      <c r="E4" s="72" t="s">
        <v>541</v>
      </c>
      <c r="F4" s="72" t="s">
        <v>48</v>
      </c>
      <c r="G4" s="73" t="s">
        <v>541</v>
      </c>
      <c r="H4" s="73" t="s">
        <v>111</v>
      </c>
    </row>
    <row r="5" spans="1:8" x14ac:dyDescent="0.2">
      <c r="A5" s="233" t="s">
        <v>245</v>
      </c>
      <c r="B5" s="234"/>
      <c r="C5" s="234"/>
      <c r="D5" s="234"/>
      <c r="E5" s="234"/>
      <c r="F5" s="234"/>
      <c r="G5" s="235"/>
      <c r="H5" s="236"/>
    </row>
    <row r="6" spans="1:8" x14ac:dyDescent="0.2">
      <c r="A6" s="237" t="s">
        <v>475</v>
      </c>
      <c r="B6" s="782">
        <v>83</v>
      </c>
      <c r="C6" s="629">
        <v>66</v>
      </c>
      <c r="D6" s="382">
        <v>206</v>
      </c>
      <c r="E6" s="629">
        <v>48.201438848920866</v>
      </c>
      <c r="F6" s="382">
        <v>710</v>
      </c>
      <c r="G6" s="629">
        <v>98.879551820728295</v>
      </c>
      <c r="H6" s="629">
        <v>4.2314798259729427</v>
      </c>
    </row>
    <row r="7" spans="1:8" x14ac:dyDescent="0.2">
      <c r="A7" s="237" t="s">
        <v>49</v>
      </c>
      <c r="B7" s="782">
        <v>6</v>
      </c>
      <c r="C7" s="632">
        <v>-25</v>
      </c>
      <c r="D7" s="382">
        <v>17</v>
      </c>
      <c r="E7" s="629">
        <v>6.25</v>
      </c>
      <c r="F7" s="382">
        <v>106</v>
      </c>
      <c r="G7" s="629">
        <v>24.705882352941178</v>
      </c>
      <c r="H7" s="629">
        <v>0.63174205852553789</v>
      </c>
    </row>
    <row r="8" spans="1:8" x14ac:dyDescent="0.2">
      <c r="A8" s="237" t="s">
        <v>50</v>
      </c>
      <c r="B8" s="782">
        <v>201</v>
      </c>
      <c r="C8" s="629">
        <v>28.02547770700637</v>
      </c>
      <c r="D8" s="382">
        <v>435</v>
      </c>
      <c r="E8" s="629">
        <v>1.873536299765808</v>
      </c>
      <c r="F8" s="382">
        <v>1959</v>
      </c>
      <c r="G8" s="629">
        <v>0.66803699897225077</v>
      </c>
      <c r="H8" s="629">
        <v>11.675308421240835</v>
      </c>
    </row>
    <row r="9" spans="1:8" x14ac:dyDescent="0.2">
      <c r="A9" s="237" t="s">
        <v>130</v>
      </c>
      <c r="B9" s="782">
        <v>509</v>
      </c>
      <c r="C9" s="629">
        <v>8.0679405520169851</v>
      </c>
      <c r="D9" s="382">
        <v>1370</v>
      </c>
      <c r="E9" s="629">
        <v>-2.7679205110007095</v>
      </c>
      <c r="F9" s="382">
        <v>4886</v>
      </c>
      <c r="G9" s="629">
        <v>0.86705202312138718</v>
      </c>
      <c r="H9" s="629">
        <v>29.119732999582808</v>
      </c>
    </row>
    <row r="10" spans="1:8" x14ac:dyDescent="0.2">
      <c r="A10" s="237" t="s">
        <v>131</v>
      </c>
      <c r="B10" s="782">
        <v>204</v>
      </c>
      <c r="C10" s="629">
        <v>-55.748373101952275</v>
      </c>
      <c r="D10" s="382">
        <v>1082</v>
      </c>
      <c r="E10" s="629">
        <v>-16.897081413210447</v>
      </c>
      <c r="F10" s="382">
        <v>5335</v>
      </c>
      <c r="G10" s="629">
        <v>9.0110339190845927</v>
      </c>
      <c r="H10" s="629">
        <v>31.795697002205138</v>
      </c>
    </row>
    <row r="11" spans="1:8" x14ac:dyDescent="0.2">
      <c r="A11" s="237" t="s">
        <v>246</v>
      </c>
      <c r="B11" s="782">
        <v>347</v>
      </c>
      <c r="C11" s="629">
        <v>118.23899371069182</v>
      </c>
      <c r="D11" s="382">
        <v>1028</v>
      </c>
      <c r="E11" s="629">
        <v>50.733137829912025</v>
      </c>
      <c r="F11" s="382">
        <v>3783</v>
      </c>
      <c r="G11" s="629">
        <v>28.324287652645864</v>
      </c>
      <c r="H11" s="629">
        <v>22.546039692472732</v>
      </c>
    </row>
    <row r="12" spans="1:8" x14ac:dyDescent="0.2">
      <c r="A12" s="240" t="s">
        <v>247</v>
      </c>
      <c r="B12" s="783">
        <v>1350</v>
      </c>
      <c r="C12" s="242">
        <v>3.3690658499234303</v>
      </c>
      <c r="D12" s="241">
        <v>4138</v>
      </c>
      <c r="E12" s="242">
        <v>4.10062893081761</v>
      </c>
      <c r="F12" s="241">
        <v>16779</v>
      </c>
      <c r="G12" s="242">
        <v>11.310866392463845</v>
      </c>
      <c r="H12" s="242">
        <v>100</v>
      </c>
    </row>
    <row r="13" spans="1:8" x14ac:dyDescent="0.2">
      <c r="A13" s="191" t="s">
        <v>248</v>
      </c>
      <c r="B13" s="784"/>
      <c r="C13" s="244"/>
      <c r="D13" s="243"/>
      <c r="E13" s="244"/>
      <c r="F13" s="243"/>
      <c r="G13" s="244"/>
      <c r="H13" s="244"/>
    </row>
    <row r="14" spans="1:8" x14ac:dyDescent="0.2">
      <c r="A14" s="237" t="s">
        <v>475</v>
      </c>
      <c r="B14" s="782">
        <v>38</v>
      </c>
      <c r="C14" s="629">
        <v>-2.5641025641025639</v>
      </c>
      <c r="D14" s="382">
        <v>91</v>
      </c>
      <c r="E14" s="629">
        <v>-2.1505376344086025</v>
      </c>
      <c r="F14" s="382">
        <v>423</v>
      </c>
      <c r="G14" s="629">
        <v>2.9197080291970803</v>
      </c>
      <c r="H14" s="629">
        <v>2.1418806015494454</v>
      </c>
    </row>
    <row r="15" spans="1:8" x14ac:dyDescent="0.2">
      <c r="A15" s="237" t="s">
        <v>49</v>
      </c>
      <c r="B15" s="782">
        <v>361</v>
      </c>
      <c r="C15" s="629">
        <v>51.680672268907571</v>
      </c>
      <c r="D15" s="382">
        <v>1038</v>
      </c>
      <c r="E15" s="629">
        <v>54.005934718100889</v>
      </c>
      <c r="F15" s="382">
        <v>3783</v>
      </c>
      <c r="G15" s="629">
        <v>14.949863263445762</v>
      </c>
      <c r="H15" s="629">
        <v>19.155400273431567</v>
      </c>
    </row>
    <row r="16" spans="1:8" x14ac:dyDescent="0.2">
      <c r="A16" s="237" t="s">
        <v>50</v>
      </c>
      <c r="B16" s="782">
        <v>33</v>
      </c>
      <c r="C16" s="815">
        <v>-43.103448275862064</v>
      </c>
      <c r="D16" s="382">
        <v>103</v>
      </c>
      <c r="E16" s="629">
        <v>-21.374045801526716</v>
      </c>
      <c r="F16" s="382">
        <v>311</v>
      </c>
      <c r="G16" s="629">
        <v>-29.318181818181817</v>
      </c>
      <c r="H16" s="629">
        <v>1.574763279153375</v>
      </c>
    </row>
    <row r="17" spans="1:8" x14ac:dyDescent="0.2">
      <c r="A17" s="237" t="s">
        <v>130</v>
      </c>
      <c r="B17" s="782">
        <v>466</v>
      </c>
      <c r="C17" s="629">
        <v>16.5</v>
      </c>
      <c r="D17" s="382">
        <v>1133</v>
      </c>
      <c r="E17" s="629">
        <v>1.5232974910394266</v>
      </c>
      <c r="F17" s="382">
        <v>6428</v>
      </c>
      <c r="G17" s="629">
        <v>20.827067669172934</v>
      </c>
      <c r="H17" s="629">
        <v>32.548483467517343</v>
      </c>
    </row>
    <row r="18" spans="1:8" x14ac:dyDescent="0.2">
      <c r="A18" s="237" t="s">
        <v>131</v>
      </c>
      <c r="B18" s="782">
        <v>97</v>
      </c>
      <c r="C18" s="629">
        <v>-68.403908794788265</v>
      </c>
      <c r="D18" s="382">
        <v>381</v>
      </c>
      <c r="E18" s="629">
        <v>-52.015113350125944</v>
      </c>
      <c r="F18" s="382">
        <v>2613</v>
      </c>
      <c r="G18" s="629">
        <v>-15.791169835642926</v>
      </c>
      <c r="H18" s="629">
        <v>13.231049673401184</v>
      </c>
    </row>
    <row r="19" spans="1:8" x14ac:dyDescent="0.2">
      <c r="A19" s="237" t="s">
        <v>246</v>
      </c>
      <c r="B19" s="782">
        <v>681</v>
      </c>
      <c r="C19" s="629">
        <v>44.279661016949149</v>
      </c>
      <c r="D19" s="382">
        <v>1761</v>
      </c>
      <c r="E19" s="629">
        <v>36.829836829836829</v>
      </c>
      <c r="F19" s="382">
        <v>6191</v>
      </c>
      <c r="G19" s="629">
        <v>13.243094933235778</v>
      </c>
      <c r="H19" s="629">
        <v>31.348422704947087</v>
      </c>
    </row>
    <row r="20" spans="1:8" x14ac:dyDescent="0.2">
      <c r="A20" s="245" t="s">
        <v>249</v>
      </c>
      <c r="B20" s="785">
        <v>1676</v>
      </c>
      <c r="C20" s="247">
        <v>10.700132100396301</v>
      </c>
      <c r="D20" s="246">
        <v>4507</v>
      </c>
      <c r="E20" s="247">
        <v>10.061050061050061</v>
      </c>
      <c r="F20" s="246">
        <v>19749</v>
      </c>
      <c r="G20" s="247">
        <v>9.5219609582963614</v>
      </c>
      <c r="H20" s="247">
        <v>100</v>
      </c>
    </row>
    <row r="21" spans="1:8" x14ac:dyDescent="0.2">
      <c r="A21" s="191" t="s">
        <v>546</v>
      </c>
      <c r="B21" s="786"/>
      <c r="C21" s="631"/>
      <c r="D21" s="630"/>
      <c r="E21" s="631"/>
      <c r="F21" s="630"/>
      <c r="G21" s="631"/>
      <c r="H21" s="631"/>
    </row>
    <row r="22" spans="1:8" x14ac:dyDescent="0.2">
      <c r="A22" s="237" t="s">
        <v>475</v>
      </c>
      <c r="B22" s="782">
        <v>-45</v>
      </c>
      <c r="C22" s="629">
        <v>309.09090909090907</v>
      </c>
      <c r="D22" s="382">
        <v>-115</v>
      </c>
      <c r="E22" s="629">
        <v>150</v>
      </c>
      <c r="F22" s="382">
        <v>-287</v>
      </c>
      <c r="G22" s="629">
        <v>-631.48148148148152</v>
      </c>
      <c r="H22" s="632" t="s">
        <v>547</v>
      </c>
    </row>
    <row r="23" spans="1:8" x14ac:dyDescent="0.2">
      <c r="A23" s="237" t="s">
        <v>49</v>
      </c>
      <c r="B23" s="782">
        <v>355</v>
      </c>
      <c r="C23" s="629">
        <v>54.347826086956516</v>
      </c>
      <c r="D23" s="382">
        <v>1021</v>
      </c>
      <c r="E23" s="629">
        <v>55.167173252279632</v>
      </c>
      <c r="F23" s="382">
        <v>3677</v>
      </c>
      <c r="G23" s="629">
        <v>14.691203992514037</v>
      </c>
      <c r="H23" s="632" t="s">
        <v>547</v>
      </c>
    </row>
    <row r="24" spans="1:8" x14ac:dyDescent="0.2">
      <c r="A24" s="237" t="s">
        <v>50</v>
      </c>
      <c r="B24" s="782">
        <v>-168</v>
      </c>
      <c r="C24" s="629">
        <v>69.696969696969703</v>
      </c>
      <c r="D24" s="382">
        <v>-332</v>
      </c>
      <c r="E24" s="629">
        <v>12.162162162162163</v>
      </c>
      <c r="F24" s="382">
        <v>-1648</v>
      </c>
      <c r="G24" s="629">
        <v>9.4289508632138119</v>
      </c>
      <c r="H24" s="632" t="s">
        <v>547</v>
      </c>
    </row>
    <row r="25" spans="1:8" x14ac:dyDescent="0.2">
      <c r="A25" s="237" t="s">
        <v>130</v>
      </c>
      <c r="B25" s="782">
        <v>-43</v>
      </c>
      <c r="C25" s="629">
        <v>-39.436619718309856</v>
      </c>
      <c r="D25" s="382">
        <v>-237</v>
      </c>
      <c r="E25" s="629">
        <v>-19.112627986348123</v>
      </c>
      <c r="F25" s="382">
        <v>1542</v>
      </c>
      <c r="G25" s="629">
        <v>223.94957983193277</v>
      </c>
      <c r="H25" s="632" t="s">
        <v>547</v>
      </c>
    </row>
    <row r="26" spans="1:8" x14ac:dyDescent="0.2">
      <c r="A26" s="237" t="s">
        <v>131</v>
      </c>
      <c r="B26" s="782">
        <v>-107</v>
      </c>
      <c r="C26" s="629">
        <v>-30.519480519480517</v>
      </c>
      <c r="D26" s="382">
        <v>-701</v>
      </c>
      <c r="E26" s="629">
        <v>37.99212598425197</v>
      </c>
      <c r="F26" s="382">
        <v>-2722</v>
      </c>
      <c r="G26" s="629">
        <v>51.982132886655499</v>
      </c>
      <c r="H26" s="632" t="s">
        <v>547</v>
      </c>
    </row>
    <row r="27" spans="1:8" x14ac:dyDescent="0.2">
      <c r="A27" s="237" t="s">
        <v>246</v>
      </c>
      <c r="B27" s="782">
        <v>334</v>
      </c>
      <c r="C27" s="629">
        <v>6.7092651757188495</v>
      </c>
      <c r="D27" s="382">
        <v>733</v>
      </c>
      <c r="E27" s="629">
        <v>21.15702479338843</v>
      </c>
      <c r="F27" s="382">
        <v>2408</v>
      </c>
      <c r="G27" s="629">
        <v>-4.4065105200476378</v>
      </c>
      <c r="H27" s="632" t="s">
        <v>547</v>
      </c>
    </row>
    <row r="28" spans="1:8" x14ac:dyDescent="0.2">
      <c r="A28" s="245" t="s">
        <v>250</v>
      </c>
      <c r="B28" s="785">
        <v>326</v>
      </c>
      <c r="C28" s="247">
        <v>56.730769230769226</v>
      </c>
      <c r="D28" s="246">
        <v>369</v>
      </c>
      <c r="E28" s="247">
        <v>207.50000000000003</v>
      </c>
      <c r="F28" s="246">
        <v>2970</v>
      </c>
      <c r="G28" s="247">
        <v>0.40567951318458417</v>
      </c>
      <c r="H28" s="628" t="s">
        <v>547</v>
      </c>
    </row>
    <row r="29" spans="1:8" x14ac:dyDescent="0.2">
      <c r="A29" s="249"/>
      <c r="B29" s="238"/>
      <c r="C29" s="238"/>
      <c r="D29" s="238"/>
      <c r="E29" s="238"/>
      <c r="F29" s="238"/>
      <c r="G29" s="238"/>
      <c r="H29" s="250" t="s">
        <v>241</v>
      </c>
    </row>
    <row r="30" spans="1:8" x14ac:dyDescent="0.2">
      <c r="A30" s="166" t="s">
        <v>242</v>
      </c>
      <c r="B30" s="238"/>
      <c r="C30" s="238"/>
      <c r="D30" s="238"/>
      <c r="E30" s="238"/>
      <c r="F30" s="238"/>
      <c r="G30" s="239"/>
      <c r="H30" s="239"/>
    </row>
    <row r="31" spans="1:8" x14ac:dyDescent="0.2">
      <c r="A31" s="166" t="s">
        <v>548</v>
      </c>
      <c r="B31" s="238"/>
      <c r="C31" s="238"/>
      <c r="D31" s="238"/>
      <c r="E31" s="238"/>
      <c r="F31" s="238"/>
      <c r="G31" s="239"/>
      <c r="H31" s="239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workbookViewId="0">
      <selection activeCell="A37" sqref="A37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6" t="s">
        <v>549</v>
      </c>
      <c r="B1" s="226"/>
      <c r="C1" s="1"/>
      <c r="D1" s="1"/>
      <c r="E1" s="1"/>
      <c r="F1" s="1"/>
      <c r="G1" s="1"/>
      <c r="H1" s="1"/>
    </row>
    <row r="2" spans="1:8" x14ac:dyDescent="0.2">
      <c r="A2" s="606"/>
      <c r="B2" s="606"/>
      <c r="C2" s="606"/>
      <c r="D2" s="606"/>
      <c r="E2" s="606"/>
      <c r="F2" s="1"/>
      <c r="G2" s="1"/>
      <c r="H2" s="608" t="s">
        <v>160</v>
      </c>
    </row>
    <row r="3" spans="1:8" ht="14.45" customHeight="1" x14ac:dyDescent="0.2">
      <c r="A3" s="870" t="s">
        <v>543</v>
      </c>
      <c r="B3" s="868" t="s">
        <v>544</v>
      </c>
      <c r="C3" s="854">
        <f>INDICE!A3</f>
        <v>42064</v>
      </c>
      <c r="D3" s="853">
        <v>41671</v>
      </c>
      <c r="E3" s="853">
        <v>41671</v>
      </c>
      <c r="F3" s="852" t="s">
        <v>122</v>
      </c>
      <c r="G3" s="852"/>
      <c r="H3" s="852"/>
    </row>
    <row r="4" spans="1:8" x14ac:dyDescent="0.2">
      <c r="A4" s="871"/>
      <c r="B4" s="869"/>
      <c r="C4" s="97" t="s">
        <v>552</v>
      </c>
      <c r="D4" s="97" t="s">
        <v>553</v>
      </c>
      <c r="E4" s="97" t="s">
        <v>251</v>
      </c>
      <c r="F4" s="97" t="s">
        <v>552</v>
      </c>
      <c r="G4" s="97" t="s">
        <v>553</v>
      </c>
      <c r="H4" s="97" t="s">
        <v>251</v>
      </c>
    </row>
    <row r="5" spans="1:8" x14ac:dyDescent="0.2">
      <c r="A5" s="633"/>
      <c r="B5" s="186" t="s">
        <v>213</v>
      </c>
      <c r="C5" s="186">
        <v>0</v>
      </c>
      <c r="D5" s="186">
        <v>12</v>
      </c>
      <c r="E5" s="251">
        <v>12</v>
      </c>
      <c r="F5" s="188">
        <v>25</v>
      </c>
      <c r="G5" s="186">
        <v>252</v>
      </c>
      <c r="H5" s="251">
        <v>227</v>
      </c>
    </row>
    <row r="6" spans="1:8" x14ac:dyDescent="0.2">
      <c r="A6" s="633"/>
      <c r="B6" s="186" t="s">
        <v>252</v>
      </c>
      <c r="C6" s="186">
        <v>386</v>
      </c>
      <c r="D6" s="186">
        <v>207</v>
      </c>
      <c r="E6" s="251">
        <v>-179</v>
      </c>
      <c r="F6" s="188">
        <v>2182</v>
      </c>
      <c r="G6" s="186">
        <v>1881</v>
      </c>
      <c r="H6" s="252">
        <v>-301</v>
      </c>
    </row>
    <row r="7" spans="1:8" x14ac:dyDescent="0.2">
      <c r="A7" s="633"/>
      <c r="B7" s="189" t="s">
        <v>214</v>
      </c>
      <c r="C7" s="189">
        <v>0</v>
      </c>
      <c r="D7" s="189">
        <v>1</v>
      </c>
      <c r="E7" s="253">
        <v>1</v>
      </c>
      <c r="F7" s="189">
        <v>0</v>
      </c>
      <c r="G7" s="189">
        <v>64</v>
      </c>
      <c r="H7" s="252">
        <v>64</v>
      </c>
    </row>
    <row r="8" spans="1:8" x14ac:dyDescent="0.2">
      <c r="A8" s="191" t="s">
        <v>349</v>
      </c>
      <c r="B8" s="192"/>
      <c r="C8" s="192">
        <v>386</v>
      </c>
      <c r="D8" s="192">
        <v>220</v>
      </c>
      <c r="E8" s="254">
        <v>-166</v>
      </c>
      <c r="F8" s="192">
        <v>2207</v>
      </c>
      <c r="G8" s="192">
        <v>2197</v>
      </c>
      <c r="H8" s="254">
        <v>-10</v>
      </c>
    </row>
    <row r="9" spans="1:8" x14ac:dyDescent="0.2">
      <c r="A9" s="633"/>
      <c r="B9" s="189" t="s">
        <v>253</v>
      </c>
      <c r="C9" s="189">
        <v>26</v>
      </c>
      <c r="D9" s="186">
        <v>1</v>
      </c>
      <c r="E9" s="255">
        <v>-25</v>
      </c>
      <c r="F9" s="189">
        <v>850</v>
      </c>
      <c r="G9" s="186">
        <v>1</v>
      </c>
      <c r="H9" s="255">
        <v>-849</v>
      </c>
    </row>
    <row r="10" spans="1:8" x14ac:dyDescent="0.2">
      <c r="A10" s="633"/>
      <c r="B10" s="186" t="s">
        <v>215</v>
      </c>
      <c r="C10" s="186">
        <v>0</v>
      </c>
      <c r="D10" s="186">
        <v>8</v>
      </c>
      <c r="E10" s="252">
        <v>8</v>
      </c>
      <c r="F10" s="186">
        <v>10</v>
      </c>
      <c r="G10" s="186">
        <v>8</v>
      </c>
      <c r="H10" s="252">
        <v>-2</v>
      </c>
    </row>
    <row r="11" spans="1:8" x14ac:dyDescent="0.2">
      <c r="A11" s="633"/>
      <c r="B11" s="189" t="s">
        <v>254</v>
      </c>
      <c r="C11" s="189">
        <v>0</v>
      </c>
      <c r="D11" s="189">
        <v>142</v>
      </c>
      <c r="E11" s="252">
        <v>142</v>
      </c>
      <c r="F11" s="189">
        <v>27</v>
      </c>
      <c r="G11" s="189">
        <v>1078</v>
      </c>
      <c r="H11" s="252">
        <v>1051</v>
      </c>
    </row>
    <row r="12" spans="1:8" x14ac:dyDescent="0.2">
      <c r="A12" s="191" t="s">
        <v>550</v>
      </c>
      <c r="B12" s="192"/>
      <c r="C12" s="192">
        <v>26</v>
      </c>
      <c r="D12" s="192">
        <v>151</v>
      </c>
      <c r="E12" s="254">
        <v>125</v>
      </c>
      <c r="F12" s="192">
        <v>887</v>
      </c>
      <c r="G12" s="192">
        <v>1087</v>
      </c>
      <c r="H12" s="254">
        <v>200</v>
      </c>
    </row>
    <row r="13" spans="1:8" x14ac:dyDescent="0.2">
      <c r="A13" s="633"/>
      <c r="B13" s="189" t="s">
        <v>311</v>
      </c>
      <c r="C13" s="189">
        <v>0</v>
      </c>
      <c r="D13" s="186">
        <v>26</v>
      </c>
      <c r="E13" s="255">
        <v>26</v>
      </c>
      <c r="F13" s="189">
        <v>34</v>
      </c>
      <c r="G13" s="186">
        <v>253</v>
      </c>
      <c r="H13" s="255">
        <v>219</v>
      </c>
    </row>
    <row r="14" spans="1:8" x14ac:dyDescent="0.2">
      <c r="A14" s="633"/>
      <c r="B14" s="189" t="s">
        <v>255</v>
      </c>
      <c r="C14" s="189">
        <v>4</v>
      </c>
      <c r="D14" s="189">
        <v>131</v>
      </c>
      <c r="E14" s="252">
        <v>127</v>
      </c>
      <c r="F14" s="189">
        <v>396</v>
      </c>
      <c r="G14" s="189">
        <v>1058</v>
      </c>
      <c r="H14" s="252">
        <v>662</v>
      </c>
    </row>
    <row r="15" spans="1:8" x14ac:dyDescent="0.2">
      <c r="A15" s="633"/>
      <c r="B15" s="189" t="s">
        <v>256</v>
      </c>
      <c r="C15" s="189">
        <v>12</v>
      </c>
      <c r="D15" s="186">
        <v>145</v>
      </c>
      <c r="E15" s="252">
        <v>133</v>
      </c>
      <c r="F15" s="189">
        <v>597</v>
      </c>
      <c r="G15" s="186">
        <v>2168</v>
      </c>
      <c r="H15" s="252">
        <v>1571</v>
      </c>
    </row>
    <row r="16" spans="1:8" x14ac:dyDescent="0.2">
      <c r="A16" s="633"/>
      <c r="B16" s="189" t="s">
        <v>257</v>
      </c>
      <c r="C16" s="189">
        <v>66</v>
      </c>
      <c r="D16" s="186">
        <v>36</v>
      </c>
      <c r="E16" s="252">
        <v>-30</v>
      </c>
      <c r="F16" s="189">
        <v>724</v>
      </c>
      <c r="G16" s="186">
        <v>438</v>
      </c>
      <c r="H16" s="252">
        <v>-286</v>
      </c>
    </row>
    <row r="17" spans="1:8" x14ac:dyDescent="0.2">
      <c r="A17" s="633"/>
      <c r="B17" s="189" t="s">
        <v>258</v>
      </c>
      <c r="C17" s="189">
        <v>48</v>
      </c>
      <c r="D17" s="186">
        <v>180</v>
      </c>
      <c r="E17" s="252">
        <v>132</v>
      </c>
      <c r="F17" s="189">
        <v>1367</v>
      </c>
      <c r="G17" s="186">
        <v>999</v>
      </c>
      <c r="H17" s="252">
        <v>-368</v>
      </c>
    </row>
    <row r="18" spans="1:8" x14ac:dyDescent="0.2">
      <c r="A18" s="633"/>
      <c r="B18" s="189" t="s">
        <v>221</v>
      </c>
      <c r="C18" s="189">
        <v>93</v>
      </c>
      <c r="D18" s="186">
        <v>138</v>
      </c>
      <c r="E18" s="252">
        <v>45</v>
      </c>
      <c r="F18" s="189">
        <v>1177</v>
      </c>
      <c r="G18" s="186">
        <v>1642</v>
      </c>
      <c r="H18" s="252">
        <v>465</v>
      </c>
    </row>
    <row r="19" spans="1:8" x14ac:dyDescent="0.2">
      <c r="A19" s="633"/>
      <c r="B19" s="189" t="s">
        <v>259</v>
      </c>
      <c r="C19" s="189">
        <v>146</v>
      </c>
      <c r="D19" s="186">
        <v>112</v>
      </c>
      <c r="E19" s="252">
        <v>-34</v>
      </c>
      <c r="F19" s="189">
        <v>1386</v>
      </c>
      <c r="G19" s="186">
        <v>1318</v>
      </c>
      <c r="H19" s="252">
        <v>-68</v>
      </c>
    </row>
    <row r="20" spans="1:8" x14ac:dyDescent="0.2">
      <c r="A20" s="633"/>
      <c r="B20" s="189" t="s">
        <v>224</v>
      </c>
      <c r="C20" s="189">
        <v>13</v>
      </c>
      <c r="D20" s="186">
        <v>60</v>
      </c>
      <c r="E20" s="252">
        <v>47</v>
      </c>
      <c r="F20" s="189">
        <v>316</v>
      </c>
      <c r="G20" s="186">
        <v>546</v>
      </c>
      <c r="H20" s="252">
        <v>230</v>
      </c>
    </row>
    <row r="21" spans="1:8" x14ac:dyDescent="0.2">
      <c r="A21" s="633"/>
      <c r="B21" s="189" t="s">
        <v>225</v>
      </c>
      <c r="C21" s="189">
        <v>0</v>
      </c>
      <c r="D21" s="186">
        <v>0</v>
      </c>
      <c r="E21" s="252">
        <v>0</v>
      </c>
      <c r="F21" s="189">
        <v>785</v>
      </c>
      <c r="G21" s="186">
        <v>1</v>
      </c>
      <c r="H21" s="252">
        <v>-784</v>
      </c>
    </row>
    <row r="22" spans="1:8" x14ac:dyDescent="0.2">
      <c r="A22" s="633"/>
      <c r="B22" s="189" t="s">
        <v>260</v>
      </c>
      <c r="C22" s="189">
        <v>35</v>
      </c>
      <c r="D22" s="186">
        <v>9</v>
      </c>
      <c r="E22" s="252">
        <v>-26</v>
      </c>
      <c r="F22" s="189">
        <v>710</v>
      </c>
      <c r="G22" s="186">
        <v>89</v>
      </c>
      <c r="H22" s="252">
        <v>-621</v>
      </c>
    </row>
    <row r="23" spans="1:8" x14ac:dyDescent="0.2">
      <c r="A23" s="633"/>
      <c r="B23" s="189" t="s">
        <v>261</v>
      </c>
      <c r="C23" s="189">
        <v>88</v>
      </c>
      <c r="D23" s="186">
        <v>14</v>
      </c>
      <c r="E23" s="252">
        <v>-74</v>
      </c>
      <c r="F23" s="189">
        <v>508</v>
      </c>
      <c r="G23" s="186">
        <v>383</v>
      </c>
      <c r="H23" s="252">
        <v>-125</v>
      </c>
    </row>
    <row r="24" spans="1:8" x14ac:dyDescent="0.2">
      <c r="A24" s="633"/>
      <c r="B24" s="189" t="s">
        <v>262</v>
      </c>
      <c r="C24" s="189">
        <v>0</v>
      </c>
      <c r="D24" s="186">
        <v>0</v>
      </c>
      <c r="E24" s="252">
        <v>0</v>
      </c>
      <c r="F24" s="189">
        <v>127</v>
      </c>
      <c r="G24" s="186">
        <v>0</v>
      </c>
      <c r="H24" s="252">
        <v>-127</v>
      </c>
    </row>
    <row r="25" spans="1:8" x14ac:dyDescent="0.2">
      <c r="A25" s="633"/>
      <c r="B25" s="189" t="s">
        <v>263</v>
      </c>
      <c r="C25" s="189">
        <v>82</v>
      </c>
      <c r="D25" s="186">
        <v>78</v>
      </c>
      <c r="E25" s="252">
        <v>-4</v>
      </c>
      <c r="F25" s="189">
        <v>1275</v>
      </c>
      <c r="G25" s="186">
        <v>2959</v>
      </c>
      <c r="H25" s="252">
        <v>1684</v>
      </c>
    </row>
    <row r="26" spans="1:8" x14ac:dyDescent="0.2">
      <c r="A26" s="191" t="s">
        <v>534</v>
      </c>
      <c r="B26" s="192"/>
      <c r="C26" s="192">
        <v>587</v>
      </c>
      <c r="D26" s="192">
        <v>929</v>
      </c>
      <c r="E26" s="254">
        <v>342</v>
      </c>
      <c r="F26" s="192">
        <v>9402</v>
      </c>
      <c r="G26" s="192">
        <v>11854</v>
      </c>
      <c r="H26" s="254">
        <v>2452</v>
      </c>
    </row>
    <row r="27" spans="1:8" x14ac:dyDescent="0.2">
      <c r="A27" s="633"/>
      <c r="B27" s="189" t="s">
        <v>226</v>
      </c>
      <c r="C27" s="189">
        <v>121</v>
      </c>
      <c r="D27" s="186">
        <v>4</v>
      </c>
      <c r="E27" s="252">
        <v>-117</v>
      </c>
      <c r="F27" s="189">
        <v>1117</v>
      </c>
      <c r="G27" s="186">
        <v>52</v>
      </c>
      <c r="H27" s="252">
        <v>-1065</v>
      </c>
    </row>
    <row r="28" spans="1:8" x14ac:dyDescent="0.2">
      <c r="A28" s="634"/>
      <c r="B28" s="189" t="s">
        <v>264</v>
      </c>
      <c r="C28" s="189">
        <v>0</v>
      </c>
      <c r="D28" s="186">
        <v>0</v>
      </c>
      <c r="E28" s="252">
        <v>0</v>
      </c>
      <c r="F28" s="189">
        <v>112</v>
      </c>
      <c r="G28" s="186">
        <v>0</v>
      </c>
      <c r="H28" s="252">
        <v>-112</v>
      </c>
    </row>
    <row r="29" spans="1:8" x14ac:dyDescent="0.2">
      <c r="A29" s="634"/>
      <c r="B29" s="189" t="s">
        <v>265</v>
      </c>
      <c r="C29" s="189">
        <v>10</v>
      </c>
      <c r="D29" s="186">
        <v>3</v>
      </c>
      <c r="E29" s="252">
        <v>-7</v>
      </c>
      <c r="F29" s="189">
        <v>352</v>
      </c>
      <c r="G29" s="186">
        <v>33</v>
      </c>
      <c r="H29" s="252">
        <v>-319</v>
      </c>
    </row>
    <row r="30" spans="1:8" x14ac:dyDescent="0.2">
      <c r="A30" s="634"/>
      <c r="B30" s="189" t="s">
        <v>649</v>
      </c>
      <c r="C30" s="189">
        <v>0</v>
      </c>
      <c r="D30" s="189">
        <v>36</v>
      </c>
      <c r="E30" s="255">
        <v>36</v>
      </c>
      <c r="F30" s="186">
        <v>48</v>
      </c>
      <c r="G30" s="186">
        <v>333</v>
      </c>
      <c r="H30" s="255">
        <v>285</v>
      </c>
    </row>
    <row r="31" spans="1:8" x14ac:dyDescent="0.2">
      <c r="A31" s="191" t="s">
        <v>396</v>
      </c>
      <c r="B31" s="192"/>
      <c r="C31" s="192">
        <v>131</v>
      </c>
      <c r="D31" s="192">
        <v>43</v>
      </c>
      <c r="E31" s="254">
        <v>-88</v>
      </c>
      <c r="F31" s="192">
        <v>1629</v>
      </c>
      <c r="G31" s="192">
        <v>418</v>
      </c>
      <c r="H31" s="254">
        <v>-1211</v>
      </c>
    </row>
    <row r="32" spans="1:8" x14ac:dyDescent="0.2">
      <c r="A32" s="634"/>
      <c r="B32" s="189" t="s">
        <v>230</v>
      </c>
      <c r="C32" s="189">
        <v>132</v>
      </c>
      <c r="D32" s="186">
        <v>21</v>
      </c>
      <c r="E32" s="252">
        <v>-111</v>
      </c>
      <c r="F32" s="189">
        <v>1585</v>
      </c>
      <c r="G32" s="186">
        <v>138</v>
      </c>
      <c r="H32" s="252">
        <v>-1447</v>
      </c>
    </row>
    <row r="33" spans="1:8" x14ac:dyDescent="0.2">
      <c r="A33" s="634"/>
      <c r="B33" s="189" t="s">
        <v>236</v>
      </c>
      <c r="C33" s="189">
        <v>5</v>
      </c>
      <c r="D33" s="189">
        <v>80</v>
      </c>
      <c r="E33" s="255">
        <v>75</v>
      </c>
      <c r="F33" s="644">
        <v>115</v>
      </c>
      <c r="G33" s="189">
        <v>606</v>
      </c>
      <c r="H33" s="252">
        <v>491</v>
      </c>
    </row>
    <row r="34" spans="1:8" x14ac:dyDescent="0.2">
      <c r="A34" s="634"/>
      <c r="B34" s="189" t="s">
        <v>266</v>
      </c>
      <c r="C34" s="189">
        <v>0</v>
      </c>
      <c r="D34" s="189">
        <v>142</v>
      </c>
      <c r="E34" s="252">
        <v>142</v>
      </c>
      <c r="F34" s="189">
        <v>0</v>
      </c>
      <c r="G34" s="189">
        <v>1661</v>
      </c>
      <c r="H34" s="252">
        <v>1661</v>
      </c>
    </row>
    <row r="35" spans="1:8" x14ac:dyDescent="0.2">
      <c r="A35" s="634"/>
      <c r="B35" s="189" t="s">
        <v>238</v>
      </c>
      <c r="C35" s="189">
        <v>0</v>
      </c>
      <c r="D35" s="189">
        <v>50</v>
      </c>
      <c r="E35" s="255">
        <v>50</v>
      </c>
      <c r="F35" s="644">
        <v>10</v>
      </c>
      <c r="G35" s="189">
        <v>651</v>
      </c>
      <c r="H35" s="252">
        <v>641</v>
      </c>
    </row>
    <row r="36" spans="1:8" x14ac:dyDescent="0.2">
      <c r="A36" s="634"/>
      <c r="B36" s="189" t="s">
        <v>239</v>
      </c>
      <c r="C36" s="189">
        <v>0</v>
      </c>
      <c r="D36" s="189">
        <v>10</v>
      </c>
      <c r="E36" s="255">
        <v>10</v>
      </c>
      <c r="F36" s="644">
        <v>377</v>
      </c>
      <c r="G36" s="189">
        <v>761</v>
      </c>
      <c r="H36" s="252">
        <v>384</v>
      </c>
    </row>
    <row r="37" spans="1:8" x14ac:dyDescent="0.2">
      <c r="A37" s="192" t="s">
        <v>535</v>
      </c>
      <c r="B37" s="192"/>
      <c r="C37" s="192">
        <v>137</v>
      </c>
      <c r="D37" s="192">
        <v>303</v>
      </c>
      <c r="E37" s="254">
        <v>166</v>
      </c>
      <c r="F37" s="192">
        <v>2087</v>
      </c>
      <c r="G37" s="192">
        <v>3817</v>
      </c>
      <c r="H37" s="254">
        <v>1730</v>
      </c>
    </row>
    <row r="38" spans="1:8" x14ac:dyDescent="0.2">
      <c r="A38" s="634"/>
      <c r="B38" s="189" t="s">
        <v>267</v>
      </c>
      <c r="C38" s="189">
        <v>45</v>
      </c>
      <c r="D38" s="189">
        <v>21</v>
      </c>
      <c r="E38" s="251">
        <v>-24</v>
      </c>
      <c r="F38" s="644">
        <v>153</v>
      </c>
      <c r="G38" s="189">
        <v>36</v>
      </c>
      <c r="H38" s="252">
        <v>-117</v>
      </c>
    </row>
    <row r="39" spans="1:8" x14ac:dyDescent="0.2">
      <c r="A39" s="634"/>
      <c r="B39" s="189" t="s">
        <v>268</v>
      </c>
      <c r="C39" s="189">
        <v>11</v>
      </c>
      <c r="D39" s="189">
        <v>0</v>
      </c>
      <c r="E39" s="255">
        <v>-11</v>
      </c>
      <c r="F39" s="644">
        <v>85</v>
      </c>
      <c r="G39" s="189">
        <v>0</v>
      </c>
      <c r="H39" s="252">
        <v>-85</v>
      </c>
    </row>
    <row r="40" spans="1:8" x14ac:dyDescent="0.2">
      <c r="A40" s="634"/>
      <c r="B40" s="189" t="s">
        <v>269</v>
      </c>
      <c r="C40" s="189">
        <v>0</v>
      </c>
      <c r="D40" s="189">
        <v>0</v>
      </c>
      <c r="E40" s="251">
        <v>0</v>
      </c>
      <c r="F40" s="644">
        <v>31</v>
      </c>
      <c r="G40" s="189">
        <v>227</v>
      </c>
      <c r="H40" s="255">
        <v>196</v>
      </c>
    </row>
    <row r="41" spans="1:8" x14ac:dyDescent="0.2">
      <c r="A41" s="634"/>
      <c r="B41" s="189" t="s">
        <v>270</v>
      </c>
      <c r="C41" s="189">
        <v>27</v>
      </c>
      <c r="D41" s="189">
        <v>9</v>
      </c>
      <c r="E41" s="251">
        <v>-18</v>
      </c>
      <c r="F41" s="644">
        <v>168</v>
      </c>
      <c r="G41" s="189">
        <v>95</v>
      </c>
      <c r="H41" s="255">
        <v>-73</v>
      </c>
    </row>
    <row r="42" spans="1:8" x14ac:dyDescent="0.2">
      <c r="A42" s="191" t="s">
        <v>551</v>
      </c>
      <c r="B42" s="203"/>
      <c r="C42" s="203">
        <v>83</v>
      </c>
      <c r="D42" s="192">
        <v>30</v>
      </c>
      <c r="E42" s="203">
        <v>-53</v>
      </c>
      <c r="F42" s="203">
        <v>437</v>
      </c>
      <c r="G42" s="203">
        <v>358</v>
      </c>
      <c r="H42" s="256">
        <v>-79</v>
      </c>
    </row>
    <row r="43" spans="1:8" x14ac:dyDescent="0.2">
      <c r="A43" s="374" t="s">
        <v>621</v>
      </c>
      <c r="B43" s="772"/>
      <c r="C43" s="787">
        <v>0</v>
      </c>
      <c r="D43" s="787">
        <v>0</v>
      </c>
      <c r="E43" s="787">
        <v>0</v>
      </c>
      <c r="F43" s="203">
        <v>130</v>
      </c>
      <c r="G43" s="787">
        <v>18</v>
      </c>
      <c r="H43" s="256">
        <v>-112</v>
      </c>
    </row>
    <row r="44" spans="1:8" x14ac:dyDescent="0.2">
      <c r="A44" s="804" t="s">
        <v>120</v>
      </c>
      <c r="B44" s="205"/>
      <c r="C44" s="205">
        <v>1350</v>
      </c>
      <c r="D44" s="257">
        <v>1676</v>
      </c>
      <c r="E44" s="205">
        <v>326</v>
      </c>
      <c r="F44" s="205">
        <v>16779</v>
      </c>
      <c r="G44" s="257">
        <v>19749</v>
      </c>
      <c r="H44" s="205">
        <v>2970</v>
      </c>
    </row>
    <row r="45" spans="1:8" x14ac:dyDescent="0.2">
      <c r="A45" s="805" t="s">
        <v>536</v>
      </c>
      <c r="B45" s="210"/>
      <c r="C45" s="210">
        <v>258</v>
      </c>
      <c r="D45" s="210">
        <v>105</v>
      </c>
      <c r="E45" s="210">
        <v>-153</v>
      </c>
      <c r="F45" s="210">
        <v>2968</v>
      </c>
      <c r="G45" s="210">
        <v>878</v>
      </c>
      <c r="H45" s="210">
        <v>-2090</v>
      </c>
    </row>
    <row r="46" spans="1:8" x14ac:dyDescent="0.2">
      <c r="A46" s="805" t="s">
        <v>537</v>
      </c>
      <c r="B46" s="210"/>
      <c r="C46" s="210">
        <v>1092</v>
      </c>
      <c r="D46" s="210">
        <v>1571</v>
      </c>
      <c r="E46" s="210">
        <v>479</v>
      </c>
      <c r="F46" s="210">
        <v>13811</v>
      </c>
      <c r="G46" s="210">
        <v>18871</v>
      </c>
      <c r="H46" s="210">
        <v>5060</v>
      </c>
    </row>
    <row r="47" spans="1:8" x14ac:dyDescent="0.2">
      <c r="A47" s="806" t="s">
        <v>538</v>
      </c>
      <c r="B47" s="214"/>
      <c r="C47" s="214">
        <v>944</v>
      </c>
      <c r="D47" s="214">
        <v>1102</v>
      </c>
      <c r="E47" s="214">
        <v>158</v>
      </c>
      <c r="F47" s="214">
        <v>9646</v>
      </c>
      <c r="G47" s="214">
        <v>11080</v>
      </c>
      <c r="H47" s="214">
        <v>1434</v>
      </c>
    </row>
    <row r="48" spans="1:8" x14ac:dyDescent="0.2">
      <c r="A48" s="806" t="s">
        <v>539</v>
      </c>
      <c r="B48" s="214"/>
      <c r="C48" s="214">
        <v>406</v>
      </c>
      <c r="D48" s="214">
        <v>574</v>
      </c>
      <c r="E48" s="214">
        <v>168</v>
      </c>
      <c r="F48" s="214">
        <v>7133</v>
      </c>
      <c r="G48" s="214">
        <v>8669</v>
      </c>
      <c r="H48" s="214">
        <v>1536</v>
      </c>
    </row>
    <row r="49" spans="1:8" x14ac:dyDescent="0.2">
      <c r="A49" s="805" t="s">
        <v>540</v>
      </c>
      <c r="B49" s="217"/>
      <c r="C49" s="217">
        <v>447</v>
      </c>
      <c r="D49" s="258">
        <v>861</v>
      </c>
      <c r="E49" s="210">
        <v>414</v>
      </c>
      <c r="F49" s="210">
        <v>7078</v>
      </c>
      <c r="G49" s="210">
        <v>9203</v>
      </c>
      <c r="H49" s="210">
        <v>2125</v>
      </c>
    </row>
    <row r="50" spans="1:8" ht="15" x14ac:dyDescent="0.25">
      <c r="A50" s="223" t="s">
        <v>242</v>
      </c>
      <c r="B50" s="219"/>
      <c r="C50" s="259"/>
      <c r="D50" s="220"/>
      <c r="E50" s="220"/>
      <c r="F50" s="221"/>
      <c r="G50" s="220"/>
      <c r="H50" s="250" t="s">
        <v>241</v>
      </c>
    </row>
    <row r="51" spans="1:8" ht="15" x14ac:dyDescent="0.25">
      <c r="B51" s="223"/>
      <c r="C51" s="224"/>
      <c r="D51" s="220"/>
      <c r="E51" s="220"/>
      <c r="F51" s="221"/>
      <c r="G51" s="220"/>
      <c r="H51" s="222"/>
    </row>
    <row r="53" spans="1:8" x14ac:dyDescent="0.2">
      <c r="C53" s="260"/>
      <c r="D53" s="260"/>
      <c r="E53" s="260"/>
      <c r="F53" s="260"/>
      <c r="G53" s="260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</row>
    <row r="4" spans="1:8" x14ac:dyDescent="0.2">
      <c r="A4" s="75"/>
      <c r="B4" s="72" t="s">
        <v>48</v>
      </c>
      <c r="C4" s="72" t="s">
        <v>541</v>
      </c>
      <c r="D4" s="72" t="s">
        <v>48</v>
      </c>
      <c r="E4" s="72" t="s">
        <v>541</v>
      </c>
      <c r="F4" s="72" t="s">
        <v>48</v>
      </c>
      <c r="G4" s="72" t="s">
        <v>541</v>
      </c>
      <c r="H4" s="73" t="s">
        <v>129</v>
      </c>
    </row>
    <row r="5" spans="1:8" x14ac:dyDescent="0.2">
      <c r="A5" s="237" t="s">
        <v>272</v>
      </c>
      <c r="B5" s="688">
        <v>0.30199999999999999</v>
      </c>
      <c r="C5" s="387">
        <v>-8.4848484848484862</v>
      </c>
      <c r="D5" s="545">
        <v>0.871</v>
      </c>
      <c r="E5" s="387">
        <v>-21.602160216021602</v>
      </c>
      <c r="F5" s="545">
        <v>4.532</v>
      </c>
      <c r="G5" s="387">
        <v>-0.74463425317564613</v>
      </c>
      <c r="H5" s="689">
        <v>1.5409095854640409</v>
      </c>
    </row>
    <row r="6" spans="1:8" x14ac:dyDescent="0.2">
      <c r="A6" s="237" t="s">
        <v>273</v>
      </c>
      <c r="B6" s="546">
        <v>2.8570000000000002</v>
      </c>
      <c r="C6" s="269">
        <v>19.091288036681949</v>
      </c>
      <c r="D6" s="268">
        <v>8.1259999999999994</v>
      </c>
      <c r="E6" s="269">
        <v>16.988194644399655</v>
      </c>
      <c r="F6" s="268">
        <v>24.786000000000001</v>
      </c>
      <c r="G6" s="269">
        <v>-22.722454324374883</v>
      </c>
      <c r="H6" s="690">
        <v>8.4274018061146769</v>
      </c>
    </row>
    <row r="7" spans="1:8" x14ac:dyDescent="0.2">
      <c r="A7" s="237" t="s">
        <v>274</v>
      </c>
      <c r="B7" s="546">
        <v>4.2990000000000004</v>
      </c>
      <c r="C7" s="269">
        <v>74.898291293734744</v>
      </c>
      <c r="D7" s="268">
        <v>8.3789999999999996</v>
      </c>
      <c r="E7" s="269">
        <v>-9.0326783194007163</v>
      </c>
      <c r="F7" s="268">
        <v>46.759</v>
      </c>
      <c r="G7" s="269">
        <v>27.673110528615112</v>
      </c>
      <c r="H7" s="690">
        <v>15.898365248612773</v>
      </c>
    </row>
    <row r="8" spans="1:8" x14ac:dyDescent="0.2">
      <c r="A8" s="237" t="s">
        <v>275</v>
      </c>
      <c r="B8" s="546">
        <v>13.475</v>
      </c>
      <c r="C8" s="269">
        <v>-41.739807168489776</v>
      </c>
      <c r="D8" s="268">
        <v>38.354999999999997</v>
      </c>
      <c r="E8" s="269">
        <v>-43.69412351913563</v>
      </c>
      <c r="F8" s="268">
        <v>198.648</v>
      </c>
      <c r="G8" s="269">
        <v>-30.913454014293912</v>
      </c>
      <c r="H8" s="690">
        <v>67.541616799042544</v>
      </c>
    </row>
    <row r="9" spans="1:8" x14ac:dyDescent="0.2">
      <c r="A9" s="237" t="s">
        <v>276</v>
      </c>
      <c r="B9" s="547">
        <v>7.5919999999999996</v>
      </c>
      <c r="C9" s="270">
        <v>10.3</v>
      </c>
      <c r="D9" s="268">
        <v>18.390999999999998</v>
      </c>
      <c r="E9" s="269">
        <v>7468.3127572016456</v>
      </c>
      <c r="F9" s="268">
        <v>19.178000000000001</v>
      </c>
      <c r="G9" s="269">
        <v>1.0053602305475504</v>
      </c>
      <c r="H9" s="690">
        <v>6.5206451963877701</v>
      </c>
    </row>
    <row r="10" spans="1:8" x14ac:dyDescent="0.2">
      <c r="A10" s="237" t="s">
        <v>654</v>
      </c>
      <c r="B10" s="547">
        <v>0.193</v>
      </c>
      <c r="C10" s="270" t="s">
        <v>151</v>
      </c>
      <c r="D10" s="268">
        <v>0.20899999999999999</v>
      </c>
      <c r="E10" s="269" t="s">
        <v>151</v>
      </c>
      <c r="F10" s="268">
        <v>0.20899999999999999</v>
      </c>
      <c r="G10" s="269" t="s">
        <v>151</v>
      </c>
      <c r="H10" s="547">
        <v>7.1061364378196046E-2</v>
      </c>
    </row>
    <row r="11" spans="1:8" x14ac:dyDescent="0.2">
      <c r="A11" s="245" t="s">
        <v>277</v>
      </c>
      <c r="B11" s="271">
        <v>28.718</v>
      </c>
      <c r="C11" s="272">
        <v>1.1588995737785763</v>
      </c>
      <c r="D11" s="271">
        <v>74.331000000000003</v>
      </c>
      <c r="E11" s="272">
        <v>-13.195141889524701</v>
      </c>
      <c r="F11" s="271">
        <v>294.11200000000002</v>
      </c>
      <c r="G11" s="272">
        <v>-18.873264300727655</v>
      </c>
      <c r="H11" s="272">
        <v>100</v>
      </c>
    </row>
    <row r="12" spans="1:8" x14ac:dyDescent="0.2">
      <c r="A12" s="273" t="s">
        <v>278</v>
      </c>
      <c r="B12" s="274">
        <f>B11/'Consumo PP'!B11*100</f>
        <v>0.62502982129842866</v>
      </c>
      <c r="C12" s="275"/>
      <c r="D12" s="274">
        <f>D11/'Consumo PP'!D11*100</f>
        <v>0.54280292796076535</v>
      </c>
      <c r="E12" s="275"/>
      <c r="F12" s="274">
        <f>F11/'Consumo PP'!F11*100</f>
        <v>0.53753399522922019</v>
      </c>
      <c r="G12" s="276"/>
      <c r="H12" s="276"/>
    </row>
    <row r="13" spans="1:8" x14ac:dyDescent="0.2">
      <c r="A13" s="277" t="s">
        <v>577</v>
      </c>
      <c r="B13" s="67"/>
      <c r="C13" s="67"/>
      <c r="D13" s="67"/>
      <c r="E13" s="67"/>
      <c r="F13" s="67"/>
      <c r="G13" s="270"/>
      <c r="H13" s="71" t="s">
        <v>241</v>
      </c>
    </row>
    <row r="14" spans="1:8" x14ac:dyDescent="0.2">
      <c r="A14" s="277" t="s">
        <v>655</v>
      </c>
      <c r="B14" s="67"/>
      <c r="C14" s="67"/>
      <c r="D14" s="67"/>
      <c r="E14" s="67"/>
      <c r="F14" s="67"/>
      <c r="G14" s="270"/>
      <c r="H14" s="71"/>
    </row>
    <row r="15" spans="1:8" x14ac:dyDescent="0.2">
      <c r="A15" s="223" t="s">
        <v>242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51" priority="3" operator="between">
      <formula>0.00001</formula>
      <formula>0.499</formula>
    </cfRule>
  </conditionalFormatting>
  <conditionalFormatting sqref="H10">
    <cfRule type="cellIs" dxfId="50" priority="2" operator="between">
      <formula>0.00001</formula>
      <formula>0.499</formula>
    </cfRule>
  </conditionalFormatting>
  <conditionalFormatting sqref="F10">
    <cfRule type="cellIs" dxfId="49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279</v>
      </c>
      <c r="B1" s="693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54">
        <f>INDICE!A3</f>
        <v>42064</v>
      </c>
      <c r="C3" s="854"/>
      <c r="D3" s="872" t="s">
        <v>121</v>
      </c>
      <c r="E3" s="872"/>
      <c r="F3" s="872" t="s">
        <v>122</v>
      </c>
      <c r="G3" s="872"/>
    </row>
    <row r="4" spans="1:7" x14ac:dyDescent="0.2">
      <c r="A4" s="75"/>
      <c r="B4" s="263"/>
      <c r="C4" s="72" t="s">
        <v>541</v>
      </c>
      <c r="D4" s="263"/>
      <c r="E4" s="72" t="s">
        <v>541</v>
      </c>
      <c r="F4" s="263"/>
      <c r="G4" s="72" t="s">
        <v>541</v>
      </c>
    </row>
    <row r="5" spans="1:7" ht="15" x14ac:dyDescent="0.25">
      <c r="A5" s="685" t="s">
        <v>120</v>
      </c>
      <c r="B5" s="691">
        <v>5330</v>
      </c>
      <c r="C5" s="686">
        <v>4.1422430636967569</v>
      </c>
      <c r="D5" s="687">
        <v>15318</v>
      </c>
      <c r="E5" s="686">
        <v>4.7313004239026393</v>
      </c>
      <c r="F5" s="692">
        <v>62099</v>
      </c>
      <c r="G5" s="686">
        <v>2.5632979338365236</v>
      </c>
    </row>
    <row r="6" spans="1:7" x14ac:dyDescent="0.2">
      <c r="A6" s="277"/>
      <c r="B6" s="1"/>
      <c r="C6" s="1"/>
      <c r="D6" s="1"/>
      <c r="E6" s="1"/>
      <c r="F6" s="1"/>
      <c r="G6" s="71" t="s">
        <v>241</v>
      </c>
    </row>
    <row r="7" spans="1:7" x14ac:dyDescent="0.2">
      <c r="A7" s="277" t="s">
        <v>577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280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635</v>
      </c>
      <c r="B5" s="483">
        <v>165</v>
      </c>
      <c r="C5" s="84">
        <v>12.244897959183673</v>
      </c>
      <c r="D5" s="83">
        <v>451</v>
      </c>
      <c r="E5" s="84">
        <v>7.1258907363420425</v>
      </c>
      <c r="F5" s="83">
        <v>1629</v>
      </c>
      <c r="G5" s="84">
        <v>-3.1658639756802951</v>
      </c>
      <c r="H5" s="486">
        <v>2.6524464707319058</v>
      </c>
    </row>
    <row r="6" spans="1:8" s="80" customFormat="1" x14ac:dyDescent="0.2">
      <c r="A6" s="82" t="s">
        <v>49</v>
      </c>
      <c r="B6" s="484">
        <v>655</v>
      </c>
      <c r="C6" s="86">
        <v>18.874773139745919</v>
      </c>
      <c r="D6" s="85">
        <v>2080</v>
      </c>
      <c r="E6" s="86">
        <v>25.679758308157101</v>
      </c>
      <c r="F6" s="85">
        <v>7725</v>
      </c>
      <c r="G6" s="86">
        <v>7.3770015559587732</v>
      </c>
      <c r="H6" s="487">
        <v>12.578360335422941</v>
      </c>
    </row>
    <row r="7" spans="1:8" s="80" customFormat="1" x14ac:dyDescent="0.2">
      <c r="A7" s="82" t="s">
        <v>50</v>
      </c>
      <c r="B7" s="484">
        <v>831</v>
      </c>
      <c r="C7" s="86">
        <v>15.899581589958158</v>
      </c>
      <c r="D7" s="85">
        <v>2255</v>
      </c>
      <c r="E7" s="86">
        <v>11.910669975186105</v>
      </c>
      <c r="F7" s="85">
        <v>9129</v>
      </c>
      <c r="G7" s="86">
        <v>6.6596066551668764</v>
      </c>
      <c r="H7" s="487">
        <v>14.864446796385247</v>
      </c>
    </row>
    <row r="8" spans="1:8" s="80" customFormat="1" x14ac:dyDescent="0.2">
      <c r="A8" s="82" t="s">
        <v>130</v>
      </c>
      <c r="B8" s="484">
        <v>2196</v>
      </c>
      <c r="C8" s="86">
        <v>-3.8528896672504378</v>
      </c>
      <c r="D8" s="85">
        <v>6518</v>
      </c>
      <c r="E8" s="86">
        <v>-0.48854961832061072</v>
      </c>
      <c r="F8" s="85">
        <v>27414</v>
      </c>
      <c r="G8" s="86">
        <v>2.4258723852988351</v>
      </c>
      <c r="H8" s="487">
        <v>44.637303590328095</v>
      </c>
    </row>
    <row r="9" spans="1:8" s="80" customFormat="1" x14ac:dyDescent="0.2">
      <c r="A9" s="82" t="s">
        <v>131</v>
      </c>
      <c r="B9" s="484">
        <v>335</v>
      </c>
      <c r="C9" s="86">
        <v>-12.987012987012985</v>
      </c>
      <c r="D9" s="85">
        <v>884</v>
      </c>
      <c r="E9" s="86">
        <v>-27.182866556836906</v>
      </c>
      <c r="F9" s="85">
        <v>4152</v>
      </c>
      <c r="G9" s="87">
        <v>-19.139245841036555</v>
      </c>
      <c r="H9" s="487">
        <v>6.7605633802816891</v>
      </c>
    </row>
    <row r="10" spans="1:8" s="80" customFormat="1" x14ac:dyDescent="0.2">
      <c r="A10" s="81" t="s">
        <v>132</v>
      </c>
      <c r="B10" s="485">
        <v>1056</v>
      </c>
      <c r="C10" s="89">
        <v>6.666666666666667</v>
      </c>
      <c r="D10" s="88">
        <v>2940</v>
      </c>
      <c r="E10" s="89">
        <v>11.06913486966377</v>
      </c>
      <c r="F10" s="88">
        <v>11366</v>
      </c>
      <c r="G10" s="89">
        <v>6.3921998773016977</v>
      </c>
      <c r="H10" s="488">
        <v>18.506879426850116</v>
      </c>
    </row>
    <row r="11" spans="1:8" s="80" customFormat="1" x14ac:dyDescent="0.2">
      <c r="A11" s="90" t="s">
        <v>120</v>
      </c>
      <c r="B11" s="91">
        <v>5238</v>
      </c>
      <c r="C11" s="92">
        <v>3.2321639731966889</v>
      </c>
      <c r="D11" s="91">
        <v>15128</v>
      </c>
      <c r="E11" s="92">
        <v>4.3166459798648464</v>
      </c>
      <c r="F11" s="91">
        <v>61415</v>
      </c>
      <c r="G11" s="92">
        <v>2.3274151048593987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241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578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242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6" t="s">
        <v>281</v>
      </c>
      <c r="B1" s="226"/>
      <c r="C1" s="226"/>
      <c r="D1" s="226"/>
      <c r="E1" s="226"/>
      <c r="F1" s="227"/>
      <c r="G1" s="227"/>
    </row>
    <row r="2" spans="1:7" x14ac:dyDescent="0.2">
      <c r="A2" s="226"/>
      <c r="B2" s="226"/>
      <c r="C2" s="226"/>
      <c r="D2" s="226"/>
      <c r="E2" s="231" t="s">
        <v>160</v>
      </c>
      <c r="F2" s="227"/>
      <c r="G2" s="227"/>
    </row>
    <row r="3" spans="1:7" x14ac:dyDescent="0.2">
      <c r="A3" s="873">
        <f>INDICE!A3</f>
        <v>42064</v>
      </c>
      <c r="B3" s="873">
        <v>41671</v>
      </c>
      <c r="C3" s="874">
        <v>41671</v>
      </c>
      <c r="D3" s="873">
        <v>41671</v>
      </c>
      <c r="E3" s="873">
        <v>41671</v>
      </c>
      <c r="F3" s="227"/>
    </row>
    <row r="4" spans="1:7" x14ac:dyDescent="0.2">
      <c r="A4" s="237" t="s">
        <v>30</v>
      </c>
      <c r="B4" s="238">
        <v>28.718</v>
      </c>
      <c r="C4" s="694"/>
      <c r="D4" s="374" t="s">
        <v>282</v>
      </c>
      <c r="E4" s="381">
        <v>5238</v>
      </c>
    </row>
    <row r="5" spans="1:7" x14ac:dyDescent="0.2">
      <c r="A5" s="237" t="s">
        <v>283</v>
      </c>
      <c r="B5" s="238">
        <v>5694</v>
      </c>
      <c r="C5" s="381"/>
      <c r="D5" s="237" t="s">
        <v>284</v>
      </c>
      <c r="E5" s="238">
        <v>-377</v>
      </c>
    </row>
    <row r="6" spans="1:7" x14ac:dyDescent="0.2">
      <c r="A6" s="237" t="s">
        <v>571</v>
      </c>
      <c r="B6" s="238">
        <v>120</v>
      </c>
      <c r="C6" s="381"/>
      <c r="D6" s="237" t="s">
        <v>285</v>
      </c>
      <c r="E6" s="238">
        <v>182</v>
      </c>
    </row>
    <row r="7" spans="1:7" x14ac:dyDescent="0.2">
      <c r="A7" s="237" t="s">
        <v>572</v>
      </c>
      <c r="B7" s="238">
        <v>55.282000000000153</v>
      </c>
      <c r="C7" s="381"/>
      <c r="D7" s="237" t="s">
        <v>573</v>
      </c>
      <c r="E7" s="238">
        <v>1350</v>
      </c>
    </row>
    <row r="8" spans="1:7" x14ac:dyDescent="0.2">
      <c r="A8" s="237" t="s">
        <v>574</v>
      </c>
      <c r="B8" s="238">
        <v>-568</v>
      </c>
      <c r="C8" s="381"/>
      <c r="D8" s="237" t="s">
        <v>575</v>
      </c>
      <c r="E8" s="238">
        <v>-1676</v>
      </c>
    </row>
    <row r="9" spans="1:7" x14ac:dyDescent="0.2">
      <c r="A9" s="245" t="s">
        <v>59</v>
      </c>
      <c r="B9" s="246">
        <v>5330</v>
      </c>
      <c r="C9" s="381"/>
      <c r="D9" s="237" t="s">
        <v>287</v>
      </c>
      <c r="E9" s="238">
        <v>-122</v>
      </c>
    </row>
    <row r="10" spans="1:7" x14ac:dyDescent="0.2">
      <c r="A10" s="237" t="s">
        <v>286</v>
      </c>
      <c r="B10" s="238">
        <v>-92</v>
      </c>
      <c r="C10" s="381"/>
      <c r="D10" s="245" t="s">
        <v>576</v>
      </c>
      <c r="E10" s="246">
        <v>4595</v>
      </c>
    </row>
    <row r="11" spans="1:7" x14ac:dyDescent="0.2">
      <c r="A11" s="245" t="s">
        <v>282</v>
      </c>
      <c r="B11" s="246">
        <v>5238</v>
      </c>
      <c r="C11" s="695"/>
      <c r="D11" s="323"/>
      <c r="E11" s="684" t="s">
        <v>133</v>
      </c>
      <c r="F11" s="237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0"/>
  <sheetViews>
    <sheetView workbookViewId="0">
      <selection activeCell="G14" sqref="G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0" t="s">
        <v>581</v>
      </c>
      <c r="B1" s="840"/>
      <c r="C1" s="840"/>
      <c r="D1" s="840"/>
      <c r="E1" s="280"/>
      <c r="F1" s="280"/>
      <c r="G1" s="60"/>
      <c r="H1" s="60"/>
      <c r="I1" s="60"/>
      <c r="J1" s="60"/>
      <c r="K1" s="58"/>
      <c r="L1" s="58"/>
    </row>
    <row r="2" spans="1:12" ht="14.25" customHeight="1" x14ac:dyDescent="0.2">
      <c r="A2" s="840"/>
      <c r="B2" s="840"/>
      <c r="C2" s="840"/>
      <c r="D2" s="840"/>
      <c r="E2" s="280"/>
      <c r="F2" s="280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288</v>
      </c>
      <c r="F3" s="58"/>
    </row>
    <row r="4" spans="1:12" s="283" customFormat="1" ht="14.25" customHeight="1" x14ac:dyDescent="0.2">
      <c r="A4" s="281"/>
      <c r="B4" s="281"/>
      <c r="C4" s="282" t="s">
        <v>289</v>
      </c>
      <c r="D4" s="282" t="s">
        <v>580</v>
      </c>
      <c r="E4" s="65"/>
      <c r="F4" s="65"/>
    </row>
    <row r="5" spans="1:12" s="283" customFormat="1" ht="14.25" customHeight="1" x14ac:dyDescent="0.2">
      <c r="A5" s="875">
        <v>2008</v>
      </c>
      <c r="B5" s="284" t="s">
        <v>290</v>
      </c>
      <c r="C5" s="696">
        <v>12.94</v>
      </c>
      <c r="D5" s="285">
        <v>5.29</v>
      </c>
      <c r="E5" s="65"/>
      <c r="F5" s="65"/>
    </row>
    <row r="6" spans="1:12" ht="14.25" customHeight="1" x14ac:dyDescent="0.2">
      <c r="A6" s="875"/>
      <c r="B6" s="284" t="s">
        <v>291</v>
      </c>
      <c r="C6" s="696">
        <v>14.1</v>
      </c>
      <c r="D6" s="285">
        <v>8.9644513137557968</v>
      </c>
      <c r="F6" s="58"/>
    </row>
    <row r="7" spans="1:12" ht="14.25" customHeight="1" x14ac:dyDescent="0.2">
      <c r="A7" s="875"/>
      <c r="B7" s="284" t="s">
        <v>292</v>
      </c>
      <c r="C7" s="696">
        <v>13.76</v>
      </c>
      <c r="D7" s="285">
        <v>-2.4113475177304955</v>
      </c>
      <c r="E7" s="286"/>
      <c r="F7" s="58"/>
    </row>
    <row r="8" spans="1:12" s="283" customFormat="1" ht="14.25" customHeight="1" x14ac:dyDescent="0.2">
      <c r="A8" s="842">
        <v>2009</v>
      </c>
      <c r="B8" s="287" t="s">
        <v>290</v>
      </c>
      <c r="C8" s="697">
        <v>13.5</v>
      </c>
      <c r="D8" s="288">
        <v>-1.8895348837209287</v>
      </c>
      <c r="E8" s="65"/>
      <c r="F8" s="65"/>
    </row>
    <row r="9" spans="1:12" ht="14.25" customHeight="1" x14ac:dyDescent="0.2">
      <c r="A9" s="875"/>
      <c r="B9" s="284" t="s">
        <v>291</v>
      </c>
      <c r="C9" s="696">
        <v>10.5</v>
      </c>
      <c r="D9" s="285">
        <v>-22.222222222222221</v>
      </c>
      <c r="F9" s="58"/>
    </row>
    <row r="10" spans="1:12" ht="14.25" customHeight="1" x14ac:dyDescent="0.2">
      <c r="A10" s="875"/>
      <c r="B10" s="284" t="s">
        <v>292</v>
      </c>
      <c r="C10" s="696">
        <v>10.48</v>
      </c>
      <c r="D10" s="285">
        <v>-0.19047619047618641</v>
      </c>
      <c r="E10" s="286"/>
      <c r="F10" s="58"/>
    </row>
    <row r="11" spans="1:12" ht="14.25" customHeight="1" x14ac:dyDescent="0.2">
      <c r="A11" s="875"/>
      <c r="B11" s="284" t="s">
        <v>293</v>
      </c>
      <c r="C11" s="696">
        <v>10.69</v>
      </c>
      <c r="D11" s="285">
        <v>2.0038167938931211</v>
      </c>
      <c r="E11" s="286"/>
      <c r="F11" s="58"/>
    </row>
    <row r="12" spans="1:12" s="283" customFormat="1" ht="14.25" customHeight="1" x14ac:dyDescent="0.2">
      <c r="A12" s="842">
        <v>2010</v>
      </c>
      <c r="B12" s="287" t="s">
        <v>290</v>
      </c>
      <c r="C12" s="697">
        <v>11.06</v>
      </c>
      <c r="D12" s="288">
        <v>3.4611786716557624</v>
      </c>
      <c r="E12" s="65"/>
      <c r="F12" s="65"/>
    </row>
    <row r="13" spans="1:12" ht="14.25" customHeight="1" x14ac:dyDescent="0.2">
      <c r="A13" s="875"/>
      <c r="B13" s="284" t="s">
        <v>291</v>
      </c>
      <c r="C13" s="696">
        <v>11.68</v>
      </c>
      <c r="D13" s="285">
        <v>5.6057866184448395</v>
      </c>
      <c r="F13" s="58"/>
    </row>
    <row r="14" spans="1:12" ht="14.25" customHeight="1" x14ac:dyDescent="0.2">
      <c r="A14" s="875"/>
      <c r="B14" s="284" t="s">
        <v>292</v>
      </c>
      <c r="C14" s="696">
        <v>12.45</v>
      </c>
      <c r="D14" s="285">
        <v>6.5924657534246531</v>
      </c>
      <c r="E14" s="286"/>
      <c r="F14" s="58"/>
    </row>
    <row r="15" spans="1:12" ht="14.25" customHeight="1" x14ac:dyDescent="0.2">
      <c r="A15" s="843"/>
      <c r="B15" s="289" t="s">
        <v>293</v>
      </c>
      <c r="C15" s="698">
        <v>12.79</v>
      </c>
      <c r="D15" s="290">
        <v>2.7309236947791153</v>
      </c>
      <c r="E15" s="286"/>
      <c r="F15" s="58"/>
    </row>
    <row r="16" spans="1:12" s="283" customFormat="1" ht="14.25" customHeight="1" x14ac:dyDescent="0.2">
      <c r="A16" s="875">
        <v>2011</v>
      </c>
      <c r="B16" s="284" t="s">
        <v>290</v>
      </c>
      <c r="C16" s="696">
        <v>13.19</v>
      </c>
      <c r="D16" s="285">
        <v>3.1274433150899172</v>
      </c>
      <c r="E16" s="65"/>
      <c r="F16" s="65"/>
    </row>
    <row r="17" spans="1:6" ht="14.25" customHeight="1" x14ac:dyDescent="0.2">
      <c r="A17" s="875"/>
      <c r="B17" s="284" t="s">
        <v>291</v>
      </c>
      <c r="C17" s="696">
        <v>14</v>
      </c>
      <c r="D17" s="285">
        <v>6.141015921152392</v>
      </c>
      <c r="F17" s="58"/>
    </row>
    <row r="18" spans="1:6" ht="14.25" customHeight="1" x14ac:dyDescent="0.2">
      <c r="A18" s="875"/>
      <c r="B18" s="284" t="s">
        <v>292</v>
      </c>
      <c r="C18" s="696">
        <v>14.8</v>
      </c>
      <c r="D18" s="285">
        <v>5.7142857142857197</v>
      </c>
      <c r="E18" s="286"/>
      <c r="F18" s="58"/>
    </row>
    <row r="19" spans="1:6" ht="14.25" customHeight="1" x14ac:dyDescent="0.2">
      <c r="A19" s="843"/>
      <c r="B19" s="289" t="s">
        <v>293</v>
      </c>
      <c r="C19" s="698">
        <v>15.09</v>
      </c>
      <c r="D19" s="290">
        <v>1.9594594594594537</v>
      </c>
      <c r="E19" s="286"/>
      <c r="F19" s="58"/>
    </row>
    <row r="20" spans="1:6" s="283" customFormat="1" ht="14.25" customHeight="1" x14ac:dyDescent="0.2">
      <c r="A20" s="875">
        <v>2012</v>
      </c>
      <c r="B20" s="284" t="s">
        <v>294</v>
      </c>
      <c r="C20" s="696">
        <v>15.53</v>
      </c>
      <c r="D20" s="285">
        <v>2.9158383035122566</v>
      </c>
      <c r="E20" s="65"/>
      <c r="F20" s="65"/>
    </row>
    <row r="21" spans="1:6" ht="14.25" customHeight="1" x14ac:dyDescent="0.2">
      <c r="A21" s="875"/>
      <c r="B21" s="284" t="s">
        <v>292</v>
      </c>
      <c r="C21" s="696">
        <v>16.45</v>
      </c>
      <c r="D21" s="285">
        <v>5.9240180296200897</v>
      </c>
      <c r="F21" s="58"/>
    </row>
    <row r="22" spans="1:6" ht="14.25" customHeight="1" x14ac:dyDescent="0.2">
      <c r="A22" s="875"/>
      <c r="B22" s="284" t="s">
        <v>295</v>
      </c>
      <c r="C22" s="696">
        <v>16.87</v>
      </c>
      <c r="D22" s="285">
        <v>2.5531914893617129</v>
      </c>
      <c r="E22" s="286"/>
      <c r="F22" s="58"/>
    </row>
    <row r="23" spans="1:6" ht="14.25" customHeight="1" x14ac:dyDescent="0.2">
      <c r="A23" s="843"/>
      <c r="B23" s="289" t="s">
        <v>293</v>
      </c>
      <c r="C23" s="698">
        <v>16.100000000000001</v>
      </c>
      <c r="D23" s="290">
        <v>-4.5643153526970925</v>
      </c>
      <c r="E23" s="286"/>
      <c r="F23" s="58"/>
    </row>
    <row r="24" spans="1:6" ht="14.25" customHeight="1" x14ac:dyDescent="0.2">
      <c r="A24" s="842">
        <v>2013</v>
      </c>
      <c r="B24" s="287" t="s">
        <v>290</v>
      </c>
      <c r="C24" s="697">
        <v>16.32</v>
      </c>
      <c r="D24" s="288">
        <v>1.3664596273291854</v>
      </c>
      <c r="E24" s="286"/>
      <c r="F24" s="58"/>
    </row>
    <row r="25" spans="1:6" ht="14.25" customHeight="1" x14ac:dyDescent="0.2">
      <c r="A25" s="875"/>
      <c r="B25" s="284" t="s">
        <v>296</v>
      </c>
      <c r="C25" s="696">
        <v>17.13</v>
      </c>
      <c r="D25" s="285">
        <v>4.9632352941176388</v>
      </c>
      <c r="E25" s="286"/>
      <c r="F25" s="58"/>
    </row>
    <row r="26" spans="1:6" ht="14.25" customHeight="1" x14ac:dyDescent="0.2">
      <c r="A26" s="843"/>
      <c r="B26" s="289" t="s">
        <v>297</v>
      </c>
      <c r="C26" s="698">
        <v>17.5</v>
      </c>
      <c r="D26" s="290">
        <v>2.1599532983070695</v>
      </c>
      <c r="F26" s="58"/>
    </row>
    <row r="27" spans="1:6" ht="14.25" customHeight="1" x14ac:dyDescent="0.2">
      <c r="A27" s="834">
        <v>2015</v>
      </c>
      <c r="B27" s="747" t="s">
        <v>666</v>
      </c>
      <c r="C27" s="835">
        <v>15.81</v>
      </c>
      <c r="D27" s="836">
        <v>-9.66</v>
      </c>
      <c r="F27" s="58"/>
    </row>
    <row r="28" spans="1:6" ht="14.25" customHeight="1" x14ac:dyDescent="0.2">
      <c r="A28" s="277"/>
      <c r="D28" s="71" t="s">
        <v>299</v>
      </c>
    </row>
    <row r="29" spans="1:6" ht="14.25" customHeight="1" x14ac:dyDescent="0.2">
      <c r="A29" s="277" t="s">
        <v>298</v>
      </c>
    </row>
    <row r="30" spans="1:6" ht="14.25" customHeight="1" x14ac:dyDescent="0.2">
      <c r="A30" s="277" t="s">
        <v>579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42" t="s">
        <v>629</v>
      </c>
      <c r="C3" s="844" t="s">
        <v>505</v>
      </c>
      <c r="D3" s="842" t="s">
        <v>110</v>
      </c>
      <c r="E3" s="844" t="s">
        <v>505</v>
      </c>
      <c r="F3" s="846" t="s">
        <v>112</v>
      </c>
      <c r="G3" s="846"/>
    </row>
    <row r="4" spans="1:7" ht="14.45" customHeight="1" x14ac:dyDescent="0.25">
      <c r="A4" s="64"/>
      <c r="B4" s="843"/>
      <c r="C4" s="845"/>
      <c r="D4" s="843"/>
      <c r="E4" s="845"/>
      <c r="F4" s="469">
        <v>2013</v>
      </c>
      <c r="G4" s="469">
        <v>2012</v>
      </c>
    </row>
    <row r="5" spans="1:7" x14ac:dyDescent="0.2">
      <c r="A5" s="65" t="s">
        <v>113</v>
      </c>
      <c r="B5" s="268">
        <v>10531.063755754865</v>
      </c>
      <c r="C5" s="269">
        <v>8.6949359981241354</v>
      </c>
      <c r="D5" s="268">
        <v>15510.236353799999</v>
      </c>
      <c r="E5" s="269">
        <v>12.031968834669676</v>
      </c>
      <c r="F5" s="798">
        <v>16.026175703224997</v>
      </c>
      <c r="G5" s="798">
        <v>15.870626320900108</v>
      </c>
    </row>
    <row r="6" spans="1:7" x14ac:dyDescent="0.2">
      <c r="A6" s="65" t="s">
        <v>114</v>
      </c>
      <c r="B6" s="268">
        <v>52934.098759999993</v>
      </c>
      <c r="C6" s="269">
        <v>43.704853708160925</v>
      </c>
      <c r="D6" s="268">
        <v>53977.992749800011</v>
      </c>
      <c r="E6" s="269">
        <v>41.873090242399932</v>
      </c>
      <c r="F6" s="798">
        <v>0.72742449388969277</v>
      </c>
      <c r="G6" s="798">
        <v>0.26802646973295613</v>
      </c>
    </row>
    <row r="7" spans="1:7" x14ac:dyDescent="0.2">
      <c r="A7" s="65" t="s">
        <v>115</v>
      </c>
      <c r="B7" s="268">
        <v>26077.232231999998</v>
      </c>
      <c r="C7" s="269">
        <v>21.530575687717608</v>
      </c>
      <c r="D7" s="268">
        <v>28184.114483999998</v>
      </c>
      <c r="E7" s="269">
        <v>21.863650518850307</v>
      </c>
      <c r="F7" s="798">
        <v>0.19104196164985091</v>
      </c>
      <c r="G7" s="798">
        <v>0.18370003439133065</v>
      </c>
    </row>
    <row r="8" spans="1:7" x14ac:dyDescent="0.2">
      <c r="A8" s="65" t="s">
        <v>116</v>
      </c>
      <c r="B8" s="268">
        <v>14784.529206060604</v>
      </c>
      <c r="C8" s="269">
        <v>12.206794887064047</v>
      </c>
      <c r="D8" s="268">
        <v>16019.454545454542</v>
      </c>
      <c r="E8" s="269">
        <v>12.426991661677288</v>
      </c>
      <c r="F8" s="798">
        <v>100</v>
      </c>
      <c r="G8" s="798">
        <v>100</v>
      </c>
    </row>
    <row r="9" spans="1:7" x14ac:dyDescent="0.2">
      <c r="A9" s="65" t="s">
        <v>117</v>
      </c>
      <c r="B9" s="268">
        <v>17209.489989716269</v>
      </c>
      <c r="C9" s="269">
        <v>14.208955286133399</v>
      </c>
      <c r="D9" s="268">
        <v>16004.226742999999</v>
      </c>
      <c r="E9" s="269">
        <v>12.415178789173339</v>
      </c>
      <c r="F9" s="798">
        <v>100</v>
      </c>
      <c r="G9" s="798">
        <v>100</v>
      </c>
    </row>
    <row r="10" spans="1:7" x14ac:dyDescent="0.2">
      <c r="A10" s="65" t="s">
        <v>118</v>
      </c>
      <c r="B10" s="268">
        <v>159.66048706349406</v>
      </c>
      <c r="C10" s="269">
        <v>0.13182312334665935</v>
      </c>
      <c r="D10" s="268">
        <v>175.63739999999999</v>
      </c>
      <c r="E10" s="269">
        <v>0.13624961443509293</v>
      </c>
      <c r="F10" s="798" t="s">
        <v>627</v>
      </c>
      <c r="G10" s="798" t="s">
        <v>628</v>
      </c>
    </row>
    <row r="11" spans="1:7" x14ac:dyDescent="0.2">
      <c r="A11" s="65" t="s">
        <v>119</v>
      </c>
      <c r="B11" s="268">
        <v>-578.86599999999999</v>
      </c>
      <c r="C11" s="269">
        <v>-0.47793869054677912</v>
      </c>
      <c r="D11" s="268">
        <v>-963.11399999999992</v>
      </c>
      <c r="E11" s="269">
        <v>-0.7471296612056435</v>
      </c>
      <c r="F11" s="799"/>
      <c r="G11" s="799"/>
    </row>
    <row r="12" spans="1:7" x14ac:dyDescent="0.2">
      <c r="A12" s="68" t="s">
        <v>120</v>
      </c>
      <c r="B12" s="800">
        <v>121117.20843059523</v>
      </c>
      <c r="C12" s="801">
        <v>100</v>
      </c>
      <c r="D12" s="800">
        <v>128908.54827605456</v>
      </c>
      <c r="E12" s="801">
        <v>100</v>
      </c>
      <c r="F12" s="801">
        <v>27.863705084480099</v>
      </c>
      <c r="G12" s="801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630</v>
      </c>
    </row>
    <row r="14" spans="1:7" x14ac:dyDescent="0.2">
      <c r="A14" s="802" t="s">
        <v>631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582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2" t="s">
        <v>300</v>
      </c>
    </row>
    <row r="3" spans="1:6" x14ac:dyDescent="0.2">
      <c r="A3" s="63"/>
      <c r="B3" s="854" t="s">
        <v>301</v>
      </c>
      <c r="C3" s="854"/>
      <c r="D3" s="854"/>
      <c r="E3" s="262" t="s">
        <v>302</v>
      </c>
      <c r="F3" s="262"/>
    </row>
    <row r="4" spans="1:6" x14ac:dyDescent="0.2">
      <c r="A4" s="75"/>
      <c r="B4" s="293" t="s">
        <v>657</v>
      </c>
      <c r="C4" s="294" t="s">
        <v>653</v>
      </c>
      <c r="D4" s="293" t="s">
        <v>664</v>
      </c>
      <c r="E4" s="264" t="s">
        <v>303</v>
      </c>
      <c r="F4" s="263" t="s">
        <v>304</v>
      </c>
    </row>
    <row r="5" spans="1:6" x14ac:dyDescent="0.2">
      <c r="A5" s="699" t="s">
        <v>584</v>
      </c>
      <c r="B5" s="295">
        <v>126.331</v>
      </c>
      <c r="C5" s="295">
        <v>120.522778521429</v>
      </c>
      <c r="D5" s="295">
        <v>139.66795161290321</v>
      </c>
      <c r="E5" s="295">
        <v>4.8191898243851847</v>
      </c>
      <c r="F5" s="295">
        <v>-9.5490421810346593</v>
      </c>
    </row>
    <row r="6" spans="1:6" x14ac:dyDescent="0.2">
      <c r="A6" s="75" t="s">
        <v>583</v>
      </c>
      <c r="B6" s="274">
        <v>116.82599999999999</v>
      </c>
      <c r="C6" s="290">
        <v>113.84729331428601</v>
      </c>
      <c r="D6" s="274">
        <v>132.47723870967744</v>
      </c>
      <c r="E6" s="274">
        <v>2.6164053610752007</v>
      </c>
      <c r="F6" s="274">
        <v>-11.814285127105478</v>
      </c>
    </row>
    <row r="7" spans="1:6" x14ac:dyDescent="0.2">
      <c r="A7" s="1"/>
      <c r="B7" s="1"/>
      <c r="C7" s="1"/>
      <c r="D7" s="1"/>
      <c r="E7" s="1"/>
      <c r="F7" s="71" t="s">
        <v>299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sqref="A1:C2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0" t="s">
        <v>305</v>
      </c>
      <c r="B1" s="840"/>
      <c r="C1" s="840"/>
      <c r="D1" s="58"/>
      <c r="E1" s="58"/>
    </row>
    <row r="2" spans="1:38" x14ac:dyDescent="0.2">
      <c r="A2" s="841"/>
      <c r="B2" s="840"/>
      <c r="C2" s="840"/>
      <c r="D2" s="8"/>
      <c r="E2" s="62" t="s">
        <v>300</v>
      </c>
    </row>
    <row r="3" spans="1:38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</row>
    <row r="4" spans="1:38" x14ac:dyDescent="0.2">
      <c r="A4" s="298" t="s">
        <v>310</v>
      </c>
      <c r="B4" s="299">
        <v>126.331</v>
      </c>
      <c r="C4" s="300">
        <v>21.925214876033056</v>
      </c>
      <c r="D4" s="300">
        <v>46.201785123966957</v>
      </c>
      <c r="E4" s="300">
        <v>58.204000000000001</v>
      </c>
      <c r="F4" s="443"/>
      <c r="H4" s="443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</row>
    <row r="5" spans="1:38" x14ac:dyDescent="0.2">
      <c r="A5" s="301" t="s">
        <v>311</v>
      </c>
      <c r="B5" s="302">
        <v>142.6</v>
      </c>
      <c r="C5" s="296">
        <v>22.768067226890754</v>
      </c>
      <c r="D5" s="296">
        <v>65.449932773109239</v>
      </c>
      <c r="E5" s="296">
        <v>54.382000000000005</v>
      </c>
      <c r="F5" s="443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</row>
    <row r="6" spans="1:38" x14ac:dyDescent="0.2">
      <c r="A6" s="301" t="s">
        <v>312</v>
      </c>
      <c r="B6" s="302">
        <v>123.2</v>
      </c>
      <c r="C6" s="296">
        <v>20.533333333333335</v>
      </c>
      <c r="D6" s="296">
        <v>49.335666666666668</v>
      </c>
      <c r="E6" s="296">
        <v>53.330999999999996</v>
      </c>
      <c r="F6" s="443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</row>
    <row r="7" spans="1:38" x14ac:dyDescent="0.2">
      <c r="A7" s="301" t="s">
        <v>255</v>
      </c>
      <c r="B7" s="302">
        <v>140.44</v>
      </c>
      <c r="C7" s="296">
        <v>24.373884297520661</v>
      </c>
      <c r="D7" s="296">
        <v>61.522115702479326</v>
      </c>
      <c r="E7" s="296">
        <v>54.544000000000004</v>
      </c>
      <c r="F7" s="443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</row>
    <row r="8" spans="1:38" x14ac:dyDescent="0.2">
      <c r="A8" s="301" t="s">
        <v>313</v>
      </c>
      <c r="B8" s="302">
        <v>111.97463953369466</v>
      </c>
      <c r="C8" s="296">
        <v>18.662439922282445</v>
      </c>
      <c r="D8" s="296">
        <v>36.30228039676858</v>
      </c>
      <c r="E8" s="296">
        <v>57.009919214643631</v>
      </c>
      <c r="F8" s="443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</row>
    <row r="9" spans="1:38" x14ac:dyDescent="0.2">
      <c r="A9" s="301" t="s">
        <v>314</v>
      </c>
      <c r="B9" s="302">
        <v>115.15305936737889</v>
      </c>
      <c r="C9" s="296">
        <v>19.98524170838807</v>
      </c>
      <c r="D9" s="296">
        <v>46.736812672276585</v>
      </c>
      <c r="E9" s="296">
        <v>48.431004986714228</v>
      </c>
      <c r="F9" s="443"/>
    </row>
    <row r="10" spans="1:38" x14ac:dyDescent="0.2">
      <c r="A10" s="301" t="s">
        <v>315</v>
      </c>
      <c r="B10" s="302">
        <v>124.38199999999999</v>
      </c>
      <c r="C10" s="296">
        <v>19.859310924369748</v>
      </c>
      <c r="D10" s="296">
        <v>48.969689075630242</v>
      </c>
      <c r="E10" s="296">
        <v>55.552999999999997</v>
      </c>
      <c r="F10" s="443"/>
    </row>
    <row r="11" spans="1:38" x14ac:dyDescent="0.2">
      <c r="A11" s="301" t="s">
        <v>316</v>
      </c>
      <c r="B11" s="302">
        <v>126.29499790707409</v>
      </c>
      <c r="C11" s="296">
        <v>25.25899958141482</v>
      </c>
      <c r="D11" s="296">
        <v>47.875680200920876</v>
      </c>
      <c r="E11" s="296">
        <v>53.160318124738389</v>
      </c>
      <c r="F11" s="443"/>
    </row>
    <row r="12" spans="1:38" x14ac:dyDescent="0.2">
      <c r="A12" s="301" t="s">
        <v>317</v>
      </c>
      <c r="B12" s="302">
        <v>156.11192930780561</v>
      </c>
      <c r="C12" s="296">
        <v>31.222385861561122</v>
      </c>
      <c r="D12" s="296">
        <v>61.159459097603445</v>
      </c>
      <c r="E12" s="296">
        <v>63.73008434864105</v>
      </c>
      <c r="F12" s="443"/>
    </row>
    <row r="13" spans="1:38" x14ac:dyDescent="0.2">
      <c r="A13" s="301" t="s">
        <v>318</v>
      </c>
      <c r="B13" s="302">
        <v>130.4</v>
      </c>
      <c r="C13" s="296">
        <v>21.733333333333334</v>
      </c>
      <c r="D13" s="296">
        <v>57.016666666666666</v>
      </c>
      <c r="E13" s="296">
        <v>51.65</v>
      </c>
      <c r="F13" s="443"/>
    </row>
    <row r="14" spans="1:38" x14ac:dyDescent="0.2">
      <c r="A14" s="301" t="s">
        <v>319</v>
      </c>
      <c r="B14" s="302">
        <v>132.30000000000001</v>
      </c>
      <c r="C14" s="296">
        <v>23.857377049180329</v>
      </c>
      <c r="D14" s="296">
        <v>55.972622950819684</v>
      </c>
      <c r="E14" s="296">
        <v>52.470000000000006</v>
      </c>
      <c r="F14" s="443"/>
    </row>
    <row r="15" spans="1:38" x14ac:dyDescent="0.2">
      <c r="A15" s="301" t="s">
        <v>220</v>
      </c>
      <c r="B15" s="302">
        <v>114.8</v>
      </c>
      <c r="C15" s="296">
        <v>19.133333333333336</v>
      </c>
      <c r="D15" s="296">
        <v>42.276666666666657</v>
      </c>
      <c r="E15" s="296">
        <v>53.39</v>
      </c>
      <c r="F15" s="443"/>
    </row>
    <row r="16" spans="1:38" x14ac:dyDescent="0.2">
      <c r="A16" s="301" t="s">
        <v>320</v>
      </c>
      <c r="B16" s="303">
        <v>149.19999999999999</v>
      </c>
      <c r="C16" s="285">
        <v>28.877419354838704</v>
      </c>
      <c r="D16" s="285">
        <v>62.369580645161278</v>
      </c>
      <c r="E16" s="285">
        <v>57.952999999999996</v>
      </c>
      <c r="F16" s="443"/>
    </row>
    <row r="17" spans="1:13" x14ac:dyDescent="0.2">
      <c r="A17" s="301" t="s">
        <v>256</v>
      </c>
      <c r="B17" s="302">
        <v>139.364</v>
      </c>
      <c r="C17" s="296">
        <v>23.227333333333334</v>
      </c>
      <c r="D17" s="296">
        <v>63.049666666666667</v>
      </c>
      <c r="E17" s="296">
        <v>53.087000000000003</v>
      </c>
      <c r="F17" s="443"/>
    </row>
    <row r="18" spans="1:13" x14ac:dyDescent="0.2">
      <c r="A18" s="301" t="s">
        <v>257</v>
      </c>
      <c r="B18" s="302">
        <v>150.9</v>
      </c>
      <c r="C18" s="296">
        <v>28.217073170731709</v>
      </c>
      <c r="D18" s="296">
        <v>68.123926829268299</v>
      </c>
      <c r="E18" s="296">
        <v>54.559000000000005</v>
      </c>
      <c r="F18" s="443"/>
    </row>
    <row r="19" spans="1:13" x14ac:dyDescent="0.2">
      <c r="A19" s="58" t="s">
        <v>258</v>
      </c>
      <c r="B19" s="302">
        <v>160.30000000000001</v>
      </c>
      <c r="C19" s="296">
        <v>27.820661157024798</v>
      </c>
      <c r="D19" s="296">
        <v>77.407338842975207</v>
      </c>
      <c r="E19" s="296">
        <v>55.072000000000003</v>
      </c>
      <c r="F19" s="443"/>
    </row>
    <row r="20" spans="1:13" x14ac:dyDescent="0.2">
      <c r="A20" s="58" t="s">
        <v>321</v>
      </c>
      <c r="B20" s="302">
        <v>121.99507721041925</v>
      </c>
      <c r="C20" s="296">
        <v>25.935961296703308</v>
      </c>
      <c r="D20" s="296">
        <v>40.522962093217657</v>
      </c>
      <c r="E20" s="296">
        <v>55.536153820498285</v>
      </c>
      <c r="F20" s="443"/>
    </row>
    <row r="21" spans="1:13" x14ac:dyDescent="0.2">
      <c r="A21" s="58" t="s">
        <v>322</v>
      </c>
      <c r="B21" s="302">
        <v>137.9</v>
      </c>
      <c r="C21" s="296">
        <v>25.786178861788621</v>
      </c>
      <c r="D21" s="296">
        <v>60.771821138211386</v>
      </c>
      <c r="E21" s="296">
        <v>51.341999999999999</v>
      </c>
      <c r="F21" s="443"/>
    </row>
    <row r="22" spans="1:13" x14ac:dyDescent="0.2">
      <c r="A22" s="58" t="s">
        <v>221</v>
      </c>
      <c r="B22" s="302">
        <v>157.803</v>
      </c>
      <c r="C22" s="296">
        <v>28.456278688524588</v>
      </c>
      <c r="D22" s="296">
        <v>72.839721311475401</v>
      </c>
      <c r="E22" s="296">
        <v>56.507000000000005</v>
      </c>
      <c r="F22" s="443"/>
    </row>
    <row r="23" spans="1:13" x14ac:dyDescent="0.2">
      <c r="A23" s="304" t="s">
        <v>323</v>
      </c>
      <c r="B23" s="305">
        <v>115.276</v>
      </c>
      <c r="C23" s="306">
        <v>20.006578512396693</v>
      </c>
      <c r="D23" s="306">
        <v>42.320421487603305</v>
      </c>
      <c r="E23" s="306">
        <v>52.948999999999998</v>
      </c>
      <c r="F23" s="443"/>
    </row>
    <row r="24" spans="1:13" x14ac:dyDescent="0.2">
      <c r="A24" s="304" t="s">
        <v>324</v>
      </c>
      <c r="B24" s="305">
        <v>115.441</v>
      </c>
      <c r="C24" s="306">
        <v>20.035214876033059</v>
      </c>
      <c r="D24" s="306">
        <v>43.442785123966942</v>
      </c>
      <c r="E24" s="306">
        <v>51.963000000000001</v>
      </c>
      <c r="F24" s="443"/>
    </row>
    <row r="25" spans="1:13" x14ac:dyDescent="0.2">
      <c r="A25" s="284" t="s">
        <v>325</v>
      </c>
      <c r="B25" s="305">
        <v>119.42999999999999</v>
      </c>
      <c r="C25" s="306">
        <v>17.353076923076923</v>
      </c>
      <c r="D25" s="306">
        <v>46.208923076923071</v>
      </c>
      <c r="E25" s="306">
        <v>55.867999999999995</v>
      </c>
      <c r="F25" s="443"/>
    </row>
    <row r="26" spans="1:13" x14ac:dyDescent="0.2">
      <c r="A26" s="284" t="s">
        <v>326</v>
      </c>
      <c r="B26" s="305">
        <v>135</v>
      </c>
      <c r="C26" s="306">
        <v>20.593220338983052</v>
      </c>
      <c r="D26" s="306">
        <v>51.93777966101694</v>
      </c>
      <c r="E26" s="306">
        <v>62.469000000000008</v>
      </c>
      <c r="F26" s="443"/>
    </row>
    <row r="27" spans="1:13" x14ac:dyDescent="0.2">
      <c r="A27" s="284" t="s">
        <v>327</v>
      </c>
      <c r="B27" s="305">
        <v>113.07587082905859</v>
      </c>
      <c r="C27" s="306">
        <v>21.144268529010958</v>
      </c>
      <c r="D27" s="306">
        <v>40.778883554627726</v>
      </c>
      <c r="E27" s="306">
        <v>51.152718745419904</v>
      </c>
      <c r="F27" s="443"/>
    </row>
    <row r="28" spans="1:13" x14ac:dyDescent="0.2">
      <c r="A28" s="58" t="s">
        <v>259</v>
      </c>
      <c r="B28" s="302">
        <v>146.1</v>
      </c>
      <c r="C28" s="296">
        <v>27.319512195121952</v>
      </c>
      <c r="D28" s="296">
        <v>61.751487804878046</v>
      </c>
      <c r="E28" s="296">
        <v>57.028999999999996</v>
      </c>
      <c r="F28" s="443"/>
    </row>
    <row r="29" spans="1:13" x14ac:dyDescent="0.2">
      <c r="A29" s="284" t="s">
        <v>224</v>
      </c>
      <c r="B29" s="305">
        <v>152.92167030567686</v>
      </c>
      <c r="C29" s="306">
        <v>25.486945050946144</v>
      </c>
      <c r="D29" s="306">
        <v>79.080467612809315</v>
      </c>
      <c r="E29" s="306">
        <v>48.354257641921393</v>
      </c>
      <c r="F29" s="443"/>
    </row>
    <row r="30" spans="1:13" x14ac:dyDescent="0.2">
      <c r="A30" s="58" t="s">
        <v>328</v>
      </c>
      <c r="B30" s="302">
        <v>124.88172531214529</v>
      </c>
      <c r="C30" s="296">
        <v>24.17065651202812</v>
      </c>
      <c r="D30" s="296">
        <v>46.20664201237598</v>
      </c>
      <c r="E30" s="296">
        <v>54.504426787741203</v>
      </c>
      <c r="F30" s="443"/>
    </row>
    <row r="31" spans="1:13" x14ac:dyDescent="0.2">
      <c r="A31" s="307" t="s">
        <v>260</v>
      </c>
      <c r="B31" s="308">
        <v>147.77860031971846</v>
      </c>
      <c r="C31" s="274">
        <v>29.555720063943692</v>
      </c>
      <c r="D31" s="274">
        <v>60.403188601714447</v>
      </c>
      <c r="E31" s="274">
        <v>57.819691654060321</v>
      </c>
      <c r="F31" s="443"/>
    </row>
    <row r="32" spans="1:13" x14ac:dyDescent="0.2">
      <c r="A32" s="309" t="s">
        <v>329</v>
      </c>
      <c r="B32" s="310">
        <v>142.51679062162341</v>
      </c>
      <c r="C32" s="310">
        <v>24.829933376580623</v>
      </c>
      <c r="D32" s="310">
        <v>63.875058228852382</v>
      </c>
      <c r="E32" s="310">
        <v>53.811799016190399</v>
      </c>
      <c r="F32" s="443"/>
      <c r="M32" s="444"/>
    </row>
    <row r="33" spans="1:13" x14ac:dyDescent="0.2">
      <c r="A33" s="311" t="s">
        <v>330</v>
      </c>
      <c r="B33" s="312">
        <v>143.92414077367064</v>
      </c>
      <c r="C33" s="312">
        <v>24.609896828241713</v>
      </c>
      <c r="D33" s="312">
        <v>64.215240027654346</v>
      </c>
      <c r="E33" s="312">
        <v>55.099003917774574</v>
      </c>
      <c r="F33" s="443"/>
      <c r="M33" s="444"/>
    </row>
    <row r="34" spans="1:13" x14ac:dyDescent="0.2">
      <c r="A34" s="311" t="s">
        <v>331</v>
      </c>
      <c r="B34" s="313">
        <v>17.59314077367064</v>
      </c>
      <c r="C34" s="313">
        <v>2.6846819522086562</v>
      </c>
      <c r="D34" s="313">
        <v>18.013454903687389</v>
      </c>
      <c r="E34" s="313">
        <v>-3.1049960822254263</v>
      </c>
      <c r="F34" s="443"/>
    </row>
    <row r="35" spans="1:13" x14ac:dyDescent="0.2">
      <c r="A35" s="94"/>
      <c r="B35" s="65"/>
      <c r="C35" s="58"/>
      <c r="D35" s="8"/>
      <c r="E35" s="71" t="s">
        <v>299</v>
      </c>
    </row>
    <row r="36" spans="1:13" x14ac:dyDescent="0.2">
      <c r="B36" s="443"/>
      <c r="C36" s="443"/>
      <c r="D36" s="443"/>
      <c r="E36" s="443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0" t="s">
        <v>332</v>
      </c>
      <c r="B1" s="840"/>
      <c r="C1" s="840"/>
      <c r="D1" s="58"/>
      <c r="E1" s="58"/>
    </row>
    <row r="2" spans="1:36" x14ac:dyDescent="0.2">
      <c r="A2" s="841"/>
      <c r="B2" s="840"/>
      <c r="C2" s="840"/>
      <c r="D2" s="8"/>
      <c r="E2" s="62" t="s">
        <v>300</v>
      </c>
    </row>
    <row r="3" spans="1:36" x14ac:dyDescent="0.2">
      <c r="A3" s="64"/>
      <c r="B3" s="297" t="s">
        <v>306</v>
      </c>
      <c r="C3" s="297" t="s">
        <v>307</v>
      </c>
      <c r="D3" s="297" t="s">
        <v>308</v>
      </c>
      <c r="E3" s="297" t="s">
        <v>309</v>
      </c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</row>
    <row r="4" spans="1:36" x14ac:dyDescent="0.2">
      <c r="A4" s="298" t="s">
        <v>310</v>
      </c>
      <c r="B4" s="299">
        <v>116.82599999999999</v>
      </c>
      <c r="C4" s="300">
        <v>20.275586776859502</v>
      </c>
      <c r="D4" s="300">
        <v>36.798413223140486</v>
      </c>
      <c r="E4" s="300">
        <v>59.752000000000002</v>
      </c>
      <c r="F4" s="443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</row>
    <row r="5" spans="1:36" x14ac:dyDescent="0.2">
      <c r="A5" s="301" t="s">
        <v>311</v>
      </c>
      <c r="B5" s="302">
        <v>120.6</v>
      </c>
      <c r="C5" s="296">
        <v>19.255462184873949</v>
      </c>
      <c r="D5" s="296">
        <v>47.039537815126053</v>
      </c>
      <c r="E5" s="296">
        <v>54.304999999999993</v>
      </c>
      <c r="G5" s="448"/>
      <c r="H5" s="448"/>
      <c r="I5" s="448"/>
      <c r="J5" s="448"/>
      <c r="K5" s="448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</row>
    <row r="6" spans="1:36" x14ac:dyDescent="0.2">
      <c r="A6" s="301" t="s">
        <v>312</v>
      </c>
      <c r="B6" s="302">
        <v>115.3</v>
      </c>
      <c r="C6" s="296">
        <v>19.216666666666669</v>
      </c>
      <c r="D6" s="296">
        <v>40.964333333333322</v>
      </c>
      <c r="E6" s="296">
        <v>55.119000000000007</v>
      </c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</row>
    <row r="7" spans="1:36" x14ac:dyDescent="0.2">
      <c r="A7" s="301" t="s">
        <v>255</v>
      </c>
      <c r="B7" s="302">
        <v>121.29</v>
      </c>
      <c r="C7" s="296">
        <v>21.050330578512398</v>
      </c>
      <c r="D7" s="296">
        <v>42.88366942148761</v>
      </c>
      <c r="E7" s="296">
        <v>57.355999999999995</v>
      </c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</row>
    <row r="8" spans="1:36" x14ac:dyDescent="0.2">
      <c r="A8" s="301" t="s">
        <v>313</v>
      </c>
      <c r="B8" s="302">
        <v>117.59893649657431</v>
      </c>
      <c r="C8" s="296">
        <v>19.599822749429055</v>
      </c>
      <c r="D8" s="296">
        <v>32.978661758189318</v>
      </c>
      <c r="E8" s="296">
        <v>65.020451988955941</v>
      </c>
    </row>
    <row r="9" spans="1:36" x14ac:dyDescent="0.2">
      <c r="A9" s="301" t="s">
        <v>314</v>
      </c>
      <c r="B9" s="302">
        <v>116.86382994212499</v>
      </c>
      <c r="C9" s="296">
        <v>20.282152304005166</v>
      </c>
      <c r="D9" s="296">
        <v>39.857330096897542</v>
      </c>
      <c r="E9" s="296">
        <v>56.724347541222286</v>
      </c>
    </row>
    <row r="10" spans="1:36" x14ac:dyDescent="0.2">
      <c r="A10" s="301" t="s">
        <v>315</v>
      </c>
      <c r="B10" s="302">
        <v>126.622</v>
      </c>
      <c r="C10" s="296">
        <v>20.216957983193279</v>
      </c>
      <c r="D10" s="296">
        <v>46.070042016806724</v>
      </c>
      <c r="E10" s="296">
        <v>60.335000000000001</v>
      </c>
    </row>
    <row r="11" spans="1:36" x14ac:dyDescent="0.2">
      <c r="A11" s="301" t="s">
        <v>316</v>
      </c>
      <c r="B11" s="302">
        <v>115.69956048555882</v>
      </c>
      <c r="C11" s="296">
        <v>23.139912097111765</v>
      </c>
      <c r="D11" s="296">
        <v>37.411050648807048</v>
      </c>
      <c r="E11" s="296">
        <v>55.14859773964001</v>
      </c>
    </row>
    <row r="12" spans="1:36" x14ac:dyDescent="0.2">
      <c r="A12" s="301" t="s">
        <v>317</v>
      </c>
      <c r="B12" s="302">
        <v>131.87843084750301</v>
      </c>
      <c r="C12" s="296">
        <v>26.375686169500604</v>
      </c>
      <c r="D12" s="296">
        <v>41.866381041638768</v>
      </c>
      <c r="E12" s="296">
        <v>63.63636363636364</v>
      </c>
    </row>
    <row r="13" spans="1:36" x14ac:dyDescent="0.2">
      <c r="A13" s="301" t="s">
        <v>318</v>
      </c>
      <c r="B13" s="302">
        <v>118.3</v>
      </c>
      <c r="C13" s="296">
        <v>19.716666666666669</v>
      </c>
      <c r="D13" s="296">
        <v>40.605333333333334</v>
      </c>
      <c r="E13" s="296">
        <v>57.977999999999994</v>
      </c>
    </row>
    <row r="14" spans="1:36" x14ac:dyDescent="0.2">
      <c r="A14" s="301" t="s">
        <v>319</v>
      </c>
      <c r="B14" s="302">
        <v>121.9</v>
      </c>
      <c r="C14" s="296">
        <v>21.981967213114757</v>
      </c>
      <c r="D14" s="296">
        <v>46.887032786885257</v>
      </c>
      <c r="E14" s="296">
        <v>53.030999999999992</v>
      </c>
    </row>
    <row r="15" spans="1:36" x14ac:dyDescent="0.2">
      <c r="A15" s="301" t="s">
        <v>220</v>
      </c>
      <c r="B15" s="302">
        <v>112.2</v>
      </c>
      <c r="C15" s="296">
        <v>18.700000000000003</v>
      </c>
      <c r="D15" s="296">
        <v>39.291999999999994</v>
      </c>
      <c r="E15" s="296">
        <v>54.208000000000006</v>
      </c>
    </row>
    <row r="16" spans="1:36" x14ac:dyDescent="0.2">
      <c r="A16" s="301" t="s">
        <v>320</v>
      </c>
      <c r="B16" s="303">
        <v>138.30000000000001</v>
      </c>
      <c r="C16" s="285">
        <v>26.767741935483873</v>
      </c>
      <c r="D16" s="285">
        <v>46.280258064516147</v>
      </c>
      <c r="E16" s="285">
        <v>65.251999999999995</v>
      </c>
    </row>
    <row r="17" spans="1:11" x14ac:dyDescent="0.2">
      <c r="A17" s="301" t="s">
        <v>256</v>
      </c>
      <c r="B17" s="302">
        <v>119.01900000000001</v>
      </c>
      <c r="C17" s="296">
        <v>19.836500000000004</v>
      </c>
      <c r="D17" s="296">
        <v>48.07050000000001</v>
      </c>
      <c r="E17" s="296">
        <v>51.112000000000002</v>
      </c>
    </row>
    <row r="18" spans="1:11" x14ac:dyDescent="0.2">
      <c r="A18" s="301" t="s">
        <v>257</v>
      </c>
      <c r="B18" s="302">
        <v>121.1</v>
      </c>
      <c r="C18" s="296">
        <v>22.644715447154471</v>
      </c>
      <c r="D18" s="296">
        <v>34.05128455284553</v>
      </c>
      <c r="E18" s="296">
        <v>64.403999999999996</v>
      </c>
    </row>
    <row r="19" spans="1:11" x14ac:dyDescent="0.2">
      <c r="A19" s="58" t="s">
        <v>258</v>
      </c>
      <c r="B19" s="302">
        <v>127.8</v>
      </c>
      <c r="C19" s="296">
        <v>22.180165289256198</v>
      </c>
      <c r="D19" s="296">
        <v>49.005834710743812</v>
      </c>
      <c r="E19" s="296">
        <v>56.613999999999997</v>
      </c>
    </row>
    <row r="20" spans="1:11" x14ac:dyDescent="0.2">
      <c r="A20" s="58" t="s">
        <v>321</v>
      </c>
      <c r="B20" s="302">
        <v>122.03443951572558</v>
      </c>
      <c r="C20" s="296">
        <v>25.944329660823549</v>
      </c>
      <c r="D20" s="296">
        <v>37.272786705117149</v>
      </c>
      <c r="E20" s="296">
        <v>58.817323149784883</v>
      </c>
    </row>
    <row r="21" spans="1:11" x14ac:dyDescent="0.2">
      <c r="A21" s="58" t="s">
        <v>322</v>
      </c>
      <c r="B21" s="302">
        <v>129.9</v>
      </c>
      <c r="C21" s="296">
        <v>24.290243902439027</v>
      </c>
      <c r="D21" s="296">
        <v>49.899756097560967</v>
      </c>
      <c r="E21" s="296">
        <v>55.71</v>
      </c>
    </row>
    <row r="22" spans="1:11" x14ac:dyDescent="0.2">
      <c r="A22" s="58" t="s">
        <v>221</v>
      </c>
      <c r="B22" s="302">
        <v>145.08699999999999</v>
      </c>
      <c r="C22" s="296">
        <v>26.163229508196721</v>
      </c>
      <c r="D22" s="296">
        <v>61.73977049180327</v>
      </c>
      <c r="E22" s="296">
        <v>57.184000000000005</v>
      </c>
    </row>
    <row r="23" spans="1:11" x14ac:dyDescent="0.2">
      <c r="A23" s="304" t="s">
        <v>323</v>
      </c>
      <c r="B23" s="305">
        <v>112.26500000000001</v>
      </c>
      <c r="C23" s="306">
        <v>19.484008264462812</v>
      </c>
      <c r="D23" s="306">
        <v>34.602991735537202</v>
      </c>
      <c r="E23" s="306">
        <v>58.177999999999997</v>
      </c>
    </row>
    <row r="24" spans="1:11" x14ac:dyDescent="0.2">
      <c r="A24" s="304" t="s">
        <v>324</v>
      </c>
      <c r="B24" s="305">
        <v>107.91800000000001</v>
      </c>
      <c r="C24" s="306">
        <v>18.729570247933886</v>
      </c>
      <c r="D24" s="306">
        <v>33.017429752066114</v>
      </c>
      <c r="E24" s="306">
        <v>56.171000000000006</v>
      </c>
    </row>
    <row r="25" spans="1:11" x14ac:dyDescent="0.2">
      <c r="A25" s="284" t="s">
        <v>325</v>
      </c>
      <c r="B25" s="305">
        <v>104.98599999999999</v>
      </c>
      <c r="C25" s="306">
        <v>15.254376068376068</v>
      </c>
      <c r="D25" s="306">
        <v>33.499623931623915</v>
      </c>
      <c r="E25" s="306">
        <v>56.232000000000006</v>
      </c>
    </row>
    <row r="26" spans="1:11" x14ac:dyDescent="0.2">
      <c r="A26" s="284" t="s">
        <v>326</v>
      </c>
      <c r="B26" s="305">
        <v>128</v>
      </c>
      <c r="C26" s="306">
        <v>19.525423728813561</v>
      </c>
      <c r="D26" s="306">
        <v>44.239576271186436</v>
      </c>
      <c r="E26" s="306">
        <v>64.234999999999999</v>
      </c>
    </row>
    <row r="27" spans="1:11" x14ac:dyDescent="0.2">
      <c r="A27" s="284" t="s">
        <v>327</v>
      </c>
      <c r="B27" s="305">
        <v>112.83404172162781</v>
      </c>
      <c r="C27" s="306">
        <v>21.099048452011708</v>
      </c>
      <c r="D27" s="306">
        <v>35.640411218709851</v>
      </c>
      <c r="E27" s="306">
        <v>56.094582050906254</v>
      </c>
    </row>
    <row r="28" spans="1:11" x14ac:dyDescent="0.2">
      <c r="A28" s="58" t="s">
        <v>259</v>
      </c>
      <c r="B28" s="302">
        <v>121.8</v>
      </c>
      <c r="C28" s="296">
        <v>22.775609756097559</v>
      </c>
      <c r="D28" s="296">
        <v>40.201390243902438</v>
      </c>
      <c r="E28" s="296">
        <v>58.823</v>
      </c>
    </row>
    <row r="29" spans="1:11" x14ac:dyDescent="0.2">
      <c r="A29" s="284" t="s">
        <v>224</v>
      </c>
      <c r="B29" s="305">
        <v>162.35262008733625</v>
      </c>
      <c r="C29" s="306">
        <v>27.058770014556043</v>
      </c>
      <c r="D29" s="306">
        <v>79.080695050946133</v>
      </c>
      <c r="E29" s="306">
        <v>56.213155021834062</v>
      </c>
    </row>
    <row r="30" spans="1:11" x14ac:dyDescent="0.2">
      <c r="A30" s="58" t="s">
        <v>328</v>
      </c>
      <c r="B30" s="302">
        <v>124.25198637911464</v>
      </c>
      <c r="C30" s="296">
        <v>24.048771557247992</v>
      </c>
      <c r="D30" s="296">
        <v>43.066551938779256</v>
      </c>
      <c r="E30" s="296">
        <v>57.136662883087396</v>
      </c>
    </row>
    <row r="31" spans="1:11" x14ac:dyDescent="0.2">
      <c r="A31" s="307" t="s">
        <v>260</v>
      </c>
      <c r="B31" s="308">
        <v>140.89070563369705</v>
      </c>
      <c r="C31" s="274">
        <v>28.178141126739412</v>
      </c>
      <c r="D31" s="274">
        <v>52.002531998669632</v>
      </c>
      <c r="E31" s="274">
        <v>60.710032508288009</v>
      </c>
    </row>
    <row r="32" spans="1:11" x14ac:dyDescent="0.2">
      <c r="A32" s="309" t="s">
        <v>329</v>
      </c>
      <c r="B32" s="310">
        <v>127.12397544515595</v>
      </c>
      <c r="C32" s="310">
        <v>22.006308081687699</v>
      </c>
      <c r="D32" s="310">
        <v>49.115015246354837</v>
      </c>
      <c r="E32" s="310">
        <v>56.002652117113406</v>
      </c>
      <c r="G32" s="449"/>
      <c r="H32" s="449"/>
      <c r="I32" s="449"/>
      <c r="J32" s="449"/>
      <c r="K32" s="449"/>
    </row>
    <row r="33" spans="1:11" x14ac:dyDescent="0.2">
      <c r="A33" s="311" t="s">
        <v>330</v>
      </c>
      <c r="B33" s="312">
        <v>123.27801529193508</v>
      </c>
      <c r="C33" s="312">
        <v>20.983697167077082</v>
      </c>
      <c r="D33" s="312">
        <v>46.778640378780437</v>
      </c>
      <c r="E33" s="312">
        <v>55.51567774607755</v>
      </c>
      <c r="G33" s="446"/>
      <c r="H33" s="446"/>
      <c r="I33" s="446"/>
      <c r="J33" s="446"/>
      <c r="K33" s="446"/>
    </row>
    <row r="34" spans="1:11" x14ac:dyDescent="0.2">
      <c r="A34" s="311" t="s">
        <v>331</v>
      </c>
      <c r="B34" s="313">
        <v>6.4520152919350835</v>
      </c>
      <c r="C34" s="313">
        <v>0.70811039021758049</v>
      </c>
      <c r="D34" s="313">
        <v>9.9802271556399518</v>
      </c>
      <c r="E34" s="313">
        <v>-4.2363222539224523</v>
      </c>
    </row>
    <row r="35" spans="1:11" x14ac:dyDescent="0.2">
      <c r="A35" s="94"/>
      <c r="B35" s="65"/>
      <c r="C35" s="58"/>
      <c r="D35" s="8"/>
      <c r="E35" s="71" t="s">
        <v>299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sqref="A1:C2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0" t="s">
        <v>35</v>
      </c>
      <c r="B1" s="840"/>
      <c r="C1" s="840"/>
    </row>
    <row r="2" spans="1:4" x14ac:dyDescent="0.2">
      <c r="A2" s="840"/>
      <c r="B2" s="840"/>
      <c r="C2" s="840"/>
    </row>
    <row r="3" spans="1:4" x14ac:dyDescent="0.2">
      <c r="A3" s="61"/>
      <c r="B3" s="8"/>
      <c r="C3" s="62" t="s">
        <v>300</v>
      </c>
    </row>
    <row r="4" spans="1:4" x14ac:dyDescent="0.2">
      <c r="A4" s="64"/>
      <c r="B4" s="297" t="s">
        <v>306</v>
      </c>
      <c r="C4" s="297" t="s">
        <v>309</v>
      </c>
    </row>
    <row r="5" spans="1:4" x14ac:dyDescent="0.2">
      <c r="A5" s="298" t="s">
        <v>310</v>
      </c>
      <c r="B5" s="788">
        <v>71.469966666666664</v>
      </c>
      <c r="C5" s="789">
        <v>26.947533333333336</v>
      </c>
    </row>
    <row r="6" spans="1:4" x14ac:dyDescent="0.2">
      <c r="A6" s="301" t="s">
        <v>311</v>
      </c>
      <c r="B6" s="790">
        <v>66.687866666666679</v>
      </c>
      <c r="C6" s="791">
        <v>26.8996</v>
      </c>
    </row>
    <row r="7" spans="1:4" x14ac:dyDescent="0.2">
      <c r="A7" s="301" t="s">
        <v>312</v>
      </c>
      <c r="B7" s="790">
        <v>75.891699999999986</v>
      </c>
      <c r="C7" s="791">
        <v>28.365166666666671</v>
      </c>
    </row>
    <row r="8" spans="1:4" x14ac:dyDescent="0.2">
      <c r="A8" s="301" t="s">
        <v>255</v>
      </c>
      <c r="B8" s="790">
        <v>63.001000000000012</v>
      </c>
      <c r="C8" s="791">
        <v>27.074466666666666</v>
      </c>
    </row>
    <row r="9" spans="1:4" x14ac:dyDescent="0.2">
      <c r="A9" s="301" t="s">
        <v>313</v>
      </c>
      <c r="B9" s="790">
        <v>67.385213211984876</v>
      </c>
      <c r="C9" s="791">
        <v>28.568019906602586</v>
      </c>
    </row>
    <row r="10" spans="1:4" x14ac:dyDescent="0.2">
      <c r="A10" s="301" t="s">
        <v>314</v>
      </c>
      <c r="B10" s="790">
        <v>71.9478310291734</v>
      </c>
      <c r="C10" s="791">
        <v>26.941029328675324</v>
      </c>
    </row>
    <row r="11" spans="1:4" x14ac:dyDescent="0.2">
      <c r="A11" s="301" t="s">
        <v>316</v>
      </c>
      <c r="B11" s="790">
        <v>84.038033333333317</v>
      </c>
      <c r="C11" s="791">
        <v>30.337866666666667</v>
      </c>
      <c r="D11" s="296"/>
    </row>
    <row r="12" spans="1:4" x14ac:dyDescent="0.2">
      <c r="A12" s="301" t="s">
        <v>315</v>
      </c>
      <c r="B12" s="790">
        <v>69.452215451109424</v>
      </c>
      <c r="C12" s="791">
        <v>27.18493818757981</v>
      </c>
    </row>
    <row r="13" spans="1:4" x14ac:dyDescent="0.2">
      <c r="A13" s="301" t="s">
        <v>317</v>
      </c>
      <c r="B13" s="790">
        <v>130.12424517477257</v>
      </c>
      <c r="C13" s="791">
        <v>38.269347697207742</v>
      </c>
    </row>
    <row r="14" spans="1:4" x14ac:dyDescent="0.2">
      <c r="A14" s="301" t="s">
        <v>318</v>
      </c>
      <c r="B14" s="792">
        <v>0</v>
      </c>
      <c r="C14" s="793">
        <v>0</v>
      </c>
    </row>
    <row r="15" spans="1:4" x14ac:dyDescent="0.2">
      <c r="A15" s="301" t="s">
        <v>319</v>
      </c>
      <c r="B15" s="790">
        <v>87.226666666666659</v>
      </c>
      <c r="C15" s="791">
        <v>25.583800000000004</v>
      </c>
    </row>
    <row r="16" spans="1:4" x14ac:dyDescent="0.2">
      <c r="A16" s="301" t="s">
        <v>220</v>
      </c>
      <c r="B16" s="790">
        <v>80.953333333333333</v>
      </c>
      <c r="C16" s="791">
        <v>30.179799999999993</v>
      </c>
    </row>
    <row r="17" spans="1:3" x14ac:dyDescent="0.2">
      <c r="A17" s="301" t="s">
        <v>320</v>
      </c>
      <c r="B17" s="790">
        <v>92.679999999999993</v>
      </c>
      <c r="C17" s="791">
        <v>31.595966666666669</v>
      </c>
    </row>
    <row r="18" spans="1:3" x14ac:dyDescent="0.2">
      <c r="A18" s="301" t="s">
        <v>256</v>
      </c>
      <c r="B18" s="790">
        <v>76.113233333333326</v>
      </c>
      <c r="C18" s="791">
        <v>29.9407</v>
      </c>
    </row>
    <row r="19" spans="1:3" x14ac:dyDescent="0.2">
      <c r="A19" s="301" t="s">
        <v>257</v>
      </c>
      <c r="B19" s="790">
        <v>95.606666666666669</v>
      </c>
      <c r="C19" s="791">
        <v>28.611933333333333</v>
      </c>
    </row>
    <row r="20" spans="1:3" x14ac:dyDescent="0.2">
      <c r="A20" s="301" t="s">
        <v>258</v>
      </c>
      <c r="B20" s="790">
        <v>102.9</v>
      </c>
      <c r="C20" s="791">
        <v>19.218666666666667</v>
      </c>
    </row>
    <row r="21" spans="1:3" x14ac:dyDescent="0.2">
      <c r="A21" s="301" t="s">
        <v>321</v>
      </c>
      <c r="B21" s="790">
        <v>122.51066847558002</v>
      </c>
      <c r="C21" s="791">
        <v>31.893447265087286</v>
      </c>
    </row>
    <row r="22" spans="1:3" x14ac:dyDescent="0.2">
      <c r="A22" s="301" t="s">
        <v>322</v>
      </c>
      <c r="B22" s="790">
        <v>71.972033333333329</v>
      </c>
      <c r="C22" s="791">
        <v>27.44403333333333</v>
      </c>
    </row>
    <row r="23" spans="1:3" x14ac:dyDescent="0.2">
      <c r="A23" s="301" t="s">
        <v>221</v>
      </c>
      <c r="B23" s="790">
        <v>122.97893333333334</v>
      </c>
      <c r="C23" s="791">
        <v>32.403766666666669</v>
      </c>
    </row>
    <row r="24" spans="1:3" x14ac:dyDescent="0.2">
      <c r="A24" s="301" t="s">
        <v>323</v>
      </c>
      <c r="B24" s="790">
        <v>76.236666666666665</v>
      </c>
      <c r="C24" s="791">
        <v>29.113700000000001</v>
      </c>
    </row>
    <row r="25" spans="1:3" x14ac:dyDescent="0.2">
      <c r="A25" s="301" t="s">
        <v>324</v>
      </c>
      <c r="B25" s="790">
        <v>64.333333333333343</v>
      </c>
      <c r="C25" s="791">
        <v>27.723833333333335</v>
      </c>
    </row>
    <row r="26" spans="1:3" x14ac:dyDescent="0.2">
      <c r="A26" s="301" t="s">
        <v>325</v>
      </c>
      <c r="B26" s="790">
        <v>59.30653333333332</v>
      </c>
      <c r="C26" s="791">
        <v>27.480166666666662</v>
      </c>
    </row>
    <row r="27" spans="1:3" x14ac:dyDescent="0.2">
      <c r="A27" s="301" t="s">
        <v>326</v>
      </c>
      <c r="B27" s="790">
        <v>105</v>
      </c>
      <c r="C27" s="791">
        <v>36.67946666666667</v>
      </c>
    </row>
    <row r="28" spans="1:3" x14ac:dyDescent="0.2">
      <c r="A28" s="301" t="s">
        <v>327</v>
      </c>
      <c r="B28" s="790">
        <v>75.875714665838515</v>
      </c>
      <c r="C28" s="791">
        <v>30.239417789635553</v>
      </c>
    </row>
    <row r="29" spans="1:3" x14ac:dyDescent="0.2">
      <c r="A29" s="301" t="s">
        <v>259</v>
      </c>
      <c r="B29" s="790">
        <v>110.97333333333333</v>
      </c>
      <c r="C29" s="791">
        <v>29.722533333333324</v>
      </c>
    </row>
    <row r="30" spans="1:3" x14ac:dyDescent="0.2">
      <c r="A30" s="301" t="s">
        <v>224</v>
      </c>
      <c r="B30" s="790">
        <v>67.796349551587795</v>
      </c>
      <c r="C30" s="791">
        <v>26.669241220960327</v>
      </c>
    </row>
    <row r="31" spans="1:3" x14ac:dyDescent="0.2">
      <c r="A31" s="301" t="s">
        <v>328</v>
      </c>
      <c r="B31" s="790">
        <v>103.63139337826583</v>
      </c>
      <c r="C31" s="791">
        <v>20.859529311397701</v>
      </c>
    </row>
    <row r="32" spans="1:3" x14ac:dyDescent="0.2">
      <c r="A32" s="301" t="s">
        <v>260</v>
      </c>
      <c r="B32" s="790">
        <v>115.18977517035009</v>
      </c>
      <c r="C32" s="791">
        <v>27.31969170408923</v>
      </c>
    </row>
    <row r="33" spans="1:3" x14ac:dyDescent="0.2">
      <c r="A33" s="309" t="s">
        <v>329</v>
      </c>
      <c r="B33" s="794">
        <v>74.169396256393199</v>
      </c>
      <c r="C33" s="794">
        <v>27.987984612159501</v>
      </c>
    </row>
    <row r="34" spans="1:3" x14ac:dyDescent="0.2">
      <c r="A34" s="311" t="s">
        <v>330</v>
      </c>
      <c r="B34" s="795">
        <v>73.032111873765828</v>
      </c>
      <c r="C34" s="795">
        <v>27.863537817534297</v>
      </c>
    </row>
    <row r="35" spans="1:3" x14ac:dyDescent="0.2">
      <c r="A35" s="311" t="s">
        <v>331</v>
      </c>
      <c r="B35" s="796">
        <v>1.5621452070991637</v>
      </c>
      <c r="C35" s="796">
        <v>0.91600448420096114</v>
      </c>
    </row>
    <row r="36" spans="1:3" x14ac:dyDescent="0.2">
      <c r="A36" s="94"/>
      <c r="B36" s="8"/>
      <c r="C36" s="71" t="s">
        <v>636</v>
      </c>
    </row>
    <row r="37" spans="1:3" x14ac:dyDescent="0.2">
      <c r="A37" s="94" t="s">
        <v>585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/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6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 t="s">
        <v>333</v>
      </c>
    </row>
    <row r="3" spans="1:13" x14ac:dyDescent="0.2">
      <c r="A3" s="228"/>
      <c r="B3" s="769">
        <v>2014</v>
      </c>
      <c r="C3" s="769" t="s">
        <v>624</v>
      </c>
      <c r="D3" s="769" t="s">
        <v>624</v>
      </c>
      <c r="E3" s="769" t="s">
        <v>624</v>
      </c>
      <c r="F3" s="769" t="s">
        <v>624</v>
      </c>
      <c r="G3" s="769" t="s">
        <v>624</v>
      </c>
      <c r="H3" s="769" t="s">
        <v>624</v>
      </c>
      <c r="I3" s="769" t="s">
        <v>624</v>
      </c>
      <c r="J3" s="769" t="s">
        <v>624</v>
      </c>
      <c r="K3" s="769">
        <v>2015</v>
      </c>
      <c r="L3" s="769" t="s">
        <v>624</v>
      </c>
      <c r="M3" s="769" t="s">
        <v>624</v>
      </c>
    </row>
    <row r="4" spans="1:13" x14ac:dyDescent="0.2">
      <c r="A4" s="314"/>
      <c r="B4" s="700">
        <v>41730</v>
      </c>
      <c r="C4" s="700">
        <v>41760</v>
      </c>
      <c r="D4" s="700">
        <v>41791</v>
      </c>
      <c r="E4" s="700">
        <v>41821</v>
      </c>
      <c r="F4" s="700">
        <v>41852</v>
      </c>
      <c r="G4" s="700">
        <v>41883</v>
      </c>
      <c r="H4" s="700">
        <v>41913</v>
      </c>
      <c r="I4" s="700">
        <v>41944</v>
      </c>
      <c r="J4" s="700">
        <v>41974</v>
      </c>
      <c r="K4" s="700">
        <v>42005</v>
      </c>
      <c r="L4" s="700">
        <v>42036</v>
      </c>
      <c r="M4" s="700">
        <v>42064</v>
      </c>
    </row>
    <row r="5" spans="1:13" x14ac:dyDescent="0.2">
      <c r="A5" s="315" t="s">
        <v>334</v>
      </c>
      <c r="B5" s="316">
        <v>107.74749999999999</v>
      </c>
      <c r="C5" s="317">
        <v>109.52550000000001</v>
      </c>
      <c r="D5" s="317">
        <v>111.92238095238095</v>
      </c>
      <c r="E5" s="317">
        <v>106.80217391304349</v>
      </c>
      <c r="F5" s="317">
        <v>101.8235</v>
      </c>
      <c r="G5" s="317">
        <v>97.277272727272717</v>
      </c>
      <c r="H5" s="317">
        <v>87.419999999999987</v>
      </c>
      <c r="I5" s="317">
        <v>78.751999999999995</v>
      </c>
      <c r="J5" s="317">
        <v>62.477619047619058</v>
      </c>
      <c r="K5" s="317">
        <v>48.188571428571429</v>
      </c>
      <c r="L5" s="317">
        <v>58.224999999999987</v>
      </c>
      <c r="M5" s="317">
        <v>55.924999999999997</v>
      </c>
    </row>
    <row r="6" spans="1:13" x14ac:dyDescent="0.2">
      <c r="A6" s="318" t="s">
        <v>335</v>
      </c>
      <c r="B6" s="316">
        <v>102.02761904761904</v>
      </c>
      <c r="C6" s="317">
        <v>101.86</v>
      </c>
      <c r="D6" s="317">
        <v>105.22999999999998</v>
      </c>
      <c r="E6" s="317">
        <v>102.89772727272729</v>
      </c>
      <c r="F6" s="317">
        <v>96.53619047619047</v>
      </c>
      <c r="G6" s="317">
        <v>93.211904761904748</v>
      </c>
      <c r="H6" s="317">
        <v>84.396956521739114</v>
      </c>
      <c r="I6" s="317">
        <v>75.78947368421052</v>
      </c>
      <c r="J6" s="317">
        <v>59.290454545454551</v>
      </c>
      <c r="K6" s="317">
        <v>47.184999999999995</v>
      </c>
      <c r="L6" s="317">
        <v>50.584210526315793</v>
      </c>
      <c r="M6" s="317">
        <v>47.823636363636361</v>
      </c>
    </row>
    <row r="7" spans="1:13" x14ac:dyDescent="0.2">
      <c r="A7" s="319" t="s">
        <v>336</v>
      </c>
      <c r="B7" s="320">
        <v>1.3812499999999999</v>
      </c>
      <c r="C7" s="321">
        <v>1.3732142857142859</v>
      </c>
      <c r="D7" s="321">
        <v>1.3592380952380951</v>
      </c>
      <c r="E7" s="321">
        <v>1.3539173913043479</v>
      </c>
      <c r="F7" s="321">
        <v>1.3316095238095236</v>
      </c>
      <c r="G7" s="321">
        <v>1.2901363636363632</v>
      </c>
      <c r="H7" s="321">
        <v>1.2672739130434783</v>
      </c>
      <c r="I7" s="321">
        <v>1.24722</v>
      </c>
      <c r="J7" s="321">
        <v>1.2331333333333334</v>
      </c>
      <c r="K7" s="321">
        <v>1.1621333333333337</v>
      </c>
      <c r="L7" s="321">
        <v>1.1349649999999998</v>
      </c>
      <c r="M7" s="321">
        <v>1.0837681818181819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0" t="s">
        <v>337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6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2">
      <c r="A2" s="229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31" t="s">
        <v>333</v>
      </c>
    </row>
    <row r="3" spans="1:13" x14ac:dyDescent="0.2">
      <c r="A3" s="322"/>
      <c r="B3" s="769">
        <v>2014</v>
      </c>
      <c r="C3" s="769" t="s">
        <v>624</v>
      </c>
      <c r="D3" s="769" t="s">
        <v>624</v>
      </c>
      <c r="E3" s="769" t="s">
        <v>624</v>
      </c>
      <c r="F3" s="769" t="s">
        <v>624</v>
      </c>
      <c r="G3" s="769" t="s">
        <v>624</v>
      </c>
      <c r="H3" s="769" t="s">
        <v>624</v>
      </c>
      <c r="I3" s="769" t="s">
        <v>624</v>
      </c>
      <c r="J3" s="769" t="s">
        <v>624</v>
      </c>
      <c r="K3" s="769">
        <v>2015</v>
      </c>
      <c r="L3" s="769" t="s">
        <v>624</v>
      </c>
      <c r="M3" s="769" t="s">
        <v>624</v>
      </c>
    </row>
    <row r="4" spans="1:13" x14ac:dyDescent="0.2">
      <c r="A4" s="323"/>
      <c r="B4" s="700">
        <v>41730</v>
      </c>
      <c r="C4" s="700">
        <v>41760</v>
      </c>
      <c r="D4" s="700">
        <v>41791</v>
      </c>
      <c r="E4" s="700">
        <v>41821</v>
      </c>
      <c r="F4" s="700">
        <v>41852</v>
      </c>
      <c r="G4" s="700">
        <v>41883</v>
      </c>
      <c r="H4" s="700">
        <v>41913</v>
      </c>
      <c r="I4" s="700">
        <v>41944</v>
      </c>
      <c r="J4" s="700">
        <v>41974</v>
      </c>
      <c r="K4" s="700">
        <v>42005</v>
      </c>
      <c r="L4" s="700">
        <v>42036</v>
      </c>
      <c r="M4" s="700">
        <v>42064</v>
      </c>
    </row>
    <row r="5" spans="1:13" x14ac:dyDescent="0.2">
      <c r="A5" s="324" t="s">
        <v>338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</row>
    <row r="6" spans="1:13" x14ac:dyDescent="0.2">
      <c r="A6" s="326" t="s">
        <v>339</v>
      </c>
      <c r="B6" s="239">
        <v>106.3009090909091</v>
      </c>
      <c r="C6" s="239">
        <v>106.83818181818182</v>
      </c>
      <c r="D6" s="239">
        <v>109.35904761904762</v>
      </c>
      <c r="E6" s="239">
        <v>105.73565217391305</v>
      </c>
      <c r="F6" s="239">
        <v>99.234761904761896</v>
      </c>
      <c r="G6" s="239">
        <v>96.015000000000001</v>
      </c>
      <c r="H6" s="239">
        <v>84.82</v>
      </c>
      <c r="I6" s="239">
        <v>76.655499999999989</v>
      </c>
      <c r="J6" s="239">
        <v>60.158695652173925</v>
      </c>
      <c r="K6" s="239">
        <v>47.063636363636355</v>
      </c>
      <c r="L6" s="239">
        <v>53.628</v>
      </c>
      <c r="M6" s="239">
        <v>53.267727272727264</v>
      </c>
    </row>
    <row r="7" spans="1:13" x14ac:dyDescent="0.2">
      <c r="A7" s="326" t="s">
        <v>340</v>
      </c>
      <c r="B7" s="239">
        <v>104.65818181818182</v>
      </c>
      <c r="C7" s="239">
        <v>105.66</v>
      </c>
      <c r="D7" s="239">
        <v>108.25952380952378</v>
      </c>
      <c r="E7" s="239">
        <v>105.80652173913045</v>
      </c>
      <c r="F7" s="239">
        <v>101.59714285714286</v>
      </c>
      <c r="G7" s="239">
        <v>96.368181818181839</v>
      </c>
      <c r="H7" s="239">
        <v>86.199130434782631</v>
      </c>
      <c r="I7" s="239">
        <v>76.004000000000005</v>
      </c>
      <c r="J7" s="239">
        <v>59.881363636363631</v>
      </c>
      <c r="K7" s="239">
        <v>46.382272727272728</v>
      </c>
      <c r="L7" s="239">
        <v>55.920500000000018</v>
      </c>
      <c r="M7" s="239">
        <v>54.386818181818178</v>
      </c>
    </row>
    <row r="8" spans="1:13" x14ac:dyDescent="0.2">
      <c r="A8" s="326" t="s">
        <v>341</v>
      </c>
      <c r="B8" s="239">
        <v>106.08727272727273</v>
      </c>
      <c r="C8" s="239">
        <v>107.40863636363639</v>
      </c>
      <c r="D8" s="239">
        <v>109.42095238095239</v>
      </c>
      <c r="E8" s="239">
        <v>105.68782608695651</v>
      </c>
      <c r="F8" s="239">
        <v>99.232380952380936</v>
      </c>
      <c r="G8" s="239">
        <v>96.015454545454546</v>
      </c>
      <c r="H8" s="239">
        <v>84.82</v>
      </c>
      <c r="I8" s="239">
        <v>76.88949999999997</v>
      </c>
      <c r="J8" s="239">
        <v>60.233043478260868</v>
      </c>
      <c r="K8" s="239">
        <v>46.772272727272728</v>
      </c>
      <c r="L8" s="239">
        <v>53.555500000000009</v>
      </c>
      <c r="M8" s="239">
        <v>53.220454545454544</v>
      </c>
    </row>
    <row r="9" spans="1:13" x14ac:dyDescent="0.2">
      <c r="A9" s="326" t="s">
        <v>342</v>
      </c>
      <c r="B9" s="327">
        <v>104.34636363636365</v>
      </c>
      <c r="C9" s="327">
        <v>105.70863636363637</v>
      </c>
      <c r="D9" s="327">
        <v>107.63047619047617</v>
      </c>
      <c r="E9" s="327">
        <v>104.03130434782609</v>
      </c>
      <c r="F9" s="327">
        <v>97.344285714285718</v>
      </c>
      <c r="G9" s="327">
        <v>94.067727272727282</v>
      </c>
      <c r="H9" s="327">
        <v>83.013478260869576</v>
      </c>
      <c r="I9" s="327">
        <v>75.231999999999999</v>
      </c>
      <c r="J9" s="327">
        <v>58.630869565217381</v>
      </c>
      <c r="K9" s="327">
        <v>45.17227272727272</v>
      </c>
      <c r="L9" s="327">
        <v>52.050500000000014</v>
      </c>
      <c r="M9" s="327">
        <v>51.81136363636363</v>
      </c>
    </row>
    <row r="10" spans="1:13" x14ac:dyDescent="0.2">
      <c r="A10" s="328" t="s">
        <v>343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13" x14ac:dyDescent="0.2">
      <c r="A11" s="326" t="s">
        <v>344</v>
      </c>
      <c r="B11" s="239">
        <v>104.95849999999999</v>
      </c>
      <c r="C11" s="239">
        <v>106.80750000000003</v>
      </c>
      <c r="D11" s="239">
        <v>108.34523809523812</v>
      </c>
      <c r="E11" s="239">
        <v>103.05130434782608</v>
      </c>
      <c r="F11" s="239">
        <v>97.914000000000016</v>
      </c>
      <c r="G11" s="239">
        <v>93.486818181818165</v>
      </c>
      <c r="H11" s="239">
        <v>83.480000000000032</v>
      </c>
      <c r="I11" s="239">
        <v>75.001500000000007</v>
      </c>
      <c r="J11" s="239">
        <v>58.507142857142853</v>
      </c>
      <c r="K11" s="239">
        <v>43.70809523809524</v>
      </c>
      <c r="L11" s="239">
        <v>54.095500000000015</v>
      </c>
      <c r="M11" s="239">
        <v>51.885454545454543</v>
      </c>
    </row>
    <row r="12" spans="1:13" x14ac:dyDescent="0.2">
      <c r="A12" s="326" t="s">
        <v>345</v>
      </c>
      <c r="B12" s="239">
        <v>108.06599999999999</v>
      </c>
      <c r="C12" s="239">
        <v>110.49000000000001</v>
      </c>
      <c r="D12" s="239">
        <v>112.28333333333333</v>
      </c>
      <c r="E12" s="239">
        <v>105.99260869565217</v>
      </c>
      <c r="F12" s="239">
        <v>100.71400000000001</v>
      </c>
      <c r="G12" s="239">
        <v>96.786818181818205</v>
      </c>
      <c r="H12" s="239">
        <v>87.843043478260867</v>
      </c>
      <c r="I12" s="239">
        <v>79.601500000000016</v>
      </c>
      <c r="J12" s="239">
        <v>62.892857142857146</v>
      </c>
      <c r="K12" s="239">
        <v>47.88428571428571</v>
      </c>
      <c r="L12" s="239">
        <v>58.505499999999998</v>
      </c>
      <c r="M12" s="239">
        <v>56.060454545454554</v>
      </c>
    </row>
    <row r="13" spans="1:13" x14ac:dyDescent="0.2">
      <c r="A13" s="326" t="s">
        <v>346</v>
      </c>
      <c r="B13" s="239">
        <v>107.62090909090907</v>
      </c>
      <c r="C13" s="239">
        <v>109.21</v>
      </c>
      <c r="D13" s="239">
        <v>111.45380952380954</v>
      </c>
      <c r="E13" s="239">
        <v>106.28</v>
      </c>
      <c r="F13" s="239">
        <v>100.70952380952382</v>
      </c>
      <c r="G13" s="239">
        <v>96.200909090909121</v>
      </c>
      <c r="H13" s="239">
        <v>86.312608695652173</v>
      </c>
      <c r="I13" s="239">
        <v>78.943999999999988</v>
      </c>
      <c r="J13" s="239">
        <v>61.437391304347827</v>
      </c>
      <c r="K13" s="239">
        <v>47.094545454545475</v>
      </c>
      <c r="L13" s="239">
        <v>56.640000000000008</v>
      </c>
      <c r="M13" s="239">
        <v>54.679545454545469</v>
      </c>
    </row>
    <row r="14" spans="1:13" x14ac:dyDescent="0.2">
      <c r="A14" s="326" t="s">
        <v>347</v>
      </c>
      <c r="B14" s="239">
        <v>110.15599999999999</v>
      </c>
      <c r="C14" s="239">
        <v>112.36750000000002</v>
      </c>
      <c r="D14" s="239">
        <v>114.17142857142856</v>
      </c>
      <c r="E14" s="239">
        <v>107.9795652173913</v>
      </c>
      <c r="F14" s="239">
        <v>102.62899999999999</v>
      </c>
      <c r="G14" s="239">
        <v>98.493636363636369</v>
      </c>
      <c r="H14" s="239">
        <v>88.782173913043465</v>
      </c>
      <c r="I14" s="239">
        <v>80.333999999999989</v>
      </c>
      <c r="J14" s="239">
        <v>63.188095238095229</v>
      </c>
      <c r="K14" s="239">
        <v>48.210476190476193</v>
      </c>
      <c r="L14" s="239">
        <v>59.23299999999999</v>
      </c>
      <c r="M14" s="239">
        <v>57.451363636363631</v>
      </c>
    </row>
    <row r="15" spans="1:13" x14ac:dyDescent="0.2">
      <c r="A15" s="328" t="s">
        <v>225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</row>
    <row r="16" spans="1:13" x14ac:dyDescent="0.2">
      <c r="A16" s="326" t="s">
        <v>348</v>
      </c>
      <c r="B16" s="239">
        <v>107.07599999999999</v>
      </c>
      <c r="C16" s="239">
        <v>107.843</v>
      </c>
      <c r="D16" s="239">
        <v>109.64761904761906</v>
      </c>
      <c r="E16" s="239">
        <v>105.63826086956519</v>
      </c>
      <c r="F16" s="239">
        <v>101.4165</v>
      </c>
      <c r="G16" s="239">
        <v>95.673181818181817</v>
      </c>
      <c r="H16" s="239">
        <v>86.625652173913053</v>
      </c>
      <c r="I16" s="239">
        <v>78.966499999999982</v>
      </c>
      <c r="J16" s="239">
        <v>61.283333333333339</v>
      </c>
      <c r="K16" s="239">
        <v>46.341428571428587</v>
      </c>
      <c r="L16" s="239">
        <v>57.863</v>
      </c>
      <c r="M16" s="239">
        <v>54.642272727272719</v>
      </c>
    </row>
    <row r="17" spans="1:13" x14ac:dyDescent="0.2">
      <c r="A17" s="328" t="s">
        <v>349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</row>
    <row r="18" spans="1:13" x14ac:dyDescent="0.2">
      <c r="A18" s="326" t="s">
        <v>350</v>
      </c>
      <c r="B18" s="239">
        <v>102.02761904761904</v>
      </c>
      <c r="C18" s="239">
        <v>101.86</v>
      </c>
      <c r="D18" s="239">
        <v>105.22999999999998</v>
      </c>
      <c r="E18" s="239">
        <v>102.89772727272729</v>
      </c>
      <c r="F18" s="239">
        <v>96.53619047619047</v>
      </c>
      <c r="G18" s="239">
        <v>93.211904761904748</v>
      </c>
      <c r="H18" s="239">
        <v>84.396956521739114</v>
      </c>
      <c r="I18" s="239">
        <v>75.78947368421052</v>
      </c>
      <c r="J18" s="239">
        <v>59.290454545454551</v>
      </c>
      <c r="K18" s="239">
        <v>47.184999999999995</v>
      </c>
      <c r="L18" s="239">
        <v>50.584210526315793</v>
      </c>
      <c r="M18" s="239">
        <v>47.823636363636361</v>
      </c>
    </row>
    <row r="19" spans="1:13" x14ac:dyDescent="0.2">
      <c r="A19" s="331" t="s">
        <v>351</v>
      </c>
      <c r="B19" s="327">
        <v>95.278181818181835</v>
      </c>
      <c r="C19" s="327">
        <v>96.421363636363637</v>
      </c>
      <c r="D19" s="327">
        <v>99.742857142857133</v>
      </c>
      <c r="E19" s="327">
        <v>97.343043478260867</v>
      </c>
      <c r="F19" s="327">
        <v>94.469047619047643</v>
      </c>
      <c r="G19" s="327">
        <v>90.556818181818201</v>
      </c>
      <c r="H19" s="327">
        <v>78.189565217391291</v>
      </c>
      <c r="I19" s="327">
        <v>67.731499999999997</v>
      </c>
      <c r="J19" s="327">
        <v>49.640869565217379</v>
      </c>
      <c r="K19" s="327">
        <v>35.203181818181811</v>
      </c>
      <c r="L19" s="327">
        <v>45.082000000000001</v>
      </c>
      <c r="M19" s="327">
        <v>43.201818181818183</v>
      </c>
    </row>
    <row r="20" spans="1:13" x14ac:dyDescent="0.2">
      <c r="A20" s="328" t="s">
        <v>352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</row>
    <row r="21" spans="1:13" x14ac:dyDescent="0.2">
      <c r="A21" s="326" t="s">
        <v>353</v>
      </c>
      <c r="B21" s="239">
        <v>108.81599999999999</v>
      </c>
      <c r="C21" s="239">
        <v>111.03999999999999</v>
      </c>
      <c r="D21" s="239">
        <v>112.79428571428571</v>
      </c>
      <c r="E21" s="239">
        <v>106.89608695652173</v>
      </c>
      <c r="F21" s="239">
        <v>101.3815</v>
      </c>
      <c r="G21" s="239">
        <v>97.314999999999998</v>
      </c>
      <c r="H21" s="239">
        <v>87.797391304347812</v>
      </c>
      <c r="I21" s="239">
        <v>79.233499999999992</v>
      </c>
      <c r="J21" s="239">
        <v>62.87047619047619</v>
      </c>
      <c r="K21" s="239">
        <v>47.90857142857142</v>
      </c>
      <c r="L21" s="239">
        <v>58.817999999999998</v>
      </c>
      <c r="M21" s="239">
        <v>56.805909090909104</v>
      </c>
    </row>
    <row r="22" spans="1:13" x14ac:dyDescent="0.2">
      <c r="A22" s="326" t="s">
        <v>354</v>
      </c>
      <c r="B22" s="248">
        <v>107.77849999999998</v>
      </c>
      <c r="C22" s="248">
        <v>109.68900000000001</v>
      </c>
      <c r="D22" s="248">
        <v>111.9157142857143</v>
      </c>
      <c r="E22" s="248">
        <v>106.41304347826085</v>
      </c>
      <c r="F22" s="248">
        <v>101.059</v>
      </c>
      <c r="G22" s="248">
        <v>96.911363636363618</v>
      </c>
      <c r="H22" s="248">
        <v>87.427826086956529</v>
      </c>
      <c r="I22" s="248">
        <v>78.937999999999988</v>
      </c>
      <c r="J22" s="248">
        <v>62.231904761904765</v>
      </c>
      <c r="K22" s="248">
        <v>47.241904761904756</v>
      </c>
      <c r="L22" s="248">
        <v>57.903499999999987</v>
      </c>
      <c r="M22" s="248">
        <v>55.563181818181803</v>
      </c>
    </row>
    <row r="23" spans="1:13" x14ac:dyDescent="0.2">
      <c r="A23" s="331" t="s">
        <v>355</v>
      </c>
      <c r="B23" s="327">
        <v>108.12349999999999</v>
      </c>
      <c r="C23" s="327">
        <v>110.26250000000002</v>
      </c>
      <c r="D23" s="327">
        <v>112.26666666666668</v>
      </c>
      <c r="E23" s="327">
        <v>106.73391304347824</v>
      </c>
      <c r="F23" s="327">
        <v>101.56399999999999</v>
      </c>
      <c r="G23" s="327">
        <v>97.020909090909072</v>
      </c>
      <c r="H23" s="327">
        <v>87.512608695652162</v>
      </c>
      <c r="I23" s="327">
        <v>79.278999999999996</v>
      </c>
      <c r="J23" s="327">
        <v>62.719047619047615</v>
      </c>
      <c r="K23" s="327">
        <v>47.458095238095247</v>
      </c>
      <c r="L23" s="327">
        <v>57.957999999999991</v>
      </c>
      <c r="M23" s="327">
        <v>56.299090909090914</v>
      </c>
    </row>
    <row r="24" spans="1:13" s="261" customFormat="1" ht="15" x14ac:dyDescent="0.25">
      <c r="A24" s="701" t="s">
        <v>356</v>
      </c>
      <c r="B24" s="702">
        <v>104.31571428571426</v>
      </c>
      <c r="C24" s="702">
        <v>105.43954545454545</v>
      </c>
      <c r="D24" s="702">
        <v>107.86714285714285</v>
      </c>
      <c r="E24" s="702">
        <v>105.60826086956523</v>
      </c>
      <c r="F24" s="702">
        <v>100.75142857142856</v>
      </c>
      <c r="G24" s="702">
        <v>95.977727272727265</v>
      </c>
      <c r="H24" s="702">
        <v>85.060434782608709</v>
      </c>
      <c r="I24" s="702">
        <v>75.566000000000003</v>
      </c>
      <c r="J24" s="702">
        <v>59.512272727272716</v>
      </c>
      <c r="K24" s="702">
        <v>44.990909090909092</v>
      </c>
      <c r="L24" s="702">
        <v>54.061999999999991</v>
      </c>
      <c r="M24" s="702">
        <v>52.474090909090904</v>
      </c>
    </row>
    <row r="25" spans="1:13" x14ac:dyDescent="0.2">
      <c r="A25" s="332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50" t="s">
        <v>337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/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8"/>
    <col min="16" max="16384" width="10.5" style="13"/>
  </cols>
  <sheetData>
    <row r="1" spans="1:15" ht="13.7" customHeight="1" x14ac:dyDescent="0.2">
      <c r="A1" s="226" t="s">
        <v>22</v>
      </c>
      <c r="B1" s="226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5" ht="13.7" customHeight="1" x14ac:dyDescent="0.2">
      <c r="A2" s="226"/>
      <c r="B2" s="226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31" t="s">
        <v>357</v>
      </c>
    </row>
    <row r="3" spans="1:15" ht="13.7" customHeight="1" x14ac:dyDescent="0.2">
      <c r="B3" s="237"/>
      <c r="C3" s="769">
        <v>2014</v>
      </c>
      <c r="D3" s="769" t="s">
        <v>624</v>
      </c>
      <c r="E3" s="769" t="s">
        <v>624</v>
      </c>
      <c r="F3" s="769" t="s">
        <v>624</v>
      </c>
      <c r="G3" s="769" t="s">
        <v>624</v>
      </c>
      <c r="H3" s="769" t="s">
        <v>624</v>
      </c>
      <c r="I3" s="769" t="s">
        <v>624</v>
      </c>
      <c r="J3" s="769" t="s">
        <v>624</v>
      </c>
      <c r="K3" s="769" t="s">
        <v>624</v>
      </c>
      <c r="L3" s="769">
        <v>2015</v>
      </c>
      <c r="M3" s="769" t="s">
        <v>624</v>
      </c>
      <c r="N3" s="769" t="s">
        <v>624</v>
      </c>
    </row>
    <row r="4" spans="1:15" ht="13.7" customHeight="1" x14ac:dyDescent="0.2">
      <c r="B4" s="237"/>
      <c r="C4" s="700">
        <v>41730</v>
      </c>
      <c r="D4" s="700">
        <v>41760</v>
      </c>
      <c r="E4" s="700">
        <v>41791</v>
      </c>
      <c r="F4" s="700">
        <v>41821</v>
      </c>
      <c r="G4" s="700">
        <v>41852</v>
      </c>
      <c r="H4" s="700">
        <v>41883</v>
      </c>
      <c r="I4" s="700">
        <v>41913</v>
      </c>
      <c r="J4" s="700">
        <v>41944</v>
      </c>
      <c r="K4" s="700">
        <v>41974</v>
      </c>
      <c r="L4" s="700">
        <v>42005</v>
      </c>
      <c r="M4" s="700">
        <v>42036</v>
      </c>
      <c r="N4" s="700">
        <v>42064</v>
      </c>
    </row>
    <row r="5" spans="1:15" ht="13.7" customHeight="1" x14ac:dyDescent="0.2">
      <c r="A5" s="876" t="s">
        <v>586</v>
      </c>
      <c r="B5" s="333" t="s">
        <v>358</v>
      </c>
      <c r="C5" s="776">
        <v>1012.9473684210526</v>
      </c>
      <c r="D5" s="777">
        <v>984.02499999999998</v>
      </c>
      <c r="E5" s="777">
        <v>993.82142857142856</v>
      </c>
      <c r="F5" s="777">
        <v>997.95652173913038</v>
      </c>
      <c r="G5" s="777">
        <v>938.41250000000002</v>
      </c>
      <c r="H5" s="777">
        <v>905.52272727272725</v>
      </c>
      <c r="I5" s="777">
        <v>804.35869565217388</v>
      </c>
      <c r="J5" s="777">
        <v>731.41250000000002</v>
      </c>
      <c r="K5" s="777">
        <v>586.26190476190482</v>
      </c>
      <c r="L5" s="777">
        <v>465.41666666666669</v>
      </c>
      <c r="M5" s="777">
        <v>560.91250000000002</v>
      </c>
      <c r="N5" s="777">
        <v>595.5</v>
      </c>
    </row>
    <row r="6" spans="1:15" ht="13.7" customHeight="1" x14ac:dyDescent="0.2">
      <c r="A6" s="877"/>
      <c r="B6" s="334" t="s">
        <v>359</v>
      </c>
      <c r="C6" s="778">
        <v>1007.8684210526316</v>
      </c>
      <c r="D6" s="779">
        <v>991.42499999999995</v>
      </c>
      <c r="E6" s="779">
        <v>1022.5833333333334</v>
      </c>
      <c r="F6" s="779">
        <v>1006.75</v>
      </c>
      <c r="G6" s="779">
        <v>947.65</v>
      </c>
      <c r="H6" s="779">
        <v>925.11363636363637</v>
      </c>
      <c r="I6" s="779">
        <v>813.67391304347825</v>
      </c>
      <c r="J6" s="779">
        <v>736.5625</v>
      </c>
      <c r="K6" s="779">
        <v>567.07142857142856</v>
      </c>
      <c r="L6" s="779">
        <v>457.42857142857144</v>
      </c>
      <c r="M6" s="779">
        <v>548.42499999999995</v>
      </c>
      <c r="N6" s="779">
        <v>588.86363636363637</v>
      </c>
    </row>
    <row r="7" spans="1:15" ht="13.7" customHeight="1" x14ac:dyDescent="0.2">
      <c r="A7" s="878" t="s">
        <v>643</v>
      </c>
      <c r="B7" s="333" t="s">
        <v>358</v>
      </c>
      <c r="C7" s="780">
        <v>943.85</v>
      </c>
      <c r="D7" s="781">
        <v>950.16250000000002</v>
      </c>
      <c r="E7" s="781">
        <v>957.20238095238096</v>
      </c>
      <c r="F7" s="781">
        <v>944.93478260869563</v>
      </c>
      <c r="G7" s="781">
        <v>928.1</v>
      </c>
      <c r="H7" s="781">
        <v>882.23863636363637</v>
      </c>
      <c r="I7" s="781">
        <v>805.75</v>
      </c>
      <c r="J7" s="781">
        <v>750.16250000000002</v>
      </c>
      <c r="K7" s="781">
        <v>608.70238095238096</v>
      </c>
      <c r="L7" s="781">
        <v>496.84523809523807</v>
      </c>
      <c r="M7" s="781">
        <v>579.21249999999998</v>
      </c>
      <c r="N7" s="781">
        <v>542.5</v>
      </c>
    </row>
    <row r="8" spans="1:15" ht="13.7" customHeight="1" x14ac:dyDescent="0.2">
      <c r="A8" s="879"/>
      <c r="B8" s="334" t="s">
        <v>359</v>
      </c>
      <c r="C8" s="778">
        <v>951.98749999999995</v>
      </c>
      <c r="D8" s="779">
        <v>956.8</v>
      </c>
      <c r="E8" s="779">
        <v>967.78571428571433</v>
      </c>
      <c r="F8" s="779">
        <v>953.96739130434787</v>
      </c>
      <c r="G8" s="779">
        <v>934</v>
      </c>
      <c r="H8" s="779">
        <v>890.09090909090912</v>
      </c>
      <c r="I8" s="779">
        <v>817.45652173913038</v>
      </c>
      <c r="J8" s="779">
        <v>763.86249999999995</v>
      </c>
      <c r="K8" s="779">
        <v>622.95238095238096</v>
      </c>
      <c r="L8" s="779">
        <v>518.73809523809518</v>
      </c>
      <c r="M8" s="779">
        <v>593.04999999999995</v>
      </c>
      <c r="N8" s="779">
        <v>554.72727272727275</v>
      </c>
    </row>
    <row r="9" spans="1:15" ht="13.7" customHeight="1" x14ac:dyDescent="0.2">
      <c r="A9" s="878" t="s">
        <v>587</v>
      </c>
      <c r="B9" s="333" t="s">
        <v>358</v>
      </c>
      <c r="C9" s="776">
        <v>921.75</v>
      </c>
      <c r="D9" s="777">
        <v>915.53750000000002</v>
      </c>
      <c r="E9" s="777">
        <v>917.4585714285713</v>
      </c>
      <c r="F9" s="777">
        <v>902.61956521739125</v>
      </c>
      <c r="G9" s="777">
        <v>884</v>
      </c>
      <c r="H9" s="777">
        <v>847.89772727272725</v>
      </c>
      <c r="I9" s="777">
        <v>774.53260869565213</v>
      </c>
      <c r="J9" s="777">
        <v>721.23749999999995</v>
      </c>
      <c r="K9" s="777">
        <v>576.64285714285711</v>
      </c>
      <c r="L9" s="777">
        <v>469.71428571428572</v>
      </c>
      <c r="M9" s="777">
        <v>557.71249999999998</v>
      </c>
      <c r="N9" s="777">
        <v>533.5</v>
      </c>
    </row>
    <row r="10" spans="1:15" ht="13.7" customHeight="1" x14ac:dyDescent="0.2">
      <c r="A10" s="879"/>
      <c r="B10" s="334" t="s">
        <v>359</v>
      </c>
      <c r="C10" s="778">
        <v>941.41666666666663</v>
      </c>
      <c r="D10" s="779">
        <v>933.27499999999998</v>
      </c>
      <c r="E10" s="779">
        <v>931.25</v>
      </c>
      <c r="F10" s="779">
        <v>911.62521739130443</v>
      </c>
      <c r="G10" s="779">
        <v>891.26900000000001</v>
      </c>
      <c r="H10" s="779">
        <v>854.15909090909088</v>
      </c>
      <c r="I10" s="779">
        <v>785.53260869565213</v>
      </c>
      <c r="J10" s="779">
        <v>744.65</v>
      </c>
      <c r="K10" s="779">
        <v>603.35714285714289</v>
      </c>
      <c r="L10" s="779">
        <v>500.3633333333334</v>
      </c>
      <c r="M10" s="779">
        <v>585.29999999999995</v>
      </c>
      <c r="N10" s="779">
        <v>555.60818181818183</v>
      </c>
    </row>
    <row r="11" spans="1:15" ht="13.7" customHeight="1" x14ac:dyDescent="0.2">
      <c r="A11" s="876" t="s">
        <v>360</v>
      </c>
      <c r="B11" s="333" t="s">
        <v>358</v>
      </c>
      <c r="C11" s="776">
        <v>632.02499999999998</v>
      </c>
      <c r="D11" s="777">
        <v>637.875</v>
      </c>
      <c r="E11" s="777">
        <v>641.20238095238096</v>
      </c>
      <c r="F11" s="777">
        <v>605.195652173913</v>
      </c>
      <c r="G11" s="777">
        <v>574.67499999999995</v>
      </c>
      <c r="H11" s="777">
        <v>567.03409090909088</v>
      </c>
      <c r="I11" s="777">
        <v>487.98391304347825</v>
      </c>
      <c r="J11" s="777">
        <v>425.38749999999999</v>
      </c>
      <c r="K11" s="777">
        <v>326.21428571428572</v>
      </c>
      <c r="L11" s="777">
        <v>261.9404761904762</v>
      </c>
      <c r="M11" s="777">
        <v>292.6875</v>
      </c>
      <c r="N11" s="777">
        <v>312.65909090909093</v>
      </c>
    </row>
    <row r="12" spans="1:15" ht="13.7" customHeight="1" x14ac:dyDescent="0.2">
      <c r="A12" s="877"/>
      <c r="B12" s="334" t="s">
        <v>359</v>
      </c>
      <c r="C12" s="778">
        <v>621.1875</v>
      </c>
      <c r="D12" s="779">
        <v>624.22500000000002</v>
      </c>
      <c r="E12" s="779">
        <v>634.09523809523807</v>
      </c>
      <c r="F12" s="779">
        <v>598.1521739130435</v>
      </c>
      <c r="G12" s="779">
        <v>566.72500000000002</v>
      </c>
      <c r="H12" s="779">
        <v>552.01136363636363</v>
      </c>
      <c r="I12" s="779">
        <v>478.88043478260869</v>
      </c>
      <c r="J12" s="779">
        <v>417.625</v>
      </c>
      <c r="K12" s="779">
        <v>319.45238095238096</v>
      </c>
      <c r="L12" s="779">
        <v>253.78571428571428</v>
      </c>
      <c r="M12" s="779">
        <v>283.38749999999999</v>
      </c>
      <c r="N12" s="779">
        <v>304.84090909090907</v>
      </c>
    </row>
    <row r="13" spans="1:15" ht="13.7" customHeight="1" x14ac:dyDescent="0.2">
      <c r="B13" s="332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50" t="s">
        <v>337</v>
      </c>
    </row>
    <row r="14" spans="1:15" ht="13.7" customHeight="1" x14ac:dyDescent="0.2">
      <c r="A14" s="332"/>
      <c r="N14" s="228"/>
      <c r="O14" s="13"/>
    </row>
    <row r="15" spans="1:15" ht="13.7" customHeight="1" x14ac:dyDescent="0.2">
      <c r="A15" s="332"/>
      <c r="N15" s="228"/>
      <c r="O15" s="13"/>
    </row>
    <row r="18" spans="13:15" ht="13.7" customHeight="1" x14ac:dyDescent="0.2">
      <c r="N18" s="228"/>
      <c r="O18" s="13"/>
    </row>
    <row r="19" spans="13:15" ht="13.7" customHeight="1" x14ac:dyDescent="0.2">
      <c r="M19" s="228"/>
      <c r="O19" s="13"/>
    </row>
    <row r="20" spans="13:15" ht="13.7" customHeight="1" x14ac:dyDescent="0.2">
      <c r="M20" s="228"/>
      <c r="O20" s="13"/>
    </row>
    <row r="21" spans="13:15" ht="13.7" customHeight="1" x14ac:dyDescent="0.2">
      <c r="M21" s="228"/>
      <c r="O21" s="13"/>
    </row>
    <row r="22" spans="13:15" ht="13.7" customHeight="1" x14ac:dyDescent="0.2">
      <c r="M22" s="228"/>
      <c r="O22" s="13"/>
    </row>
    <row r="23" spans="13:15" ht="13.7" customHeight="1" x14ac:dyDescent="0.2">
      <c r="M23" s="228"/>
      <c r="O23" s="13"/>
    </row>
    <row r="24" spans="13:15" ht="13.7" customHeight="1" x14ac:dyDescent="0.2">
      <c r="M24" s="228"/>
      <c r="O24" s="13"/>
    </row>
    <row r="25" spans="13:15" ht="13.7" customHeight="1" x14ac:dyDescent="0.2">
      <c r="M25" s="228"/>
      <c r="O25" s="13"/>
    </row>
    <row r="26" spans="13:15" ht="13.7" customHeight="1" x14ac:dyDescent="0.2">
      <c r="M26" s="228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/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563</v>
      </c>
    </row>
    <row r="3" spans="1:8" x14ac:dyDescent="0.2">
      <c r="A3" s="63"/>
      <c r="B3" s="854">
        <f>INDICE!A3</f>
        <v>42064</v>
      </c>
      <c r="C3" s="872">
        <v>41671</v>
      </c>
      <c r="D3" s="872" t="s">
        <v>121</v>
      </c>
      <c r="E3" s="872"/>
      <c r="F3" s="872" t="s">
        <v>122</v>
      </c>
      <c r="G3" s="872"/>
      <c r="H3" s="872"/>
    </row>
    <row r="4" spans="1:8" ht="25.5" x14ac:dyDescent="0.2">
      <c r="A4" s="75"/>
      <c r="B4" s="263" t="s">
        <v>55</v>
      </c>
      <c r="C4" s="264" t="s">
        <v>541</v>
      </c>
      <c r="D4" s="263" t="s">
        <v>55</v>
      </c>
      <c r="E4" s="264" t="s">
        <v>541</v>
      </c>
      <c r="F4" s="263" t="s">
        <v>55</v>
      </c>
      <c r="G4" s="265" t="s">
        <v>541</v>
      </c>
      <c r="H4" s="264" t="s">
        <v>111</v>
      </c>
    </row>
    <row r="5" spans="1:8" x14ac:dyDescent="0.2">
      <c r="A5" s="65" t="s">
        <v>362</v>
      </c>
      <c r="B5" s="267">
        <v>23283.298999999999</v>
      </c>
      <c r="C5" s="266">
        <v>1.8504051413868703</v>
      </c>
      <c r="D5" s="267">
        <v>77812.56</v>
      </c>
      <c r="E5" s="266">
        <v>2.4778340862723822</v>
      </c>
      <c r="F5" s="267">
        <v>244786.26800000001</v>
      </c>
      <c r="G5" s="266">
        <v>-6.4300274690674648</v>
      </c>
      <c r="H5" s="266">
        <v>78.942066401477618</v>
      </c>
    </row>
    <row r="6" spans="1:8" x14ac:dyDescent="0.2">
      <c r="A6" s="65" t="s">
        <v>363</v>
      </c>
      <c r="B6" s="66">
        <v>4088.4760000000001</v>
      </c>
      <c r="C6" s="269">
        <v>23.314902596188301</v>
      </c>
      <c r="D6" s="66">
        <v>13643.689</v>
      </c>
      <c r="E6" s="67">
        <v>32.971506277745064</v>
      </c>
      <c r="F6" s="66">
        <v>54810.224000000002</v>
      </c>
      <c r="G6" s="67">
        <v>5.0301755960921959</v>
      </c>
      <c r="H6" s="67">
        <v>17.675960248259766</v>
      </c>
    </row>
    <row r="7" spans="1:8" x14ac:dyDescent="0.2">
      <c r="A7" s="65" t="s">
        <v>364</v>
      </c>
      <c r="B7" s="268">
        <v>797.67200000000003</v>
      </c>
      <c r="C7" s="269">
        <v>-9.4380922862433483</v>
      </c>
      <c r="D7" s="268">
        <v>2384.0949999999998</v>
      </c>
      <c r="E7" s="269">
        <v>-19.416366546280507</v>
      </c>
      <c r="F7" s="268">
        <v>10486.939</v>
      </c>
      <c r="G7" s="269">
        <v>-8.8940021984760094</v>
      </c>
      <c r="H7" s="269">
        <v>3.3819733502626272</v>
      </c>
    </row>
    <row r="8" spans="1:8" x14ac:dyDescent="0.2">
      <c r="A8" s="338" t="s">
        <v>198</v>
      </c>
      <c r="B8" s="339">
        <v>28169.447</v>
      </c>
      <c r="C8" s="340">
        <v>4.1131488581146831</v>
      </c>
      <c r="D8" s="339">
        <v>93840.343999999997</v>
      </c>
      <c r="E8" s="340">
        <v>5.2608764714861911</v>
      </c>
      <c r="F8" s="339">
        <v>310083.43099999998</v>
      </c>
      <c r="G8" s="341">
        <v>-4.6787679128071709</v>
      </c>
      <c r="H8" s="342">
        <v>100</v>
      </c>
    </row>
    <row r="9" spans="1:8" x14ac:dyDescent="0.2">
      <c r="A9" s="343" t="s">
        <v>614</v>
      </c>
      <c r="B9" s="636">
        <v>8118.098</v>
      </c>
      <c r="C9" s="275">
        <v>-0.92252730669355565</v>
      </c>
      <c r="D9" s="636">
        <v>23980.884999999998</v>
      </c>
      <c r="E9" s="275">
        <v>-9.2181548812861092</v>
      </c>
      <c r="F9" s="636">
        <v>98020.717999999993</v>
      </c>
      <c r="G9" s="276">
        <v>-11.458250879320531</v>
      </c>
      <c r="H9" s="276">
        <v>31.611078890571225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577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615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0" t="s">
        <v>242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/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365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563</v>
      </c>
    </row>
    <row r="3" spans="1:8" ht="14.1" customHeight="1" x14ac:dyDescent="0.2">
      <c r="A3" s="63"/>
      <c r="B3" s="854">
        <f>INDICE!A3</f>
        <v>42064</v>
      </c>
      <c r="C3" s="854">
        <v>41671</v>
      </c>
      <c r="D3" s="872" t="s">
        <v>121</v>
      </c>
      <c r="E3" s="872"/>
      <c r="F3" s="872" t="s">
        <v>122</v>
      </c>
      <c r="G3" s="872"/>
      <c r="H3" s="262"/>
    </row>
    <row r="4" spans="1:8" ht="25.5" x14ac:dyDescent="0.2">
      <c r="A4" s="75"/>
      <c r="B4" s="263" t="s">
        <v>55</v>
      </c>
      <c r="C4" s="264" t="s">
        <v>541</v>
      </c>
      <c r="D4" s="263" t="s">
        <v>55</v>
      </c>
      <c r="E4" s="264" t="s">
        <v>541</v>
      </c>
      <c r="F4" s="263" t="s">
        <v>55</v>
      </c>
      <c r="G4" s="265" t="s">
        <v>541</v>
      </c>
      <c r="H4" s="264" t="s">
        <v>111</v>
      </c>
    </row>
    <row r="5" spans="1:8" x14ac:dyDescent="0.2">
      <c r="A5" s="65" t="s">
        <v>591</v>
      </c>
      <c r="B5" s="267">
        <v>9019.9459999999999</v>
      </c>
      <c r="C5" s="266">
        <v>6.23029074768671</v>
      </c>
      <c r="D5" s="267">
        <v>27335.919000000002</v>
      </c>
      <c r="E5" s="266">
        <v>5.0556934024898226</v>
      </c>
      <c r="F5" s="267">
        <v>112333.38800000001</v>
      </c>
      <c r="G5" s="266">
        <v>-0.7542502501742645</v>
      </c>
      <c r="H5" s="266">
        <v>36.226826966449558</v>
      </c>
    </row>
    <row r="6" spans="1:8" x14ac:dyDescent="0.2">
      <c r="A6" s="65" t="s">
        <v>590</v>
      </c>
      <c r="B6" s="66">
        <v>10156.886</v>
      </c>
      <c r="C6" s="269">
        <v>3.8683600763871033</v>
      </c>
      <c r="D6" s="66">
        <v>30446.753000000001</v>
      </c>
      <c r="E6" s="67">
        <v>-2.4267094364203441</v>
      </c>
      <c r="F6" s="66">
        <v>118329.014</v>
      </c>
      <c r="G6" s="67">
        <v>-9.899214353892793</v>
      </c>
      <c r="H6" s="67">
        <v>38.160379488319066</v>
      </c>
    </row>
    <row r="7" spans="1:8" x14ac:dyDescent="0.2">
      <c r="A7" s="65" t="s">
        <v>589</v>
      </c>
      <c r="B7" s="268">
        <v>8194.9429999999993</v>
      </c>
      <c r="C7" s="269">
        <v>3.6518855983841574</v>
      </c>
      <c r="D7" s="268">
        <v>33673.576999999997</v>
      </c>
      <c r="E7" s="269">
        <v>16.246724672695112</v>
      </c>
      <c r="F7" s="268">
        <v>68934.09</v>
      </c>
      <c r="G7" s="269">
        <v>-0.49385780539745416</v>
      </c>
      <c r="H7" s="269">
        <v>22.230820194968754</v>
      </c>
    </row>
    <row r="8" spans="1:8" x14ac:dyDescent="0.2">
      <c r="A8" s="703" t="s">
        <v>366</v>
      </c>
      <c r="B8" s="268">
        <v>797.67200000000003</v>
      </c>
      <c r="C8" s="269">
        <v>-9.4380922862433483</v>
      </c>
      <c r="D8" s="268">
        <v>2384.0949999999998</v>
      </c>
      <c r="E8" s="269">
        <v>-19.416366546280507</v>
      </c>
      <c r="F8" s="268">
        <v>10486.939</v>
      </c>
      <c r="G8" s="269">
        <v>-8.8940021984760094</v>
      </c>
      <c r="H8" s="269">
        <v>3.3819733502626272</v>
      </c>
    </row>
    <row r="9" spans="1:8" x14ac:dyDescent="0.2">
      <c r="A9" s="338" t="s">
        <v>198</v>
      </c>
      <c r="B9" s="339">
        <v>28169.447</v>
      </c>
      <c r="C9" s="340">
        <v>4.1131488581146831</v>
      </c>
      <c r="D9" s="339">
        <v>93840.343999999997</v>
      </c>
      <c r="E9" s="340">
        <v>5.2608764714861911</v>
      </c>
      <c r="F9" s="339">
        <v>310083.43099999998</v>
      </c>
      <c r="G9" s="341">
        <v>-4.6787679128071709</v>
      </c>
      <c r="H9" s="342">
        <v>100</v>
      </c>
    </row>
    <row r="10" spans="1:8" x14ac:dyDescent="0.2">
      <c r="A10" s="277"/>
      <c r="B10" s="65"/>
      <c r="C10" s="65"/>
      <c r="D10" s="65"/>
      <c r="E10" s="65"/>
      <c r="F10" s="65"/>
      <c r="G10" s="134"/>
      <c r="H10" s="71" t="s">
        <v>241</v>
      </c>
    </row>
    <row r="11" spans="1:8" x14ac:dyDescent="0.2">
      <c r="A11" s="277" t="s">
        <v>577</v>
      </c>
      <c r="B11" s="94"/>
      <c r="C11" s="291"/>
      <c r="D11" s="291"/>
      <c r="E11" s="291"/>
      <c r="F11" s="94"/>
      <c r="G11" s="94"/>
      <c r="H11" s="94"/>
    </row>
    <row r="12" spans="1:8" x14ac:dyDescent="0.2">
      <c r="A12" s="277" t="s">
        <v>588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0" t="s">
        <v>242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/>
  </sheetViews>
  <sheetFormatPr baseColWidth="10" defaultRowHeight="14.25" x14ac:dyDescent="0.2"/>
  <sheetData>
    <row r="1" spans="1:4" x14ac:dyDescent="0.2">
      <c r="A1" s="226" t="s">
        <v>592</v>
      </c>
      <c r="B1" s="226"/>
      <c r="C1" s="226"/>
      <c r="D1" s="226"/>
    </row>
    <row r="2" spans="1:4" x14ac:dyDescent="0.2">
      <c r="A2" s="229"/>
      <c r="B2" s="229"/>
      <c r="C2" s="229"/>
      <c r="D2" s="229"/>
    </row>
    <row r="3" spans="1:4" x14ac:dyDescent="0.2">
      <c r="A3" s="232"/>
      <c r="B3" s="880">
        <v>2012</v>
      </c>
      <c r="C3" s="880">
        <v>2013</v>
      </c>
      <c r="D3" s="880">
        <v>2014</v>
      </c>
    </row>
    <row r="4" spans="1:4" x14ac:dyDescent="0.2">
      <c r="A4" s="237"/>
      <c r="B4" s="881"/>
      <c r="C4" s="881"/>
      <c r="D4" s="881"/>
    </row>
    <row r="5" spans="1:4" x14ac:dyDescent="0.2">
      <c r="A5" s="278" t="s">
        <v>367</v>
      </c>
      <c r="B5" s="329">
        <v>-4.0535722731549946</v>
      </c>
      <c r="C5" s="329">
        <v>-8.0401119445560489</v>
      </c>
      <c r="D5" s="329">
        <v>-7.5021926939431198</v>
      </c>
    </row>
    <row r="6" spans="1:4" x14ac:dyDescent="0.2">
      <c r="A6" s="237" t="s">
        <v>136</v>
      </c>
      <c r="B6" s="239">
        <v>-7.088077792977046</v>
      </c>
      <c r="C6" s="239">
        <v>-7.0037468327399974</v>
      </c>
      <c r="D6" s="239">
        <v>-6.1751918019547904</v>
      </c>
    </row>
    <row r="7" spans="1:4" x14ac:dyDescent="0.2">
      <c r="A7" s="237" t="s">
        <v>137</v>
      </c>
      <c r="B7" s="239">
        <v>-6.83287887708196</v>
      </c>
      <c r="C7" s="239">
        <v>-7.681494940759781</v>
      </c>
      <c r="D7" s="239">
        <v>-4.6787679128071709</v>
      </c>
    </row>
    <row r="8" spans="1:4" x14ac:dyDescent="0.2">
      <c r="A8" s="237" t="s">
        <v>138</v>
      </c>
      <c r="B8" s="239">
        <v>-7.5798540360641251</v>
      </c>
      <c r="C8" s="239">
        <v>-8.517655428837104</v>
      </c>
      <c r="D8" s="239" t="s">
        <v>624</v>
      </c>
    </row>
    <row r="9" spans="1:4" x14ac:dyDescent="0.2">
      <c r="A9" s="237" t="s">
        <v>139</v>
      </c>
      <c r="B9" s="239">
        <v>-7.2617509097959223</v>
      </c>
      <c r="C9" s="239">
        <v>-9.3108077199824191</v>
      </c>
      <c r="D9" s="239" t="s">
        <v>624</v>
      </c>
    </row>
    <row r="10" spans="1:4" x14ac:dyDescent="0.2">
      <c r="A10" s="237" t="s">
        <v>140</v>
      </c>
      <c r="B10" s="239">
        <v>-7.0759216342685134</v>
      </c>
      <c r="C10" s="239">
        <v>-8.6545481857552335</v>
      </c>
      <c r="D10" s="239" t="s">
        <v>624</v>
      </c>
    </row>
    <row r="11" spans="1:4" x14ac:dyDescent="0.2">
      <c r="A11" s="237" t="s">
        <v>141</v>
      </c>
      <c r="B11" s="239">
        <v>-7.242658414706785</v>
      </c>
      <c r="C11" s="239">
        <v>-8.6520528525943163</v>
      </c>
      <c r="D11" s="239" t="s">
        <v>624</v>
      </c>
    </row>
    <row r="12" spans="1:4" x14ac:dyDescent="0.2">
      <c r="A12" s="237" t="s">
        <v>142</v>
      </c>
      <c r="B12" s="239">
        <v>-7.5759015210375411</v>
      </c>
      <c r="C12" s="239">
        <v>-7.8514753065310829</v>
      </c>
      <c r="D12" s="239" t="s">
        <v>624</v>
      </c>
    </row>
    <row r="13" spans="1:4" x14ac:dyDescent="0.2">
      <c r="A13" s="237" t="s">
        <v>143</v>
      </c>
      <c r="B13" s="239">
        <v>-7.0274744528575654</v>
      </c>
      <c r="C13" s="239">
        <v>-7.4881304804224227</v>
      </c>
      <c r="D13" s="239" t="s">
        <v>624</v>
      </c>
    </row>
    <row r="14" spans="1:4" x14ac:dyDescent="0.2">
      <c r="A14" s="237" t="s">
        <v>144</v>
      </c>
      <c r="B14" s="239">
        <v>-7.9041639707250591</v>
      </c>
      <c r="C14" s="239">
        <v>-7.4463344100626623</v>
      </c>
      <c r="D14" s="239" t="s">
        <v>624</v>
      </c>
    </row>
    <row r="15" spans="1:4" x14ac:dyDescent="0.2">
      <c r="A15" s="237" t="s">
        <v>145</v>
      </c>
      <c r="B15" s="239">
        <v>-8.5881033603635313</v>
      </c>
      <c r="C15" s="239">
        <v>-7.6355482105331189</v>
      </c>
      <c r="D15" s="239" t="s">
        <v>624</v>
      </c>
    </row>
    <row r="16" spans="1:4" x14ac:dyDescent="0.2">
      <c r="A16" s="323" t="s">
        <v>146</v>
      </c>
      <c r="B16" s="327">
        <v>-8.1495570115831768</v>
      </c>
      <c r="C16" s="327">
        <v>-8.9944152791943655</v>
      </c>
      <c r="D16" s="327" t="s">
        <v>624</v>
      </c>
    </row>
    <row r="17" spans="4:4" x14ac:dyDescent="0.2">
      <c r="D17" s="71" t="s">
        <v>241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47" t="s">
        <v>629</v>
      </c>
      <c r="C3" s="844" t="s">
        <v>505</v>
      </c>
      <c r="D3" s="847" t="s">
        <v>110</v>
      </c>
      <c r="E3" s="844" t="s">
        <v>505</v>
      </c>
      <c r="F3" s="849" t="s">
        <v>632</v>
      </c>
    </row>
    <row r="4" spans="1:6" x14ac:dyDescent="0.2">
      <c r="A4" s="75"/>
      <c r="B4" s="848"/>
      <c r="C4" s="845"/>
      <c r="D4" s="848"/>
      <c r="E4" s="845"/>
      <c r="F4" s="850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630</v>
      </c>
    </row>
    <row r="12" spans="1:6" x14ac:dyDescent="0.2">
      <c r="A12" s="404"/>
      <c r="B12" s="404"/>
      <c r="C12" s="404"/>
      <c r="D12" s="404"/>
      <c r="E12" s="404"/>
      <c r="F12" s="404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D21" sqref="D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2" t="s">
        <v>594</v>
      </c>
      <c r="B1" s="882"/>
      <c r="C1" s="882"/>
      <c r="D1" s="882"/>
      <c r="E1" s="882"/>
      <c r="F1" s="882"/>
      <c r="G1" s="228"/>
      <c r="H1" s="228"/>
      <c r="I1" s="228"/>
      <c r="J1" s="228"/>
      <c r="K1" s="228"/>
      <c r="L1" s="1"/>
    </row>
    <row r="2" spans="1:12" x14ac:dyDescent="0.2">
      <c r="A2" s="883"/>
      <c r="B2" s="883"/>
      <c r="C2" s="883"/>
      <c r="D2" s="883"/>
      <c r="E2" s="883"/>
      <c r="F2" s="883"/>
      <c r="G2" s="228"/>
      <c r="H2" s="228"/>
      <c r="I2" s="228"/>
      <c r="J2" s="228"/>
      <c r="K2" s="62"/>
      <c r="L2" s="62" t="s">
        <v>563</v>
      </c>
    </row>
    <row r="3" spans="1:12" x14ac:dyDescent="0.2">
      <c r="A3" s="344"/>
      <c r="B3" s="884">
        <f>INDICE!A3</f>
        <v>42064</v>
      </c>
      <c r="C3" s="885">
        <v>41671</v>
      </c>
      <c r="D3" s="885">
        <v>41671</v>
      </c>
      <c r="E3" s="885">
        <v>41671</v>
      </c>
      <c r="F3" s="886">
        <v>41671</v>
      </c>
      <c r="G3" s="887" t="s">
        <v>122</v>
      </c>
      <c r="H3" s="885"/>
      <c r="I3" s="885"/>
      <c r="J3" s="885"/>
      <c r="K3" s="885"/>
      <c r="L3" s="888" t="s">
        <v>111</v>
      </c>
    </row>
    <row r="4" spans="1:12" x14ac:dyDescent="0.2">
      <c r="A4" s="345"/>
      <c r="B4" s="346" t="s">
        <v>368</v>
      </c>
      <c r="C4" s="346" t="s">
        <v>369</v>
      </c>
      <c r="D4" s="347" t="s">
        <v>370</v>
      </c>
      <c r="E4" s="347" t="s">
        <v>371</v>
      </c>
      <c r="F4" s="348" t="s">
        <v>198</v>
      </c>
      <c r="G4" s="349" t="s">
        <v>368</v>
      </c>
      <c r="H4" s="234" t="s">
        <v>369</v>
      </c>
      <c r="I4" s="350" t="s">
        <v>370</v>
      </c>
      <c r="J4" s="350" t="s">
        <v>371</v>
      </c>
      <c r="K4" s="350" t="s">
        <v>198</v>
      </c>
      <c r="L4" s="889"/>
    </row>
    <row r="5" spans="1:12" x14ac:dyDescent="0.2">
      <c r="A5" s="351" t="s">
        <v>162</v>
      </c>
      <c r="B5" s="454">
        <v>2479.0479999999998</v>
      </c>
      <c r="C5" s="454">
        <v>546.88599999999997</v>
      </c>
      <c r="D5" s="454">
        <v>253.36099999999999</v>
      </c>
      <c r="E5" s="454">
        <v>254.57599999999999</v>
      </c>
      <c r="F5" s="352">
        <v>3533.8709999999996</v>
      </c>
      <c r="G5" s="454">
        <v>31450.996999999999</v>
      </c>
      <c r="H5" s="454">
        <v>6409.098</v>
      </c>
      <c r="I5" s="454">
        <v>2407.297</v>
      </c>
      <c r="J5" s="454">
        <v>2850.2710000000002</v>
      </c>
      <c r="K5" s="353">
        <v>43117.663</v>
      </c>
      <c r="L5" s="704">
        <v>13.905071987745254</v>
      </c>
    </row>
    <row r="6" spans="1:12" x14ac:dyDescent="0.2">
      <c r="A6" s="354" t="s">
        <v>163</v>
      </c>
      <c r="B6" s="454">
        <v>383.89800000000002</v>
      </c>
      <c r="C6" s="454">
        <v>570.553</v>
      </c>
      <c r="D6" s="454">
        <v>409.71300000000002</v>
      </c>
      <c r="E6" s="454">
        <v>37.134999999999998</v>
      </c>
      <c r="F6" s="355">
        <v>1401.299</v>
      </c>
      <c r="G6" s="454">
        <v>4799.6360000000004</v>
      </c>
      <c r="H6" s="454">
        <v>6530.4650000000001</v>
      </c>
      <c r="I6" s="454">
        <v>2944.6419999999998</v>
      </c>
      <c r="J6" s="454">
        <v>512.92700000000002</v>
      </c>
      <c r="K6" s="279">
        <v>14787.67</v>
      </c>
      <c r="L6" s="705">
        <v>4.7688951945521927</v>
      </c>
    </row>
    <row r="7" spans="1:12" x14ac:dyDescent="0.2">
      <c r="A7" s="354" t="s">
        <v>164</v>
      </c>
      <c r="B7" s="454">
        <v>46.442</v>
      </c>
      <c r="C7" s="454">
        <v>310.03100000000001</v>
      </c>
      <c r="D7" s="454">
        <v>256.59199999999998</v>
      </c>
      <c r="E7" s="454">
        <v>102.36</v>
      </c>
      <c r="F7" s="355">
        <v>715.42500000000007</v>
      </c>
      <c r="G7" s="454">
        <v>724.37099999999998</v>
      </c>
      <c r="H7" s="454">
        <v>3761.3148959999999</v>
      </c>
      <c r="I7" s="454">
        <v>2091.674</v>
      </c>
      <c r="J7" s="454">
        <v>1165.2750000000001</v>
      </c>
      <c r="K7" s="279">
        <v>7742.6348959999996</v>
      </c>
      <c r="L7" s="705">
        <v>2.4969325355993548</v>
      </c>
    </row>
    <row r="8" spans="1:12" x14ac:dyDescent="0.2">
      <c r="A8" s="354" t="s">
        <v>165</v>
      </c>
      <c r="B8" s="454">
        <v>276.28800000000001</v>
      </c>
      <c r="C8" s="454">
        <v>0.50600000000000001</v>
      </c>
      <c r="D8" s="454">
        <v>89.432000000000002</v>
      </c>
      <c r="E8" s="454">
        <v>5.1559999999999997</v>
      </c>
      <c r="F8" s="355">
        <v>371.38200000000001</v>
      </c>
      <c r="G8" s="454">
        <v>3660.1390000000001</v>
      </c>
      <c r="H8" s="454">
        <v>6.2729999999999997</v>
      </c>
      <c r="I8" s="454">
        <v>752.822</v>
      </c>
      <c r="J8" s="454">
        <v>27.288</v>
      </c>
      <c r="K8" s="279">
        <v>4446.5219999999999</v>
      </c>
      <c r="L8" s="705">
        <v>1.4339647421311541</v>
      </c>
    </row>
    <row r="9" spans="1:12" x14ac:dyDescent="0.2">
      <c r="A9" s="354" t="s">
        <v>167</v>
      </c>
      <c r="B9" s="454">
        <v>148.75299999999999</v>
      </c>
      <c r="C9" s="454">
        <v>160.32599999999999</v>
      </c>
      <c r="D9" s="454">
        <v>146.53800000000001</v>
      </c>
      <c r="E9" s="454">
        <v>1.7889999999999999</v>
      </c>
      <c r="F9" s="355">
        <v>457.40599999999995</v>
      </c>
      <c r="G9" s="454">
        <v>1952.28</v>
      </c>
      <c r="H9" s="454">
        <v>1908.5989999999999</v>
      </c>
      <c r="I9" s="454">
        <v>1027.644</v>
      </c>
      <c r="J9" s="454">
        <v>21.414000000000001</v>
      </c>
      <c r="K9" s="279">
        <v>4909.9369999999999</v>
      </c>
      <c r="L9" s="705">
        <v>1.5834120564533836</v>
      </c>
    </row>
    <row r="10" spans="1:12" x14ac:dyDescent="0.2">
      <c r="A10" s="354" t="s">
        <v>168</v>
      </c>
      <c r="B10" s="454">
        <v>194.32</v>
      </c>
      <c r="C10" s="454">
        <v>687.00099999999998</v>
      </c>
      <c r="D10" s="454">
        <v>719.33299999999997</v>
      </c>
      <c r="E10" s="454">
        <v>42.262999999999998</v>
      </c>
      <c r="F10" s="355">
        <v>1642.9169999999999</v>
      </c>
      <c r="G10" s="454">
        <v>2505.873</v>
      </c>
      <c r="H10" s="454">
        <v>8644.5349999999999</v>
      </c>
      <c r="I10" s="454">
        <v>6633.0420000000004</v>
      </c>
      <c r="J10" s="454">
        <v>595.46799999999996</v>
      </c>
      <c r="K10" s="279">
        <v>18378.918000000001</v>
      </c>
      <c r="L10" s="705">
        <v>5.9270414968192275</v>
      </c>
    </row>
    <row r="11" spans="1:12" x14ac:dyDescent="0.2">
      <c r="A11" s="354" t="s">
        <v>634</v>
      </c>
      <c r="B11" s="454">
        <v>796.86500000000001</v>
      </c>
      <c r="C11" s="454">
        <v>303.98599999999999</v>
      </c>
      <c r="D11" s="454">
        <v>301.858</v>
      </c>
      <c r="E11" s="454">
        <v>32.686999999999998</v>
      </c>
      <c r="F11" s="355">
        <v>1435.396</v>
      </c>
      <c r="G11" s="454">
        <v>10844.111000000001</v>
      </c>
      <c r="H11" s="454">
        <v>3434.1109999999999</v>
      </c>
      <c r="I11" s="454">
        <v>2521.3670000000002</v>
      </c>
      <c r="J11" s="454">
        <v>386.04500000000002</v>
      </c>
      <c r="K11" s="279">
        <v>17185.633999999998</v>
      </c>
      <c r="L11" s="705">
        <v>5.5422177664184265</v>
      </c>
    </row>
    <row r="12" spans="1:12" x14ac:dyDescent="0.2">
      <c r="A12" s="354" t="s">
        <v>169</v>
      </c>
      <c r="B12" s="454">
        <v>1194.133</v>
      </c>
      <c r="C12" s="454">
        <v>2952.2959999999998</v>
      </c>
      <c r="D12" s="454">
        <v>1988.3820000000001</v>
      </c>
      <c r="E12" s="454">
        <v>94.989000000000004</v>
      </c>
      <c r="F12" s="355">
        <v>6229.7999999999993</v>
      </c>
      <c r="G12" s="454">
        <v>13170.57</v>
      </c>
      <c r="H12" s="454">
        <v>33835.644</v>
      </c>
      <c r="I12" s="454">
        <v>17331.738000000001</v>
      </c>
      <c r="J12" s="454">
        <v>1288.2270000000001</v>
      </c>
      <c r="K12" s="279">
        <v>65626.179000000004</v>
      </c>
      <c r="L12" s="705">
        <v>21.163872988099005</v>
      </c>
    </row>
    <row r="13" spans="1:12" x14ac:dyDescent="0.2">
      <c r="A13" s="354" t="s">
        <v>372</v>
      </c>
      <c r="B13" s="454">
        <v>905.428</v>
      </c>
      <c r="C13" s="454">
        <v>1786.5640000000001</v>
      </c>
      <c r="D13" s="454">
        <v>380.30399999999997</v>
      </c>
      <c r="E13" s="454">
        <v>52.906999999999996</v>
      </c>
      <c r="F13" s="355">
        <v>3125.2030000000004</v>
      </c>
      <c r="G13" s="454">
        <v>12119.781000000001</v>
      </c>
      <c r="H13" s="454">
        <v>19117.829000000002</v>
      </c>
      <c r="I13" s="454">
        <v>3389.6019999999999</v>
      </c>
      <c r="J13" s="454">
        <v>596.79100000000005</v>
      </c>
      <c r="K13" s="279">
        <v>35224.002999999997</v>
      </c>
      <c r="L13" s="705">
        <v>11.359435167243522</v>
      </c>
    </row>
    <row r="14" spans="1:12" x14ac:dyDescent="0.2">
      <c r="A14" s="354" t="s">
        <v>172</v>
      </c>
      <c r="B14" s="454" t="s">
        <v>151</v>
      </c>
      <c r="C14" s="454">
        <v>89.956999999999994</v>
      </c>
      <c r="D14" s="454">
        <v>64.353999999999999</v>
      </c>
      <c r="E14" s="454">
        <v>22.74</v>
      </c>
      <c r="F14" s="355">
        <v>177.05099999999999</v>
      </c>
      <c r="G14" s="454" t="s">
        <v>151</v>
      </c>
      <c r="H14" s="454">
        <v>1524.4190000000001</v>
      </c>
      <c r="I14" s="454">
        <v>556.92399999999998</v>
      </c>
      <c r="J14" s="454">
        <v>513.78200000000004</v>
      </c>
      <c r="K14" s="279">
        <v>2595.125</v>
      </c>
      <c r="L14" s="705">
        <v>0.83690528269580389</v>
      </c>
    </row>
    <row r="15" spans="1:12" x14ac:dyDescent="0.2">
      <c r="A15" s="354" t="s">
        <v>173</v>
      </c>
      <c r="B15" s="454">
        <v>332.50200000000001</v>
      </c>
      <c r="C15" s="454">
        <v>572.40899999999999</v>
      </c>
      <c r="D15" s="454">
        <v>216.34299999999999</v>
      </c>
      <c r="E15" s="454">
        <v>44.49</v>
      </c>
      <c r="F15" s="355">
        <v>1165.7440000000001</v>
      </c>
      <c r="G15" s="454">
        <v>1751.5309999999999</v>
      </c>
      <c r="H15" s="454">
        <v>6875.7969999999996</v>
      </c>
      <c r="I15" s="454">
        <v>2050.2550000000001</v>
      </c>
      <c r="J15" s="454">
        <v>1499.372887</v>
      </c>
      <c r="K15" s="279">
        <v>12176.955886999998</v>
      </c>
      <c r="L15" s="705">
        <v>3.9269625582521326</v>
      </c>
    </row>
    <row r="16" spans="1:12" x14ac:dyDescent="0.2">
      <c r="A16" s="354" t="s">
        <v>174</v>
      </c>
      <c r="B16" s="454">
        <v>6.4000000000000001E-2</v>
      </c>
      <c r="C16" s="454">
        <v>52.198999999999998</v>
      </c>
      <c r="D16" s="454">
        <v>127.458</v>
      </c>
      <c r="E16" s="454">
        <v>4.0259999999999998</v>
      </c>
      <c r="F16" s="355">
        <v>183.74700000000001</v>
      </c>
      <c r="G16" s="454">
        <v>381.78699999999998</v>
      </c>
      <c r="H16" s="454">
        <v>542.14599999999996</v>
      </c>
      <c r="I16" s="454">
        <v>1080.0740000000001</v>
      </c>
      <c r="J16" s="454">
        <v>37.820999999999998</v>
      </c>
      <c r="K16" s="279">
        <v>2041.828</v>
      </c>
      <c r="L16" s="705">
        <v>0.65847180369200242</v>
      </c>
    </row>
    <row r="17" spans="1:12" x14ac:dyDescent="0.2">
      <c r="A17" s="354" t="s">
        <v>175</v>
      </c>
      <c r="B17" s="454">
        <v>68.84</v>
      </c>
      <c r="C17" s="454">
        <v>273.49200000000002</v>
      </c>
      <c r="D17" s="454">
        <v>2238.1999999999998</v>
      </c>
      <c r="E17" s="454">
        <v>13.247999999999999</v>
      </c>
      <c r="F17" s="355">
        <v>2593.7799999999997</v>
      </c>
      <c r="G17" s="454">
        <v>1528.874</v>
      </c>
      <c r="H17" s="454">
        <v>2941.7440000000001</v>
      </c>
      <c r="I17" s="454">
        <v>18169.814999999999</v>
      </c>
      <c r="J17" s="454">
        <v>128.172</v>
      </c>
      <c r="K17" s="279">
        <v>22768.604999999996</v>
      </c>
      <c r="L17" s="705">
        <v>7.3426774448683938</v>
      </c>
    </row>
    <row r="18" spans="1:12" x14ac:dyDescent="0.2">
      <c r="A18" s="354" t="s">
        <v>177</v>
      </c>
      <c r="B18" s="454">
        <v>1577.7539999999999</v>
      </c>
      <c r="C18" s="454">
        <v>98.641999999999996</v>
      </c>
      <c r="D18" s="454">
        <v>66.838999999999999</v>
      </c>
      <c r="E18" s="454">
        <v>69.662999999999997</v>
      </c>
      <c r="F18" s="355">
        <v>1812.8979999999999</v>
      </c>
      <c r="G18" s="454">
        <v>19787.267</v>
      </c>
      <c r="H18" s="454">
        <v>1071.7149999999999</v>
      </c>
      <c r="I18" s="454">
        <v>582.61300000000006</v>
      </c>
      <c r="J18" s="454">
        <v>589.63800000000003</v>
      </c>
      <c r="K18" s="279">
        <v>22031.233</v>
      </c>
      <c r="L18" s="705">
        <v>7.1048813764277723</v>
      </c>
    </row>
    <row r="19" spans="1:12" x14ac:dyDescent="0.2">
      <c r="A19" s="354" t="s">
        <v>178</v>
      </c>
      <c r="B19" s="454">
        <v>80.763000000000005</v>
      </c>
      <c r="C19" s="454">
        <v>407.99099999999999</v>
      </c>
      <c r="D19" s="454">
        <v>275.71100000000001</v>
      </c>
      <c r="E19" s="454">
        <v>8.8160000000000007</v>
      </c>
      <c r="F19" s="355">
        <v>773.28100000000006</v>
      </c>
      <c r="G19" s="454">
        <v>1057.105</v>
      </c>
      <c r="H19" s="454">
        <v>4401.5519999999997</v>
      </c>
      <c r="I19" s="454">
        <v>2248.4189999999999</v>
      </c>
      <c r="J19" s="454">
        <v>147.56299999999999</v>
      </c>
      <c r="K19" s="279">
        <v>7854.6389999999992</v>
      </c>
      <c r="L19" s="705">
        <v>2.5330528867659496</v>
      </c>
    </row>
    <row r="20" spans="1:12" x14ac:dyDescent="0.2">
      <c r="A20" s="354" t="s">
        <v>179</v>
      </c>
      <c r="B20" s="454">
        <v>534.84900000000005</v>
      </c>
      <c r="C20" s="454">
        <v>1353.864</v>
      </c>
      <c r="D20" s="454">
        <v>653.20799999999997</v>
      </c>
      <c r="E20" s="454">
        <v>10.832000000000001</v>
      </c>
      <c r="F20" s="355">
        <v>2552.7530000000002</v>
      </c>
      <c r="G20" s="454">
        <v>6599.0730000000003</v>
      </c>
      <c r="H20" s="454">
        <v>17333.593000000001</v>
      </c>
      <c r="I20" s="454">
        <v>5138.7860000000001</v>
      </c>
      <c r="J20" s="454">
        <v>126.86799999999999</v>
      </c>
      <c r="K20" s="279">
        <v>29198.32</v>
      </c>
      <c r="L20" s="705">
        <v>9.4162047122364214</v>
      </c>
    </row>
    <row r="21" spans="1:12" ht="15" x14ac:dyDescent="0.25">
      <c r="A21" s="356" t="s">
        <v>120</v>
      </c>
      <c r="B21" s="707">
        <v>9019.9470000000019</v>
      </c>
      <c r="C21" s="707">
        <v>10166.702999999998</v>
      </c>
      <c r="D21" s="707">
        <v>8187.6260000000002</v>
      </c>
      <c r="E21" s="707">
        <v>797.67700000000013</v>
      </c>
      <c r="F21" s="708">
        <v>28171.953000000001</v>
      </c>
      <c r="G21" s="709">
        <v>112333.395</v>
      </c>
      <c r="H21" s="707">
        <v>118338.83489599999</v>
      </c>
      <c r="I21" s="707">
        <v>68926.713999999993</v>
      </c>
      <c r="J21" s="707">
        <v>10486.922887000001</v>
      </c>
      <c r="K21" s="707">
        <v>310085.866783</v>
      </c>
      <c r="L21" s="706">
        <v>100</v>
      </c>
    </row>
    <row r="22" spans="1:12" x14ac:dyDescent="0.2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L22" s="250" t="s">
        <v>241</v>
      </c>
    </row>
    <row r="23" spans="1:12" x14ac:dyDescent="0.2">
      <c r="A23" s="332" t="s">
        <v>593</v>
      </c>
      <c r="B23" s="332"/>
      <c r="C23" s="357"/>
      <c r="D23" s="357"/>
      <c r="E23" s="357"/>
      <c r="F23" s="357"/>
      <c r="G23" s="228"/>
      <c r="H23" s="228"/>
      <c r="I23" s="228"/>
      <c r="J23" s="228"/>
      <c r="K23" s="228"/>
      <c r="L23" s="1"/>
    </row>
    <row r="24" spans="1:12" x14ac:dyDescent="0.2">
      <c r="A24" s="332" t="s">
        <v>242</v>
      </c>
      <c r="B24" s="332"/>
      <c r="C24" s="332"/>
      <c r="D24" s="332"/>
      <c r="E24" s="332"/>
      <c r="F24" s="358"/>
      <c r="G24" s="228"/>
      <c r="H24" s="228"/>
      <c r="I24" s="228"/>
      <c r="J24" s="228"/>
      <c r="K24" s="228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8"/>
  <sheetViews>
    <sheetView workbookViewId="0">
      <selection activeCell="K3" sqref="K3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6" t="s">
        <v>595</v>
      </c>
      <c r="B1" s="226"/>
      <c r="C1" s="226"/>
      <c r="D1" s="226"/>
      <c r="E1" s="226"/>
      <c r="F1" s="226"/>
      <c r="G1" s="226"/>
      <c r="H1" s="1"/>
      <c r="I1" s="1"/>
    </row>
    <row r="2" spans="1:10" x14ac:dyDescent="0.2">
      <c r="A2" s="229"/>
      <c r="B2" s="229"/>
      <c r="C2" s="229"/>
      <c r="D2" s="229"/>
      <c r="E2" s="229"/>
      <c r="F2" s="229"/>
      <c r="G2" s="229"/>
      <c r="H2" s="1"/>
      <c r="I2" s="62" t="s">
        <v>563</v>
      </c>
      <c r="J2" s="62"/>
    </row>
    <row r="3" spans="1:10" x14ac:dyDescent="0.2">
      <c r="A3" s="868" t="s">
        <v>543</v>
      </c>
      <c r="B3" s="868" t="s">
        <v>544</v>
      </c>
      <c r="C3" s="854">
        <f>INDICE!A3</f>
        <v>42064</v>
      </c>
      <c r="D3" s="854">
        <v>41671</v>
      </c>
      <c r="E3" s="872" t="s">
        <v>121</v>
      </c>
      <c r="F3" s="872"/>
      <c r="G3" s="872" t="s">
        <v>122</v>
      </c>
      <c r="H3" s="872"/>
      <c r="I3" s="872"/>
      <c r="J3" s="250"/>
    </row>
    <row r="4" spans="1:10" ht="25.5" x14ac:dyDescent="0.2">
      <c r="A4" s="869"/>
      <c r="B4" s="869"/>
      <c r="C4" s="263" t="s">
        <v>55</v>
      </c>
      <c r="D4" s="264" t="s">
        <v>506</v>
      </c>
      <c r="E4" s="263" t="s">
        <v>55</v>
      </c>
      <c r="F4" s="264" t="s">
        <v>506</v>
      </c>
      <c r="G4" s="263" t="s">
        <v>55</v>
      </c>
      <c r="H4" s="265" t="s">
        <v>506</v>
      </c>
      <c r="I4" s="264" t="s">
        <v>567</v>
      </c>
      <c r="J4" s="11"/>
    </row>
    <row r="5" spans="1:10" x14ac:dyDescent="0.2">
      <c r="A5" s="1"/>
      <c r="B5" s="659" t="s">
        <v>373</v>
      </c>
      <c r="C5" s="763">
        <v>1890.5569100000002</v>
      </c>
      <c r="D5" s="187">
        <v>-34.233766732345458</v>
      </c>
      <c r="E5" s="766">
        <v>4487.6161300000003</v>
      </c>
      <c r="F5" s="187">
        <v>-10.355768621311803</v>
      </c>
      <c r="G5" s="766">
        <v>13453.069519999997</v>
      </c>
      <c r="H5" s="187">
        <v>-35.250665278529233</v>
      </c>
      <c r="I5" s="649">
        <v>3.6781699709245976</v>
      </c>
      <c r="J5" s="1"/>
    </row>
    <row r="6" spans="1:10" x14ac:dyDescent="0.2">
      <c r="A6" s="1"/>
      <c r="B6" s="200" t="s">
        <v>566</v>
      </c>
      <c r="C6" s="763">
        <v>835.2964300000001</v>
      </c>
      <c r="D6" s="187">
        <v>-34.339198281093005</v>
      </c>
      <c r="E6" s="766">
        <v>3386.42623</v>
      </c>
      <c r="F6" s="187">
        <v>-51.940362056005128</v>
      </c>
      <c r="G6" s="766">
        <v>19761.732489999995</v>
      </c>
      <c r="H6" s="187">
        <v>-12.297065318051333</v>
      </c>
      <c r="I6" s="642">
        <v>5.403005679120505</v>
      </c>
      <c r="J6" s="1"/>
    </row>
    <row r="7" spans="1:10" x14ac:dyDescent="0.2">
      <c r="A7" s="643" t="s">
        <v>550</v>
      </c>
      <c r="B7" s="191"/>
      <c r="C7" s="764">
        <v>2725.8533400000001</v>
      </c>
      <c r="D7" s="196">
        <v>-34.266110594277585</v>
      </c>
      <c r="E7" s="764">
        <v>7874.0423599999995</v>
      </c>
      <c r="F7" s="196">
        <v>-34.667876411290948</v>
      </c>
      <c r="G7" s="764">
        <v>33214.802009999992</v>
      </c>
      <c r="H7" s="363">
        <v>-23.30868937869808</v>
      </c>
      <c r="I7" s="196">
        <v>9.0811756500451022</v>
      </c>
      <c r="J7" s="1"/>
    </row>
    <row r="8" spans="1:10" x14ac:dyDescent="0.2">
      <c r="A8" s="1"/>
      <c r="B8" s="200" t="s">
        <v>255</v>
      </c>
      <c r="C8" s="763">
        <v>0</v>
      </c>
      <c r="D8" s="187" t="s">
        <v>151</v>
      </c>
      <c r="E8" s="766">
        <v>0</v>
      </c>
      <c r="F8" s="187">
        <v>-100</v>
      </c>
      <c r="G8" s="766">
        <v>463.44327000000004</v>
      </c>
      <c r="H8" s="187">
        <v>-44.205304106576939</v>
      </c>
      <c r="I8" s="649">
        <v>0.12670886123103159</v>
      </c>
      <c r="J8" s="1"/>
    </row>
    <row r="9" spans="1:10" x14ac:dyDescent="0.2">
      <c r="A9" s="1"/>
      <c r="B9" s="200" t="s">
        <v>256</v>
      </c>
      <c r="C9" s="763">
        <v>1160.3078700000001</v>
      </c>
      <c r="D9" s="187">
        <v>-11.38931666352881</v>
      </c>
      <c r="E9" s="766">
        <v>3918.6085700000003</v>
      </c>
      <c r="F9" s="187">
        <v>4.8930422688136188</v>
      </c>
      <c r="G9" s="766">
        <v>16401.931209999999</v>
      </c>
      <c r="H9" s="187">
        <v>1.5769240140885237</v>
      </c>
      <c r="I9" s="649">
        <v>4.4844108440906174</v>
      </c>
      <c r="J9" s="1"/>
    </row>
    <row r="10" spans="1:10" s="717" customFormat="1" x14ac:dyDescent="0.2">
      <c r="A10" s="713"/>
      <c r="B10" s="714" t="s">
        <v>374</v>
      </c>
      <c r="C10" s="765">
        <v>1160.3078700000001</v>
      </c>
      <c r="D10" s="672">
        <v>-11.38931666352881</v>
      </c>
      <c r="E10" s="767">
        <v>3918.6085700000003</v>
      </c>
      <c r="F10" s="672">
        <v>4.8930422688136188</v>
      </c>
      <c r="G10" s="767">
        <v>16400.628619999996</v>
      </c>
      <c r="H10" s="672">
        <v>5.9471805240959377</v>
      </c>
      <c r="I10" s="716">
        <v>4.4840547062281528</v>
      </c>
      <c r="J10" s="713"/>
    </row>
    <row r="11" spans="1:10" s="717" customFormat="1" x14ac:dyDescent="0.2">
      <c r="A11" s="713"/>
      <c r="B11" s="714" t="s">
        <v>371</v>
      </c>
      <c r="C11" s="765">
        <v>0</v>
      </c>
      <c r="D11" s="672" t="s">
        <v>151</v>
      </c>
      <c r="E11" s="767">
        <v>0</v>
      </c>
      <c r="F11" s="803" t="s">
        <v>151</v>
      </c>
      <c r="G11" s="767">
        <v>1.3025899999999999</v>
      </c>
      <c r="H11" s="803">
        <v>-99.80479570258322</v>
      </c>
      <c r="I11" s="674">
        <v>3.5613786246357492E-4</v>
      </c>
      <c r="J11" s="713"/>
    </row>
    <row r="12" spans="1:10" x14ac:dyDescent="0.2">
      <c r="A12" s="1"/>
      <c r="B12" s="658" t="s">
        <v>258</v>
      </c>
      <c r="C12" s="763">
        <v>0</v>
      </c>
      <c r="D12" s="187" t="s">
        <v>151</v>
      </c>
      <c r="E12" s="766">
        <v>0</v>
      </c>
      <c r="F12" s="364">
        <v>-100</v>
      </c>
      <c r="G12" s="766">
        <v>842.29656999999997</v>
      </c>
      <c r="H12" s="364">
        <v>39.107888871386315</v>
      </c>
      <c r="I12" s="649">
        <v>0.23029019108100085</v>
      </c>
      <c r="J12" s="1"/>
    </row>
    <row r="13" spans="1:10" x14ac:dyDescent="0.2">
      <c r="A13" s="1"/>
      <c r="B13" s="200" t="s">
        <v>223</v>
      </c>
      <c r="C13" s="763">
        <v>3350.7078099999994</v>
      </c>
      <c r="D13" s="187">
        <v>-2.8942241365851924</v>
      </c>
      <c r="E13" s="766">
        <v>9948.0798799999993</v>
      </c>
      <c r="F13" s="187">
        <v>-20.685123734913468</v>
      </c>
      <c r="G13" s="766">
        <v>44415.890350000001</v>
      </c>
      <c r="H13" s="187">
        <v>-6.3828211034170597</v>
      </c>
      <c r="I13" s="649">
        <v>12.143637098907197</v>
      </c>
      <c r="J13" s="1"/>
    </row>
    <row r="14" spans="1:10" s="717" customFormat="1" x14ac:dyDescent="0.2">
      <c r="A14" s="713"/>
      <c r="B14" s="714" t="s">
        <v>374</v>
      </c>
      <c r="C14" s="765">
        <v>2423.30476</v>
      </c>
      <c r="D14" s="672">
        <v>-3.1365230007676312</v>
      </c>
      <c r="E14" s="767">
        <v>7554.0094099999997</v>
      </c>
      <c r="F14" s="672">
        <v>-3.1771910171047546</v>
      </c>
      <c r="G14" s="767">
        <v>32700.760759999997</v>
      </c>
      <c r="H14" s="672">
        <v>4.0374618183682518</v>
      </c>
      <c r="I14" s="716">
        <v>8.9406329221006988</v>
      </c>
      <c r="J14" s="713"/>
    </row>
    <row r="15" spans="1:10" s="717" customFormat="1" x14ac:dyDescent="0.2">
      <c r="A15" s="713"/>
      <c r="B15" s="714" t="s">
        <v>371</v>
      </c>
      <c r="C15" s="765">
        <v>927.40305000000001</v>
      </c>
      <c r="D15" s="672">
        <v>-2.2553373716972391</v>
      </c>
      <c r="E15" s="767">
        <v>2394.0704699999997</v>
      </c>
      <c r="F15" s="672">
        <v>-49.498834136642472</v>
      </c>
      <c r="G15" s="767">
        <v>11715.129590000002</v>
      </c>
      <c r="H15" s="672">
        <v>-26.837367221165533</v>
      </c>
      <c r="I15" s="716">
        <v>3.2030041768064996</v>
      </c>
      <c r="J15" s="713"/>
    </row>
    <row r="16" spans="1:10" x14ac:dyDescent="0.2">
      <c r="A16" s="1"/>
      <c r="B16" s="200" t="s">
        <v>641</v>
      </c>
      <c r="C16" s="763">
        <v>0</v>
      </c>
      <c r="D16" s="187" t="s">
        <v>151</v>
      </c>
      <c r="E16" s="766">
        <v>0</v>
      </c>
      <c r="F16" s="187">
        <v>-100</v>
      </c>
      <c r="G16" s="766">
        <v>0</v>
      </c>
      <c r="H16" s="187">
        <v>-100</v>
      </c>
      <c r="I16" s="649">
        <v>0</v>
      </c>
      <c r="J16" s="1"/>
    </row>
    <row r="17" spans="1:10" x14ac:dyDescent="0.2">
      <c r="A17" s="643" t="s">
        <v>534</v>
      </c>
      <c r="B17" s="191"/>
      <c r="C17" s="764">
        <v>4511.0156799999995</v>
      </c>
      <c r="D17" s="196">
        <v>-5.2311584263011826</v>
      </c>
      <c r="E17" s="764">
        <v>13866.68845</v>
      </c>
      <c r="F17" s="196">
        <v>-22.410219205354995</v>
      </c>
      <c r="G17" s="764">
        <v>62123.561399999999</v>
      </c>
      <c r="H17" s="363">
        <v>-6.2011236850431324</v>
      </c>
      <c r="I17" s="196">
        <v>16.985046995309848</v>
      </c>
      <c r="J17" s="1"/>
    </row>
    <row r="18" spans="1:10" x14ac:dyDescent="0.2">
      <c r="A18" s="1"/>
      <c r="B18" s="200" t="s">
        <v>228</v>
      </c>
      <c r="C18" s="763">
        <v>0</v>
      </c>
      <c r="D18" s="201" t="s">
        <v>151</v>
      </c>
      <c r="E18" s="766">
        <v>963.51452000000006</v>
      </c>
      <c r="F18" s="201" t="s">
        <v>151</v>
      </c>
      <c r="G18" s="766">
        <v>2796.2634800000001</v>
      </c>
      <c r="H18" s="201">
        <v>194.86210906507995</v>
      </c>
      <c r="I18" s="650">
        <v>0.76451937958387328</v>
      </c>
      <c r="J18" s="1"/>
    </row>
    <row r="19" spans="1:10" x14ac:dyDescent="0.2">
      <c r="A19" s="1"/>
      <c r="B19" s="200" t="s">
        <v>375</v>
      </c>
      <c r="C19" s="763">
        <v>3563.6487700000002</v>
      </c>
      <c r="D19" s="187">
        <v>28.550064576080292</v>
      </c>
      <c r="E19" s="766">
        <v>9775.3547900000012</v>
      </c>
      <c r="F19" s="187">
        <v>8.830207640588803</v>
      </c>
      <c r="G19" s="766">
        <v>35832.486870000008</v>
      </c>
      <c r="H19" s="187">
        <v>-9.9002037846795687</v>
      </c>
      <c r="I19" s="650">
        <v>9.7968702973582769</v>
      </c>
      <c r="J19" s="1"/>
    </row>
    <row r="20" spans="1:10" x14ac:dyDescent="0.2">
      <c r="A20" s="643" t="s">
        <v>396</v>
      </c>
      <c r="B20" s="191"/>
      <c r="C20" s="764">
        <v>3563.6487700000002</v>
      </c>
      <c r="D20" s="196">
        <v>28.550064576080292</v>
      </c>
      <c r="E20" s="764">
        <v>10738.86931</v>
      </c>
      <c r="F20" s="196">
        <v>19.557131371642679</v>
      </c>
      <c r="G20" s="764">
        <v>38628.750350000002</v>
      </c>
      <c r="H20" s="363">
        <v>-5.131266704622286</v>
      </c>
      <c r="I20" s="196">
        <v>10.561389676942149</v>
      </c>
      <c r="J20" s="1"/>
    </row>
    <row r="21" spans="1:10" x14ac:dyDescent="0.2">
      <c r="A21" s="1"/>
      <c r="B21" s="200" t="s">
        <v>230</v>
      </c>
      <c r="C21" s="763">
        <v>12179.84398</v>
      </c>
      <c r="D21" s="187">
        <v>-37.012005516079306</v>
      </c>
      <c r="E21" s="766">
        <v>45091.939090000007</v>
      </c>
      <c r="F21" s="187">
        <v>-21.989762742457604</v>
      </c>
      <c r="G21" s="766">
        <v>199189.50236999997</v>
      </c>
      <c r="H21" s="187">
        <v>6.9807246001926167E-3</v>
      </c>
      <c r="I21" s="651">
        <v>54.459901887190135</v>
      </c>
      <c r="J21" s="1"/>
    </row>
    <row r="22" spans="1:10" s="717" customFormat="1" x14ac:dyDescent="0.2">
      <c r="A22" s="713"/>
      <c r="B22" s="714" t="s">
        <v>374</v>
      </c>
      <c r="C22" s="765">
        <v>9102.4543400000002</v>
      </c>
      <c r="D22" s="672">
        <v>-37.502308255083136</v>
      </c>
      <c r="E22" s="767">
        <v>36473.687209999996</v>
      </c>
      <c r="F22" s="672">
        <v>-15.717613507007663</v>
      </c>
      <c r="G22" s="767">
        <v>147785.26560999997</v>
      </c>
      <c r="H22" s="672">
        <v>-5.9801273700591464</v>
      </c>
      <c r="I22" s="718">
        <v>40.405598536728412</v>
      </c>
      <c r="J22" s="713"/>
    </row>
    <row r="23" spans="1:10" s="717" customFormat="1" x14ac:dyDescent="0.2">
      <c r="A23" s="713"/>
      <c r="B23" s="714" t="s">
        <v>371</v>
      </c>
      <c r="C23" s="765">
        <v>3077.3896400000003</v>
      </c>
      <c r="D23" s="672">
        <v>-35.515664458488068</v>
      </c>
      <c r="E23" s="767">
        <v>8618.2518800000016</v>
      </c>
      <c r="F23" s="672">
        <v>-40.674318652330676</v>
      </c>
      <c r="G23" s="767">
        <v>51404.236760000014</v>
      </c>
      <c r="H23" s="672">
        <v>22.418842214838619</v>
      </c>
      <c r="I23" s="718">
        <v>14.054303350461716</v>
      </c>
      <c r="J23" s="713"/>
    </row>
    <row r="24" spans="1:10" x14ac:dyDescent="0.2">
      <c r="A24" s="1"/>
      <c r="B24" s="414" t="s">
        <v>237</v>
      </c>
      <c r="C24" s="763">
        <v>3134.2080299999998</v>
      </c>
      <c r="D24" s="201">
        <v>15.033039285605479</v>
      </c>
      <c r="E24" s="766">
        <v>7987.7269499999993</v>
      </c>
      <c r="F24" s="201">
        <v>12.50259973973151</v>
      </c>
      <c r="G24" s="766">
        <v>32597.811380000003</v>
      </c>
      <c r="H24" s="187">
        <v>1.707765318869503</v>
      </c>
      <c r="I24" s="651">
        <v>8.912485790512747</v>
      </c>
      <c r="J24" s="1"/>
    </row>
    <row r="25" spans="1:10" x14ac:dyDescent="0.2">
      <c r="A25" s="191" t="s">
        <v>535</v>
      </c>
      <c r="B25" s="191"/>
      <c r="C25" s="254">
        <v>15314.052009999999</v>
      </c>
      <c r="D25" s="196">
        <v>-30.584361497199268</v>
      </c>
      <c r="E25" s="764">
        <v>53079.666040000004</v>
      </c>
      <c r="F25" s="196">
        <v>-18.216463043686794</v>
      </c>
      <c r="G25" s="764">
        <v>231787.31374999997</v>
      </c>
      <c r="H25" s="196">
        <v>0.24272809578755336</v>
      </c>
      <c r="I25" s="196">
        <v>63.372387677702868</v>
      </c>
      <c r="J25" s="1"/>
    </row>
    <row r="26" spans="1:10" x14ac:dyDescent="0.2">
      <c r="A26" s="204" t="s">
        <v>120</v>
      </c>
      <c r="B26" s="204"/>
      <c r="C26" s="257">
        <v>26114.569800000001</v>
      </c>
      <c r="D26" s="206">
        <v>-22.601467615403543</v>
      </c>
      <c r="E26" s="257">
        <v>85559.266159999999</v>
      </c>
      <c r="F26" s="206">
        <v>-17.580078214876259</v>
      </c>
      <c r="G26" s="257">
        <v>365754.42751000007</v>
      </c>
      <c r="H26" s="652">
        <v>-4.1233854993239349</v>
      </c>
      <c r="I26" s="652">
        <v>100</v>
      </c>
      <c r="J26" s="1"/>
    </row>
    <row r="27" spans="1:10" x14ac:dyDescent="0.2">
      <c r="A27" s="366" t="s">
        <v>376</v>
      </c>
      <c r="B27" s="366"/>
      <c r="C27" s="258">
        <v>12686.06697</v>
      </c>
      <c r="D27" s="218">
        <v>-30.962745761824596</v>
      </c>
      <c r="E27" s="258">
        <v>47946.305189999999</v>
      </c>
      <c r="F27" s="218">
        <v>-12.778318265217001</v>
      </c>
      <c r="G27" s="258">
        <v>196886.65498999998</v>
      </c>
      <c r="H27" s="218">
        <v>-4.0980145010764568</v>
      </c>
      <c r="I27" s="218">
        <v>53.830286165057274</v>
      </c>
      <c r="J27" s="1"/>
    </row>
    <row r="28" spans="1:10" x14ac:dyDescent="0.2">
      <c r="A28" s="366" t="s">
        <v>377</v>
      </c>
      <c r="B28" s="366"/>
      <c r="C28" s="258">
        <v>13428.502829999999</v>
      </c>
      <c r="D28" s="218">
        <v>-12.601657281018863</v>
      </c>
      <c r="E28" s="258">
        <v>37612.96097</v>
      </c>
      <c r="F28" s="218">
        <v>-22.98476180563058</v>
      </c>
      <c r="G28" s="258">
        <v>168867.77252</v>
      </c>
      <c r="H28" s="218">
        <v>-4.152949160542847</v>
      </c>
      <c r="I28" s="218">
        <v>46.169713834942712</v>
      </c>
      <c r="J28" s="1"/>
    </row>
    <row r="29" spans="1:10" x14ac:dyDescent="0.2">
      <c r="A29" s="367" t="s">
        <v>538</v>
      </c>
      <c r="B29" s="367"/>
      <c r="C29" s="653">
        <v>4511.0156799999995</v>
      </c>
      <c r="D29" s="654">
        <v>-5.2311584263011826</v>
      </c>
      <c r="E29" s="655">
        <v>13866.68845</v>
      </c>
      <c r="F29" s="656">
        <v>-22.410219205354995</v>
      </c>
      <c r="G29" s="655">
        <v>62123.561399999999</v>
      </c>
      <c r="H29" s="656">
        <v>-6.2011236850431324</v>
      </c>
      <c r="I29" s="656">
        <v>16.985046995309848</v>
      </c>
      <c r="J29" s="1"/>
    </row>
    <row r="30" spans="1:10" x14ac:dyDescent="0.2">
      <c r="A30" s="213" t="s">
        <v>539</v>
      </c>
      <c r="B30" s="213"/>
      <c r="C30" s="653">
        <v>21603.554120000001</v>
      </c>
      <c r="D30" s="654">
        <v>-25.454536945338553</v>
      </c>
      <c r="E30" s="655">
        <v>71692.577709999998</v>
      </c>
      <c r="F30" s="656">
        <v>-16.575584981857173</v>
      </c>
      <c r="G30" s="655">
        <v>303630.86611000006</v>
      </c>
      <c r="H30" s="656">
        <v>-3.6868806617939738</v>
      </c>
      <c r="I30" s="656">
        <v>83.014953004690156</v>
      </c>
      <c r="J30" s="1"/>
    </row>
    <row r="31" spans="1:10" x14ac:dyDescent="0.2">
      <c r="A31" s="807" t="s">
        <v>540</v>
      </c>
      <c r="B31" s="808"/>
      <c r="C31" s="809">
        <v>1160.3078700000001</v>
      </c>
      <c r="D31" s="810">
        <v>-11.38931666352881</v>
      </c>
      <c r="E31" s="809">
        <v>3918.6085700000003</v>
      </c>
      <c r="F31" s="810">
        <v>-24.233218784197909</v>
      </c>
      <c r="G31" s="809">
        <v>17707.671049999997</v>
      </c>
      <c r="H31" s="810">
        <v>0.70662736499514156</v>
      </c>
      <c r="I31" s="810">
        <v>4.8414098964026495</v>
      </c>
      <c r="J31" s="1"/>
    </row>
    <row r="32" spans="1:10" x14ac:dyDescent="0.2">
      <c r="A32" s="374"/>
      <c r="B32" s="374"/>
      <c r="C32" s="711"/>
      <c r="D32" s="1"/>
      <c r="E32" s="1"/>
      <c r="F32" s="1"/>
      <c r="G32" s="1"/>
      <c r="H32" s="1"/>
      <c r="I32" s="250"/>
      <c r="J32" s="1"/>
    </row>
    <row r="33" spans="1:10" x14ac:dyDescent="0.2">
      <c r="A33" s="719" t="s">
        <v>568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720" t="s">
        <v>242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0" t="s">
        <v>569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404"/>
    </row>
    <row r="64" spans="3:3" x14ac:dyDescent="0.2">
      <c r="C64" t="s">
        <v>594</v>
      </c>
    </row>
    <row r="68" spans="3:3" x14ac:dyDescent="0.2">
      <c r="C68" t="s">
        <v>595</v>
      </c>
    </row>
  </sheetData>
  <mergeCells count="5">
    <mergeCell ref="A3:A4"/>
    <mergeCell ref="B3:B4"/>
    <mergeCell ref="C3:D3"/>
    <mergeCell ref="E3:F3"/>
    <mergeCell ref="G3:I3"/>
  </mergeCells>
  <conditionalFormatting sqref="I11">
    <cfRule type="cellIs" dxfId="48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H9" sqref="H9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2" t="s">
        <v>18</v>
      </c>
      <c r="B1" s="882"/>
      <c r="C1" s="882"/>
      <c r="D1" s="882"/>
      <c r="E1" s="882"/>
      <c r="F1" s="882"/>
      <c r="G1" s="1"/>
      <c r="H1" s="1"/>
    </row>
    <row r="2" spans="1:9" x14ac:dyDescent="0.2">
      <c r="A2" s="883"/>
      <c r="B2" s="883"/>
      <c r="C2" s="883"/>
      <c r="D2" s="883"/>
      <c r="E2" s="883"/>
      <c r="F2" s="883"/>
      <c r="G2" s="11"/>
      <c r="H2" s="62" t="s">
        <v>563</v>
      </c>
    </row>
    <row r="3" spans="1:9" x14ac:dyDescent="0.2">
      <c r="A3" s="359"/>
      <c r="B3" s="854">
        <f>INDICE!A3</f>
        <v>42064</v>
      </c>
      <c r="C3" s="854">
        <v>41671</v>
      </c>
      <c r="D3" s="872" t="s">
        <v>121</v>
      </c>
      <c r="E3" s="872"/>
      <c r="F3" s="872" t="s">
        <v>122</v>
      </c>
      <c r="G3" s="872"/>
      <c r="H3" s="872"/>
    </row>
    <row r="4" spans="1:9" x14ac:dyDescent="0.2">
      <c r="A4" s="360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567</v>
      </c>
      <c r="I4" s="62"/>
    </row>
    <row r="5" spans="1:9" ht="14.1" customHeight="1" x14ac:dyDescent="0.2">
      <c r="A5" s="660" t="s">
        <v>379</v>
      </c>
      <c r="B5" s="368">
        <v>12686.066969999998</v>
      </c>
      <c r="C5" s="369">
        <v>-30.9627457618246</v>
      </c>
      <c r="D5" s="368">
        <v>47946.305189999999</v>
      </c>
      <c r="E5" s="369">
        <v>-12.778318265217012</v>
      </c>
      <c r="F5" s="368">
        <v>196886.65499000001</v>
      </c>
      <c r="G5" s="369">
        <v>-4.0980145010764417</v>
      </c>
      <c r="H5" s="369">
        <v>53.830286165057281</v>
      </c>
    </row>
    <row r="6" spans="1:9" x14ac:dyDescent="0.2">
      <c r="A6" s="641" t="s">
        <v>380</v>
      </c>
      <c r="B6" s="721">
        <v>4534.9210400000002</v>
      </c>
      <c r="C6" s="722">
        <v>-34.139781712548242</v>
      </c>
      <c r="D6" s="721">
        <v>15628.007109999999</v>
      </c>
      <c r="E6" s="722">
        <v>-23.17467855743163</v>
      </c>
      <c r="F6" s="721">
        <v>68096.345809999999</v>
      </c>
      <c r="G6" s="722">
        <v>-7.4644350818216729</v>
      </c>
      <c r="H6" s="722">
        <v>18.618050989454719</v>
      </c>
    </row>
    <row r="7" spans="1:9" x14ac:dyDescent="0.2">
      <c r="A7" s="641" t="s">
        <v>381</v>
      </c>
      <c r="B7" s="723">
        <v>4567.533300000001</v>
      </c>
      <c r="C7" s="722">
        <v>-40.51753198614653</v>
      </c>
      <c r="D7" s="721">
        <v>20845.680100000001</v>
      </c>
      <c r="E7" s="722">
        <v>-9.1030631840408436</v>
      </c>
      <c r="F7" s="721">
        <v>79688.919800000003</v>
      </c>
      <c r="G7" s="722">
        <v>-4.673490765247899</v>
      </c>
      <c r="H7" s="722">
        <v>21.787547547273707</v>
      </c>
    </row>
    <row r="8" spans="1:9" x14ac:dyDescent="0.2">
      <c r="A8" s="641" t="s">
        <v>646</v>
      </c>
      <c r="B8" s="723">
        <v>0</v>
      </c>
      <c r="C8" s="724" t="s">
        <v>151</v>
      </c>
      <c r="D8" s="721">
        <v>0</v>
      </c>
      <c r="E8" s="724">
        <v>-100</v>
      </c>
      <c r="F8" s="721">
        <v>0</v>
      </c>
      <c r="G8" s="724">
        <v>-100</v>
      </c>
      <c r="H8" s="724" t="s">
        <v>151</v>
      </c>
    </row>
    <row r="9" spans="1:9" x14ac:dyDescent="0.2">
      <c r="A9" s="641" t="s">
        <v>647</v>
      </c>
      <c r="B9" s="721">
        <v>3583.6126299999996</v>
      </c>
      <c r="C9" s="722">
        <v>-5.9719882787186478</v>
      </c>
      <c r="D9" s="721">
        <v>11472.617979999999</v>
      </c>
      <c r="E9" s="722">
        <v>-0.56411587608764757</v>
      </c>
      <c r="F9" s="721">
        <v>49101.389380000001</v>
      </c>
      <c r="G9" s="722">
        <v>4.667633840856011</v>
      </c>
      <c r="H9" s="722">
        <v>13.424687628328854</v>
      </c>
    </row>
    <row r="10" spans="1:9" x14ac:dyDescent="0.2">
      <c r="A10" s="660" t="s">
        <v>382</v>
      </c>
      <c r="B10" s="662">
        <v>13428.502829999998</v>
      </c>
      <c r="C10" s="369">
        <v>-12.601657281018873</v>
      </c>
      <c r="D10" s="662">
        <v>37612.96097</v>
      </c>
      <c r="E10" s="369">
        <v>-22.98476180563058</v>
      </c>
      <c r="F10" s="662">
        <v>168866.46993000002</v>
      </c>
      <c r="G10" s="369">
        <v>-4.1536884929097813</v>
      </c>
      <c r="H10" s="369">
        <v>46.169357697080258</v>
      </c>
    </row>
    <row r="11" spans="1:9" x14ac:dyDescent="0.2">
      <c r="A11" s="641" t="s">
        <v>383</v>
      </c>
      <c r="B11" s="721">
        <v>4199.2607099999996</v>
      </c>
      <c r="C11" s="722">
        <v>212.90749805823478</v>
      </c>
      <c r="D11" s="721">
        <v>9578.8689699999995</v>
      </c>
      <c r="E11" s="722">
        <v>-26.39466778928411</v>
      </c>
      <c r="F11" s="721">
        <v>33909.752780000003</v>
      </c>
      <c r="G11" s="722">
        <v>-12.269880258472746</v>
      </c>
      <c r="H11" s="722">
        <v>9.2711803957787726</v>
      </c>
    </row>
    <row r="12" spans="1:9" x14ac:dyDescent="0.2">
      <c r="A12" s="641" t="s">
        <v>384</v>
      </c>
      <c r="B12" s="721">
        <v>1917.6292100000001</v>
      </c>
      <c r="C12" s="722">
        <v>-30.674366934314023</v>
      </c>
      <c r="D12" s="721">
        <v>4558.7395800000004</v>
      </c>
      <c r="E12" s="722">
        <v>-20.485246314420607</v>
      </c>
      <c r="F12" s="721">
        <v>17250.921460000001</v>
      </c>
      <c r="G12" s="722">
        <v>-38.473932954777659</v>
      </c>
      <c r="H12" s="722">
        <v>4.7165311374196142</v>
      </c>
    </row>
    <row r="13" spans="1:9" x14ac:dyDescent="0.2">
      <c r="A13" s="641" t="s">
        <v>385</v>
      </c>
      <c r="B13" s="721">
        <v>1839.06276</v>
      </c>
      <c r="C13" s="722">
        <v>-20.166541756962985</v>
      </c>
      <c r="D13" s="721">
        <v>4448.9686400000001</v>
      </c>
      <c r="E13" s="722">
        <v>-34.756464858675059</v>
      </c>
      <c r="F13" s="721">
        <v>26206.60716</v>
      </c>
      <c r="G13" s="722">
        <v>14.854393785920838</v>
      </c>
      <c r="H13" s="722">
        <v>7.1650826863287911</v>
      </c>
    </row>
    <row r="14" spans="1:9" x14ac:dyDescent="0.2">
      <c r="A14" s="641" t="s">
        <v>386</v>
      </c>
      <c r="B14" s="721">
        <v>2377.1506799999997</v>
      </c>
      <c r="C14" s="722">
        <v>-45.362856779449103</v>
      </c>
      <c r="D14" s="721">
        <v>9382.5553799999998</v>
      </c>
      <c r="E14" s="722">
        <v>-9.1157394322316225</v>
      </c>
      <c r="F14" s="721">
        <v>37183.372960000001</v>
      </c>
      <c r="G14" s="722">
        <v>1.1783015435303497</v>
      </c>
      <c r="H14" s="722">
        <v>10.166212672567957</v>
      </c>
    </row>
    <row r="15" spans="1:9" x14ac:dyDescent="0.2">
      <c r="A15" s="641" t="s">
        <v>387</v>
      </c>
      <c r="B15" s="721">
        <v>1785.2213599999998</v>
      </c>
      <c r="C15" s="722">
        <v>-36.799976691464551</v>
      </c>
      <c r="D15" s="721">
        <v>4943.6973599999992</v>
      </c>
      <c r="E15" s="722">
        <v>-17.991467657673503</v>
      </c>
      <c r="F15" s="721">
        <v>19965.972309999994</v>
      </c>
      <c r="G15" s="722">
        <v>2.8512567342997857</v>
      </c>
      <c r="H15" s="722">
        <v>5.4588463756748666</v>
      </c>
    </row>
    <row r="16" spans="1:9" x14ac:dyDescent="0.2">
      <c r="A16" s="641" t="s">
        <v>388</v>
      </c>
      <c r="B16" s="721">
        <v>1310.1781099999998</v>
      </c>
      <c r="C16" s="722">
        <v>-26.288583946395804</v>
      </c>
      <c r="D16" s="721">
        <v>4700.1310400000002</v>
      </c>
      <c r="E16" s="722">
        <v>-32.082866863410572</v>
      </c>
      <c r="F16" s="721">
        <v>34349.843260000009</v>
      </c>
      <c r="G16" s="722">
        <v>12.571405642431726</v>
      </c>
      <c r="H16" s="722">
        <v>9.3915044293102525</v>
      </c>
    </row>
    <row r="17" spans="1:8" x14ac:dyDescent="0.2">
      <c r="A17" s="660" t="s">
        <v>389</v>
      </c>
      <c r="B17" s="662">
        <v>0</v>
      </c>
      <c r="C17" s="662" t="s">
        <v>151</v>
      </c>
      <c r="D17" s="662">
        <v>0</v>
      </c>
      <c r="E17" s="662" t="s">
        <v>151</v>
      </c>
      <c r="F17" s="662">
        <v>1.3025899999999999</v>
      </c>
      <c r="G17" s="662" t="s">
        <v>151</v>
      </c>
      <c r="H17" s="663">
        <v>3.5613786246357497E-4</v>
      </c>
    </row>
    <row r="18" spans="1:8" x14ac:dyDescent="0.2">
      <c r="A18" s="661" t="s">
        <v>120</v>
      </c>
      <c r="B18" s="69">
        <v>26114.569799999997</v>
      </c>
      <c r="C18" s="70">
        <v>-22.601467615403553</v>
      </c>
      <c r="D18" s="69">
        <v>85559.266159999999</v>
      </c>
      <c r="E18" s="70">
        <v>-17.580078214876259</v>
      </c>
      <c r="F18" s="69">
        <v>365754.42751000001</v>
      </c>
      <c r="G18" s="70">
        <v>-4.12338549932395</v>
      </c>
      <c r="H18" s="70">
        <v>100</v>
      </c>
    </row>
    <row r="19" spans="1:8" x14ac:dyDescent="0.2">
      <c r="A19" s="712"/>
      <c r="B19" s="1"/>
      <c r="C19" s="1"/>
      <c r="D19" s="1"/>
      <c r="E19" s="1"/>
      <c r="F19" s="1"/>
      <c r="G19" s="1"/>
      <c r="H19" s="250" t="s">
        <v>241</v>
      </c>
    </row>
    <row r="20" spans="1:8" x14ac:dyDescent="0.2">
      <c r="A20" s="719" t="s">
        <v>378</v>
      </c>
      <c r="B20" s="1"/>
      <c r="C20" s="1"/>
      <c r="D20" s="1"/>
      <c r="E20" s="1"/>
      <c r="F20" s="1"/>
      <c r="G20" s="1"/>
      <c r="H20" s="1"/>
    </row>
    <row r="21" spans="1:8" x14ac:dyDescent="0.2">
      <c r="A21" s="720" t="s">
        <v>242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E19" sqref="E19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2" t="s">
        <v>607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565</v>
      </c>
      <c r="H2" s="1"/>
    </row>
    <row r="3" spans="1:8" x14ac:dyDescent="0.2">
      <c r="A3" s="63"/>
      <c r="B3" s="854">
        <f>INDICE!A3</f>
        <v>42064</v>
      </c>
      <c r="C3" s="872">
        <v>41671</v>
      </c>
      <c r="D3" s="872" t="s">
        <v>121</v>
      </c>
      <c r="E3" s="872"/>
      <c r="F3" s="872" t="s">
        <v>122</v>
      </c>
      <c r="G3" s="872"/>
      <c r="H3" s="1"/>
    </row>
    <row r="4" spans="1:8" x14ac:dyDescent="0.2">
      <c r="A4" s="75"/>
      <c r="B4" s="263" t="s">
        <v>398</v>
      </c>
      <c r="C4" s="264" t="s">
        <v>506</v>
      </c>
      <c r="D4" s="263" t="s">
        <v>398</v>
      </c>
      <c r="E4" s="264" t="s">
        <v>506</v>
      </c>
      <c r="F4" s="263" t="s">
        <v>398</v>
      </c>
      <c r="G4" s="265" t="s">
        <v>506</v>
      </c>
      <c r="H4" s="1"/>
    </row>
    <row r="5" spans="1:8" x14ac:dyDescent="0.2">
      <c r="A5" s="725" t="s">
        <v>564</v>
      </c>
      <c r="B5" s="726">
        <v>24.50758187990159</v>
      </c>
      <c r="C5" s="686">
        <v>-5.2851343733860379</v>
      </c>
      <c r="D5" s="727">
        <v>24.731437481151833</v>
      </c>
      <c r="E5" s="686">
        <v>-4.9313890833571792</v>
      </c>
      <c r="F5" s="727">
        <v>24.952224998665546</v>
      </c>
      <c r="G5" s="686">
        <v>-3.7977949780773788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399</v>
      </c>
      <c r="H6" s="1"/>
    </row>
    <row r="7" spans="1:8" x14ac:dyDescent="0.2">
      <c r="A7" s="277" t="s">
        <v>577</v>
      </c>
      <c r="B7" s="94"/>
      <c r="C7" s="291"/>
      <c r="D7" s="291"/>
      <c r="E7" s="291"/>
      <c r="F7" s="94"/>
      <c r="G7" s="94"/>
      <c r="H7" s="1"/>
    </row>
    <row r="8" spans="1:8" x14ac:dyDescent="0.2">
      <c r="A8" s="719" t="s">
        <v>400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9"/>
  <sheetViews>
    <sheetView topLeftCell="A3" workbookViewId="0">
      <selection activeCell="K22" sqref="K22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33"/>
  </cols>
  <sheetData>
    <row r="1" spans="1:14" x14ac:dyDescent="0.2">
      <c r="A1" s="882" t="s">
        <v>390</v>
      </c>
      <c r="B1" s="882"/>
      <c r="C1" s="882"/>
      <c r="D1" s="882"/>
      <c r="E1" s="882"/>
      <c r="F1" s="882"/>
      <c r="G1" s="882"/>
      <c r="H1" s="1"/>
      <c r="I1" s="1"/>
    </row>
    <row r="2" spans="1:14" x14ac:dyDescent="0.2">
      <c r="A2" s="883"/>
      <c r="B2" s="883"/>
      <c r="C2" s="883"/>
      <c r="D2" s="883"/>
      <c r="E2" s="883"/>
      <c r="F2" s="883"/>
      <c r="G2" s="883"/>
      <c r="H2" s="11"/>
      <c r="I2" s="62" t="s">
        <v>563</v>
      </c>
    </row>
    <row r="3" spans="1:14" x14ac:dyDescent="0.2">
      <c r="A3" s="868" t="s">
        <v>543</v>
      </c>
      <c r="B3" s="868" t="s">
        <v>544</v>
      </c>
      <c r="C3" s="851">
        <f>INDICE!A3</f>
        <v>42064</v>
      </c>
      <c r="D3" s="852">
        <v>41671</v>
      </c>
      <c r="E3" s="852" t="s">
        <v>121</v>
      </c>
      <c r="F3" s="852"/>
      <c r="G3" s="852" t="s">
        <v>122</v>
      </c>
      <c r="H3" s="852"/>
      <c r="I3" s="852"/>
    </row>
    <row r="4" spans="1:14" x14ac:dyDescent="0.2">
      <c r="A4" s="869"/>
      <c r="B4" s="869"/>
      <c r="C4" s="97" t="s">
        <v>55</v>
      </c>
      <c r="D4" s="97" t="s">
        <v>506</v>
      </c>
      <c r="E4" s="97" t="s">
        <v>55</v>
      </c>
      <c r="F4" s="97" t="s">
        <v>506</v>
      </c>
      <c r="G4" s="97" t="s">
        <v>55</v>
      </c>
      <c r="H4" s="456" t="s">
        <v>506</v>
      </c>
      <c r="I4" s="456" t="s">
        <v>111</v>
      </c>
    </row>
    <row r="5" spans="1:14" x14ac:dyDescent="0.2">
      <c r="A5" s="637"/>
      <c r="B5" s="668" t="s">
        <v>252</v>
      </c>
      <c r="C5" s="202">
        <v>0</v>
      </c>
      <c r="D5" s="187" t="s">
        <v>151</v>
      </c>
      <c r="E5" s="370">
        <v>0</v>
      </c>
      <c r="F5" s="187" t="s">
        <v>151</v>
      </c>
      <c r="G5" s="644">
        <v>950.28910999999994</v>
      </c>
      <c r="H5" s="187" t="s">
        <v>151</v>
      </c>
      <c r="I5" s="664">
        <v>1.5019424606734786</v>
      </c>
    </row>
    <row r="6" spans="1:14" x14ac:dyDescent="0.2">
      <c r="A6" s="637"/>
      <c r="B6" s="668" t="s">
        <v>214</v>
      </c>
      <c r="C6" s="202">
        <v>0</v>
      </c>
      <c r="D6" s="187" t="s">
        <v>151</v>
      </c>
      <c r="E6" s="370">
        <v>0</v>
      </c>
      <c r="F6" s="187" t="s">
        <v>151</v>
      </c>
      <c r="G6" s="644">
        <v>958.52187000000004</v>
      </c>
      <c r="H6" s="187">
        <v>-74.523899151037412</v>
      </c>
      <c r="I6" s="664">
        <v>1.5149544290128132</v>
      </c>
    </row>
    <row r="7" spans="1:14" x14ac:dyDescent="0.2">
      <c r="A7" s="643" t="s">
        <v>349</v>
      </c>
      <c r="B7" s="669"/>
      <c r="C7" s="373">
        <v>0</v>
      </c>
      <c r="D7" s="196" t="s">
        <v>151</v>
      </c>
      <c r="E7" s="192">
        <v>0</v>
      </c>
      <c r="F7" s="371" t="s">
        <v>151</v>
      </c>
      <c r="G7" s="254">
        <v>1908.81098</v>
      </c>
      <c r="H7" s="371">
        <v>-49.266612948448312</v>
      </c>
      <c r="I7" s="372">
        <v>3.0168968896862918</v>
      </c>
    </row>
    <row r="8" spans="1:14" x14ac:dyDescent="0.2">
      <c r="A8" s="637"/>
      <c r="B8" s="668" t="s">
        <v>253</v>
      </c>
      <c r="C8" s="202">
        <v>0</v>
      </c>
      <c r="D8" s="187">
        <v>-100</v>
      </c>
      <c r="E8" s="370">
        <v>0</v>
      </c>
      <c r="F8" s="187">
        <v>-100</v>
      </c>
      <c r="G8" s="644">
        <v>6987.8775500000011</v>
      </c>
      <c r="H8" s="187">
        <v>116.43507511655243</v>
      </c>
      <c r="I8" s="665">
        <v>11.044417842830969</v>
      </c>
    </row>
    <row r="9" spans="1:14" x14ac:dyDescent="0.2">
      <c r="A9" s="637"/>
      <c r="B9" s="668" t="s">
        <v>215</v>
      </c>
      <c r="C9" s="202">
        <v>0</v>
      </c>
      <c r="D9" s="187" t="s">
        <v>151</v>
      </c>
      <c r="E9" s="370">
        <v>0</v>
      </c>
      <c r="F9" s="187">
        <v>-100</v>
      </c>
      <c r="G9" s="644">
        <v>6880.1220599999997</v>
      </c>
      <c r="H9" s="187">
        <v>-45.903528438730014</v>
      </c>
      <c r="I9" s="666">
        <v>10.874109097735827</v>
      </c>
    </row>
    <row r="10" spans="1:14" x14ac:dyDescent="0.2">
      <c r="A10" s="637"/>
      <c r="B10" s="668" t="s">
        <v>640</v>
      </c>
      <c r="C10" s="816">
        <v>0</v>
      </c>
      <c r="D10" s="817" t="s">
        <v>151</v>
      </c>
      <c r="E10" s="818">
        <v>0</v>
      </c>
      <c r="F10" s="817" t="s">
        <v>151</v>
      </c>
      <c r="G10" s="819">
        <v>929.93902000000003</v>
      </c>
      <c r="H10" s="817" t="s">
        <v>151</v>
      </c>
      <c r="I10" s="820">
        <v>1.4697789180969183</v>
      </c>
    </row>
    <row r="11" spans="1:14" x14ac:dyDescent="0.2">
      <c r="A11" s="643" t="s">
        <v>550</v>
      </c>
      <c r="B11" s="669"/>
      <c r="C11" s="373">
        <v>0</v>
      </c>
      <c r="D11" s="196">
        <v>-100</v>
      </c>
      <c r="E11" s="192">
        <v>0</v>
      </c>
      <c r="F11" s="371">
        <v>-100</v>
      </c>
      <c r="G11" s="254">
        <v>14797.938629999999</v>
      </c>
      <c r="H11" s="371">
        <v>-7.2047498587682197</v>
      </c>
      <c r="I11" s="372">
        <v>23.38830585866371</v>
      </c>
      <c r="J11" s="404"/>
    </row>
    <row r="12" spans="1:14" x14ac:dyDescent="0.2">
      <c r="A12" s="637"/>
      <c r="B12" s="668" t="s">
        <v>319</v>
      </c>
      <c r="C12" s="816">
        <v>0</v>
      </c>
      <c r="D12" s="817" t="s">
        <v>151</v>
      </c>
      <c r="E12" s="818">
        <v>0</v>
      </c>
      <c r="F12" s="817">
        <v>-100</v>
      </c>
      <c r="G12" s="819">
        <v>1.1762300000000001</v>
      </c>
      <c r="H12" s="817">
        <v>295.51767039913921</v>
      </c>
      <c r="I12" s="820">
        <v>1.8590445391065947E-3</v>
      </c>
      <c r="J12" s="404"/>
    </row>
    <row r="13" spans="1:14" x14ac:dyDescent="0.2">
      <c r="A13" s="638"/>
      <c r="B13" s="668" t="s">
        <v>256</v>
      </c>
      <c r="C13" s="202">
        <v>30.933389999999999</v>
      </c>
      <c r="D13" s="187">
        <v>-65.027163442840319</v>
      </c>
      <c r="E13" s="370">
        <v>64.580770000000001</v>
      </c>
      <c r="F13" s="187">
        <v>-75.974316709417948</v>
      </c>
      <c r="G13" s="644">
        <v>286.76990999999992</v>
      </c>
      <c r="H13" s="187">
        <v>-94.508144670862166</v>
      </c>
      <c r="I13" s="650">
        <v>0.45324301808795003</v>
      </c>
      <c r="J13" s="404"/>
      <c r="K13" s="821"/>
      <c r="L13" s="821"/>
      <c r="M13" s="821"/>
      <c r="N13" s="821"/>
    </row>
    <row r="14" spans="1:14" x14ac:dyDescent="0.2">
      <c r="A14" s="638"/>
      <c r="B14" s="675" t="s">
        <v>374</v>
      </c>
      <c r="C14" s="671">
        <v>15.37524</v>
      </c>
      <c r="D14" s="672">
        <v>-81.21141756083648</v>
      </c>
      <c r="E14" s="832">
        <v>15.77628</v>
      </c>
      <c r="F14" s="672">
        <v>-93.733349788824071</v>
      </c>
      <c r="G14" s="715">
        <v>168.05024999999998</v>
      </c>
      <c r="H14" s="672">
        <v>-96.758637495404216</v>
      </c>
      <c r="I14" s="824">
        <v>0.26560528090424312</v>
      </c>
      <c r="J14" s="404"/>
      <c r="K14" s="821"/>
      <c r="L14" s="821"/>
      <c r="M14" s="821"/>
      <c r="N14" s="821"/>
    </row>
    <row r="15" spans="1:14" x14ac:dyDescent="0.2">
      <c r="A15" s="637"/>
      <c r="B15" s="675" t="s">
        <v>371</v>
      </c>
      <c r="C15" s="671">
        <v>15.558149999999999</v>
      </c>
      <c r="D15" s="672">
        <v>135.12854264931909</v>
      </c>
      <c r="E15" s="673">
        <v>48.804490000000001</v>
      </c>
      <c r="F15" s="672">
        <v>186.25878933056802</v>
      </c>
      <c r="G15" s="715">
        <v>118.71965999999999</v>
      </c>
      <c r="H15" s="672">
        <v>219.35271710169357</v>
      </c>
      <c r="I15" s="674">
        <v>0.18763773718370691</v>
      </c>
      <c r="J15" s="404"/>
      <c r="K15" s="821"/>
      <c r="L15" s="821"/>
      <c r="M15" s="821"/>
      <c r="N15" s="821"/>
    </row>
    <row r="16" spans="1:14" x14ac:dyDescent="0.2">
      <c r="A16" s="637"/>
      <c r="B16" s="668" t="s">
        <v>257</v>
      </c>
      <c r="C16" s="202">
        <v>0</v>
      </c>
      <c r="D16" s="187" t="s">
        <v>151</v>
      </c>
      <c r="E16" s="370">
        <v>0</v>
      </c>
      <c r="F16" s="187" t="s">
        <v>151</v>
      </c>
      <c r="G16" s="370">
        <v>644.59037999999998</v>
      </c>
      <c r="H16" s="187" t="s">
        <v>151</v>
      </c>
      <c r="I16" s="650">
        <v>1.0187822329813425</v>
      </c>
      <c r="J16" s="404"/>
      <c r="K16" s="822"/>
      <c r="L16" s="823"/>
      <c r="M16" s="822"/>
      <c r="N16" s="821"/>
    </row>
    <row r="17" spans="1:14" x14ac:dyDescent="0.2">
      <c r="A17" s="637"/>
      <c r="B17" s="668" t="s">
        <v>221</v>
      </c>
      <c r="C17" s="202">
        <v>11.84076</v>
      </c>
      <c r="D17" s="187">
        <v>76.096442306834305</v>
      </c>
      <c r="E17" s="370">
        <v>30.220190000000002</v>
      </c>
      <c r="F17" s="187">
        <v>51.627172100775752</v>
      </c>
      <c r="G17" s="370">
        <v>88.558599999999984</v>
      </c>
      <c r="H17" s="187">
        <v>-96.505943538840029</v>
      </c>
      <c r="I17" s="650">
        <v>0.13996784788767946</v>
      </c>
      <c r="J17" s="404"/>
      <c r="K17" s="822"/>
      <c r="L17" s="821"/>
      <c r="M17" s="821"/>
      <c r="N17" s="821"/>
    </row>
    <row r="18" spans="1:14" x14ac:dyDescent="0.2">
      <c r="A18" s="638"/>
      <c r="B18" s="668" t="s">
        <v>667</v>
      </c>
      <c r="C18" s="202">
        <v>0</v>
      </c>
      <c r="D18" s="187" t="s">
        <v>151</v>
      </c>
      <c r="E18" s="370">
        <v>0.53159000000000001</v>
      </c>
      <c r="F18" s="187" t="s">
        <v>151</v>
      </c>
      <c r="G18" s="644">
        <v>0.53159000000000001</v>
      </c>
      <c r="H18" s="187" t="s">
        <v>151</v>
      </c>
      <c r="I18" s="665">
        <v>8.4018388116582172E-4</v>
      </c>
      <c r="K18" s="821"/>
      <c r="L18" s="821"/>
      <c r="M18" s="821"/>
      <c r="N18" s="821"/>
    </row>
    <row r="19" spans="1:14" x14ac:dyDescent="0.2">
      <c r="A19" s="638"/>
      <c r="B19" s="668" t="s">
        <v>223</v>
      </c>
      <c r="C19" s="202">
        <v>0</v>
      </c>
      <c r="D19" s="187" t="s">
        <v>151</v>
      </c>
      <c r="E19" s="370">
        <v>0</v>
      </c>
      <c r="F19" s="187">
        <v>-100</v>
      </c>
      <c r="G19" s="644">
        <v>139.02284</v>
      </c>
      <c r="H19" s="187">
        <v>17989.213313555574</v>
      </c>
      <c r="I19" s="650">
        <v>0.21972713798584445</v>
      </c>
      <c r="K19" s="821"/>
      <c r="L19" s="821"/>
      <c r="M19" s="821"/>
      <c r="N19" s="821"/>
    </row>
    <row r="20" spans="1:14" x14ac:dyDescent="0.2">
      <c r="A20" s="637"/>
      <c r="B20" s="675" t="s">
        <v>259</v>
      </c>
      <c r="C20" s="671">
        <v>1592.9083900000001</v>
      </c>
      <c r="D20" s="672">
        <v>158.13007243420003</v>
      </c>
      <c r="E20" s="673">
        <v>6270.0025900000001</v>
      </c>
      <c r="F20" s="672">
        <v>302.28982955590084</v>
      </c>
      <c r="G20" s="715">
        <v>11078.386420000001</v>
      </c>
      <c r="H20" s="672">
        <v>89.345977725919937</v>
      </c>
      <c r="I20" s="824">
        <v>17.509512405068445</v>
      </c>
    </row>
    <row r="21" spans="1:14" x14ac:dyDescent="0.2">
      <c r="A21" s="637"/>
      <c r="B21" s="675" t="s">
        <v>374</v>
      </c>
      <c r="C21" s="671">
        <v>1589.8049900000001</v>
      </c>
      <c r="D21" s="672">
        <v>159.34042065510607</v>
      </c>
      <c r="E21" s="673">
        <v>6259.8752300000006</v>
      </c>
      <c r="F21" s="672">
        <v>304.2172470797467</v>
      </c>
      <c r="G21" s="715">
        <v>10972.702219999999</v>
      </c>
      <c r="H21" s="672">
        <v>88.706975907682235</v>
      </c>
      <c r="I21" s="650">
        <v>17.342477356753189</v>
      </c>
    </row>
    <row r="22" spans="1:14" x14ac:dyDescent="0.2">
      <c r="A22" s="637"/>
      <c r="B22" s="668" t="s">
        <v>371</v>
      </c>
      <c r="C22" s="202">
        <v>3.1034000000000002</v>
      </c>
      <c r="D22" s="187">
        <v>-23.873768903388804</v>
      </c>
      <c r="E22" s="370">
        <v>10.127360000000001</v>
      </c>
      <c r="F22" s="187">
        <v>1.9141303089920243</v>
      </c>
      <c r="G22" s="370">
        <v>105.68420000000002</v>
      </c>
      <c r="H22" s="187">
        <v>192.00894891179323</v>
      </c>
      <c r="I22" s="665">
        <v>0.16703504831525226</v>
      </c>
    </row>
    <row r="23" spans="1:14" x14ac:dyDescent="0.2">
      <c r="A23" s="637"/>
      <c r="B23" s="668" t="s">
        <v>391</v>
      </c>
      <c r="C23" s="202">
        <v>0.87431000000000003</v>
      </c>
      <c r="D23" s="187">
        <v>194.38047138047142</v>
      </c>
      <c r="E23" s="370">
        <v>2.3481300000000003</v>
      </c>
      <c r="F23" s="187">
        <v>161.50188208566274</v>
      </c>
      <c r="G23" s="370">
        <v>5.9127900000000002</v>
      </c>
      <c r="H23" s="187">
        <v>294.47265012575804</v>
      </c>
      <c r="I23" s="665">
        <v>9.3452300658749404E-3</v>
      </c>
    </row>
    <row r="24" spans="1:14" x14ac:dyDescent="0.2">
      <c r="A24" s="637"/>
      <c r="B24" s="668" t="s">
        <v>261</v>
      </c>
      <c r="C24" s="816">
        <v>0</v>
      </c>
      <c r="D24" s="817" t="s">
        <v>151</v>
      </c>
      <c r="E24" s="818">
        <v>0</v>
      </c>
      <c r="F24" s="817" t="s">
        <v>151</v>
      </c>
      <c r="G24" s="819">
        <v>2845.3182700000002</v>
      </c>
      <c r="H24" s="817" t="s">
        <v>151</v>
      </c>
      <c r="I24" s="820">
        <v>4.4970570312470546</v>
      </c>
    </row>
    <row r="25" spans="1:14" x14ac:dyDescent="0.2">
      <c r="A25" s="643" t="s">
        <v>534</v>
      </c>
      <c r="B25" s="669"/>
      <c r="C25" s="373">
        <v>1636.5568500000002</v>
      </c>
      <c r="D25" s="196">
        <v>129.67090824791231</v>
      </c>
      <c r="E25" s="192">
        <v>6367.6832699999995</v>
      </c>
      <c r="F25" s="371">
        <v>244.33463323238911</v>
      </c>
      <c r="G25" s="254">
        <v>15090.267029999999</v>
      </c>
      <c r="H25" s="371">
        <v>10.878638837885589</v>
      </c>
      <c r="I25" s="372">
        <v>23.850334131744461</v>
      </c>
    </row>
    <row r="26" spans="1:14" x14ac:dyDescent="0.2">
      <c r="A26" s="637"/>
      <c r="B26" s="668" t="s">
        <v>265</v>
      </c>
      <c r="C26" s="202">
        <v>0</v>
      </c>
      <c r="D26" s="187" t="s">
        <v>151</v>
      </c>
      <c r="E26" s="370">
        <v>0</v>
      </c>
      <c r="F26" s="187" t="s">
        <v>151</v>
      </c>
      <c r="G26" s="189">
        <v>0</v>
      </c>
      <c r="H26" s="187">
        <v>-100</v>
      </c>
      <c r="I26" s="664">
        <v>0</v>
      </c>
    </row>
    <row r="27" spans="1:14" x14ac:dyDescent="0.2">
      <c r="A27" s="637"/>
      <c r="B27" s="668" t="s">
        <v>392</v>
      </c>
      <c r="C27" s="202">
        <v>0</v>
      </c>
      <c r="D27" s="187">
        <v>-100</v>
      </c>
      <c r="E27" s="370">
        <v>0</v>
      </c>
      <c r="F27" s="187">
        <v>-100</v>
      </c>
      <c r="G27" s="189">
        <v>2397.4751900000001</v>
      </c>
      <c r="H27" s="187">
        <v>62.211525720769231</v>
      </c>
      <c r="I27" s="664">
        <v>3.7892360844503585</v>
      </c>
    </row>
    <row r="28" spans="1:14" x14ac:dyDescent="0.2">
      <c r="A28" s="637"/>
      <c r="B28" s="668" t="s">
        <v>264</v>
      </c>
      <c r="C28" s="816">
        <v>0</v>
      </c>
      <c r="D28" s="817" t="s">
        <v>151</v>
      </c>
      <c r="E28" s="818">
        <v>0</v>
      </c>
      <c r="F28" s="817" t="s">
        <v>151</v>
      </c>
      <c r="G28" s="819">
        <v>889.14329000000009</v>
      </c>
      <c r="H28" s="817" t="s">
        <v>151</v>
      </c>
      <c r="I28" s="820">
        <v>1.4053008151107957</v>
      </c>
    </row>
    <row r="29" spans="1:14" x14ac:dyDescent="0.2">
      <c r="A29" s="643" t="s">
        <v>396</v>
      </c>
      <c r="B29" s="669"/>
      <c r="C29" s="373">
        <v>0</v>
      </c>
      <c r="D29" s="196">
        <v>-100</v>
      </c>
      <c r="E29" s="192">
        <v>0</v>
      </c>
      <c r="F29" s="371">
        <v>38.700788753855861</v>
      </c>
      <c r="G29" s="254">
        <v>3286.6184800000001</v>
      </c>
      <c r="H29" s="371">
        <v>38.700788753855861</v>
      </c>
      <c r="I29" s="372">
        <v>5.1945368995611547</v>
      </c>
    </row>
    <row r="30" spans="1:14" x14ac:dyDescent="0.2">
      <c r="A30" s="637"/>
      <c r="B30" s="670" t="s">
        <v>393</v>
      </c>
      <c r="C30" s="202">
        <v>0</v>
      </c>
      <c r="D30" s="198">
        <v>-100</v>
      </c>
      <c r="E30" s="370">
        <v>485.78696000000002</v>
      </c>
      <c r="F30" s="198">
        <v>-83.075990969220641</v>
      </c>
      <c r="G30" s="644">
        <v>8852.0924200000027</v>
      </c>
      <c r="H30" s="198">
        <v>54.864835935225557</v>
      </c>
      <c r="I30" s="664">
        <v>13.990830086860464</v>
      </c>
    </row>
    <row r="31" spans="1:14" x14ac:dyDescent="0.2">
      <c r="A31" s="637"/>
      <c r="B31" s="670" t="s">
        <v>638</v>
      </c>
      <c r="C31" s="202">
        <v>0</v>
      </c>
      <c r="D31" s="198" t="s">
        <v>151</v>
      </c>
      <c r="E31" s="370">
        <v>0</v>
      </c>
      <c r="F31" s="198" t="s">
        <v>151</v>
      </c>
      <c r="G31" s="189">
        <v>3169.3830400000002</v>
      </c>
      <c r="H31" s="198" t="s">
        <v>151</v>
      </c>
      <c r="I31" s="664">
        <v>5.0092449885218517</v>
      </c>
    </row>
    <row r="32" spans="1:14" x14ac:dyDescent="0.2">
      <c r="A32" s="637"/>
      <c r="B32" s="670" t="s">
        <v>267</v>
      </c>
      <c r="C32" s="202">
        <v>0</v>
      </c>
      <c r="D32" s="198">
        <v>-100</v>
      </c>
      <c r="E32" s="370">
        <v>0</v>
      </c>
      <c r="F32" s="198">
        <v>-100</v>
      </c>
      <c r="G32" s="644">
        <v>1991.0718900000002</v>
      </c>
      <c r="H32" s="198">
        <v>96.848649951751597</v>
      </c>
      <c r="I32" s="664">
        <v>3.1469111687961933</v>
      </c>
    </row>
    <row r="33" spans="1:10" x14ac:dyDescent="0.2">
      <c r="A33" s="637"/>
      <c r="B33" s="668" t="s">
        <v>394</v>
      </c>
      <c r="C33" s="202">
        <v>0</v>
      </c>
      <c r="D33" s="187">
        <v>-100</v>
      </c>
      <c r="E33" s="370">
        <v>0</v>
      </c>
      <c r="F33" s="187">
        <v>-100</v>
      </c>
      <c r="G33" s="644">
        <v>10906.58166</v>
      </c>
      <c r="H33" s="187">
        <v>154.8898190829845</v>
      </c>
      <c r="I33" s="664">
        <v>17.237973079536431</v>
      </c>
    </row>
    <row r="34" spans="1:10" x14ac:dyDescent="0.2">
      <c r="A34" s="637"/>
      <c r="B34" s="668" t="s">
        <v>395</v>
      </c>
      <c r="C34" s="202">
        <v>0</v>
      </c>
      <c r="D34" s="187" t="s">
        <v>151</v>
      </c>
      <c r="E34" s="370">
        <v>1066.23099</v>
      </c>
      <c r="F34" s="187" t="s">
        <v>151</v>
      </c>
      <c r="G34" s="189">
        <v>2090.01827</v>
      </c>
      <c r="H34" s="187" t="s">
        <v>151</v>
      </c>
      <c r="I34" s="664">
        <v>3.3032970179952152</v>
      </c>
    </row>
    <row r="35" spans="1:10" x14ac:dyDescent="0.2">
      <c r="A35" s="637"/>
      <c r="B35" s="668" t="s">
        <v>269</v>
      </c>
      <c r="C35" s="202">
        <v>0</v>
      </c>
      <c r="D35" s="187" t="s">
        <v>151</v>
      </c>
      <c r="E35" s="370">
        <v>0</v>
      </c>
      <c r="F35" s="187" t="s">
        <v>151</v>
      </c>
      <c r="G35" s="644">
        <v>0</v>
      </c>
      <c r="H35" s="187">
        <v>-100</v>
      </c>
      <c r="I35" s="664">
        <v>0</v>
      </c>
    </row>
    <row r="36" spans="1:10" x14ac:dyDescent="0.2">
      <c r="A36" s="637"/>
      <c r="B36" s="668" t="s">
        <v>639</v>
      </c>
      <c r="C36" s="816">
        <v>0</v>
      </c>
      <c r="D36" s="817">
        <v>-100</v>
      </c>
      <c r="E36" s="818">
        <v>0</v>
      </c>
      <c r="F36" s="817">
        <v>-100</v>
      </c>
      <c r="G36" s="819">
        <v>926.50635999999997</v>
      </c>
      <c r="H36" s="817">
        <v>-66.462405354725107</v>
      </c>
      <c r="I36" s="820">
        <v>1.464353560957915</v>
      </c>
    </row>
    <row r="37" spans="1:10" x14ac:dyDescent="0.2">
      <c r="A37" s="643" t="s">
        <v>551</v>
      </c>
      <c r="B37" s="669"/>
      <c r="C37" s="373">
        <v>0</v>
      </c>
      <c r="D37" s="196">
        <v>-100</v>
      </c>
      <c r="E37" s="192">
        <v>1552.0179499999999</v>
      </c>
      <c r="F37" s="371">
        <v>-75.779666497699012</v>
      </c>
      <c r="G37" s="254">
        <v>27935.65364</v>
      </c>
      <c r="H37" s="371">
        <v>102.55544833632895</v>
      </c>
      <c r="I37" s="372">
        <v>44.152609902668068</v>
      </c>
    </row>
    <row r="38" spans="1:10" x14ac:dyDescent="0.2">
      <c r="A38" s="643" t="s">
        <v>658</v>
      </c>
      <c r="B38" s="669"/>
      <c r="C38" s="373">
        <v>117.2414</v>
      </c>
      <c r="D38" s="196">
        <v>689.69900999168817</v>
      </c>
      <c r="E38" s="192">
        <v>141.82291999999998</v>
      </c>
      <c r="F38" s="371">
        <v>855.2719390772404</v>
      </c>
      <c r="G38" s="254">
        <v>251.38470999999998</v>
      </c>
      <c r="H38" s="371">
        <v>1593.2436546650556</v>
      </c>
      <c r="I38" s="372">
        <v>0.39731631767630043</v>
      </c>
    </row>
    <row r="39" spans="1:10" x14ac:dyDescent="0.2">
      <c r="A39" s="645" t="s">
        <v>120</v>
      </c>
      <c r="B39" s="375"/>
      <c r="C39" s="375">
        <v>1753.7982500000001</v>
      </c>
      <c r="D39" s="365">
        <v>-75.216089195080542</v>
      </c>
      <c r="E39" s="205">
        <v>8061.5241399999995</v>
      </c>
      <c r="F39" s="365">
        <v>-33.578890296701672</v>
      </c>
      <c r="G39" s="257">
        <v>63270.673470000009</v>
      </c>
      <c r="H39" s="208">
        <v>27.83232433065853</v>
      </c>
      <c r="I39" s="376">
        <v>100</v>
      </c>
    </row>
    <row r="40" spans="1:10" x14ac:dyDescent="0.2">
      <c r="A40" s="377"/>
      <c r="B40" s="377" t="s">
        <v>374</v>
      </c>
      <c r="C40" s="676">
        <v>1605.1802299999999</v>
      </c>
      <c r="D40" s="218">
        <v>131.01055062874732</v>
      </c>
      <c r="E40" s="258">
        <v>6275.6515099999997</v>
      </c>
      <c r="F40" s="218">
        <v>248.57156731905886</v>
      </c>
      <c r="G40" s="258">
        <v>11140.752470000001</v>
      </c>
      <c r="H40" s="218">
        <v>1.2866262057561797</v>
      </c>
      <c r="I40" s="677">
        <v>17.608082637657436</v>
      </c>
    </row>
    <row r="41" spans="1:10" x14ac:dyDescent="0.2">
      <c r="A41" s="377"/>
      <c r="B41" s="377" t="s">
        <v>371</v>
      </c>
      <c r="C41" s="676">
        <v>148.61802</v>
      </c>
      <c r="D41" s="218">
        <v>-97.671113866294746</v>
      </c>
      <c r="E41" s="258">
        <v>1785.8726300000003</v>
      </c>
      <c r="F41" s="218">
        <v>-82.722823361972928</v>
      </c>
      <c r="G41" s="258">
        <v>52129.921000000002</v>
      </c>
      <c r="H41" s="218">
        <v>35.417105047629327</v>
      </c>
      <c r="I41" s="677">
        <v>82.391917362342554</v>
      </c>
    </row>
    <row r="42" spans="1:10" x14ac:dyDescent="0.2">
      <c r="A42" s="214"/>
      <c r="B42" s="214" t="s">
        <v>538</v>
      </c>
      <c r="C42" s="653">
        <v>1636.5568500000002</v>
      </c>
      <c r="D42" s="654">
        <v>-45.531829114831005</v>
      </c>
      <c r="E42" s="653">
        <v>6852.9386399999994</v>
      </c>
      <c r="F42" s="653">
        <v>9.4676933440647186</v>
      </c>
      <c r="G42" s="653">
        <v>36757.22050000001</v>
      </c>
      <c r="H42" s="656">
        <v>30.074071617090926</v>
      </c>
      <c r="I42" s="656">
        <v>58.095194003946496</v>
      </c>
    </row>
    <row r="43" spans="1:10" x14ac:dyDescent="0.2">
      <c r="A43" s="646"/>
      <c r="B43" s="646" t="s">
        <v>539</v>
      </c>
      <c r="C43" s="646">
        <v>117.24139999999991</v>
      </c>
      <c r="D43" s="647">
        <v>-97.120611596406263</v>
      </c>
      <c r="E43" s="646">
        <v>1208.5854999999999</v>
      </c>
      <c r="F43" s="646">
        <v>-79.434466884711924</v>
      </c>
      <c r="G43" s="657">
        <v>26513.452969999998</v>
      </c>
      <c r="H43" s="648">
        <v>24.84928922707611</v>
      </c>
      <c r="I43" s="648">
        <v>41.904805996053504</v>
      </c>
    </row>
    <row r="44" spans="1:10" x14ac:dyDescent="0.2">
      <c r="A44" s="811"/>
      <c r="B44" s="811" t="s">
        <v>540</v>
      </c>
      <c r="C44" s="812">
        <v>1635.68254</v>
      </c>
      <c r="D44" s="810">
        <v>129.64392583015899</v>
      </c>
      <c r="E44" s="809">
        <v>6364.8035499999996</v>
      </c>
      <c r="F44" s="810">
        <v>244.48934959767277</v>
      </c>
      <c r="G44" s="809">
        <v>12099.481539999999</v>
      </c>
      <c r="H44" s="810">
        <v>-11.081918454185127</v>
      </c>
      <c r="I44" s="813">
        <v>19.123364548564521</v>
      </c>
    </row>
    <row r="45" spans="1:10" x14ac:dyDescent="0.2">
      <c r="A45" s="710"/>
      <c r="B45" s="1"/>
      <c r="C45" s="728"/>
      <c r="D45" s="728"/>
      <c r="E45" s="728"/>
      <c r="F45" s="728"/>
      <c r="G45" s="731"/>
      <c r="H45" s="728"/>
      <c r="I45" s="250" t="s">
        <v>241</v>
      </c>
    </row>
    <row r="46" spans="1:10" x14ac:dyDescent="0.2">
      <c r="A46" s="710" t="s">
        <v>378</v>
      </c>
      <c r="B46" s="1"/>
      <c r="C46" s="728"/>
      <c r="D46" s="728"/>
      <c r="E46" s="728"/>
      <c r="F46" s="728"/>
      <c r="G46" s="731"/>
      <c r="H46" s="728"/>
      <c r="I46" s="250"/>
      <c r="J46" s="667"/>
    </row>
    <row r="47" spans="1:10" x14ac:dyDescent="0.2">
      <c r="A47" s="729" t="s">
        <v>623</v>
      </c>
      <c r="B47" s="773"/>
      <c r="C47" s="609"/>
      <c r="D47" s="774"/>
      <c r="E47" s="774"/>
      <c r="F47" s="775"/>
      <c r="G47" s="731"/>
      <c r="H47" s="774"/>
      <c r="I47" s="774"/>
    </row>
    <row r="48" spans="1:10" x14ac:dyDescent="0.2">
      <c r="A48" s="730" t="s">
        <v>242</v>
      </c>
      <c r="B48" s="1"/>
      <c r="C48" s="1"/>
      <c r="D48" s="1"/>
      <c r="E48" s="1"/>
      <c r="F48" s="1"/>
      <c r="G48" s="732"/>
      <c r="H48" s="1"/>
      <c r="I48" s="1"/>
    </row>
    <row r="49" spans="1:1" x14ac:dyDescent="0.2">
      <c r="A49" s="720" t="s">
        <v>570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5:C9 C17 C26:C27 C30:C33">
    <cfRule type="cellIs" dxfId="47" priority="100" operator="between">
      <formula>0.00000001</formula>
      <formula>1</formula>
    </cfRule>
  </conditionalFormatting>
  <conditionalFormatting sqref="I5:I9 I26:I27 I30:I33">
    <cfRule type="cellIs" dxfId="46" priority="99" operator="between">
      <formula>0.000001</formula>
      <formula>1</formula>
    </cfRule>
  </conditionalFormatting>
  <conditionalFormatting sqref="C35">
    <cfRule type="cellIs" dxfId="45" priority="93" operator="between">
      <formula>0.00000001</formula>
      <formula>1</formula>
    </cfRule>
  </conditionalFormatting>
  <conditionalFormatting sqref="I35">
    <cfRule type="cellIs" dxfId="44" priority="91" operator="between">
      <formula>0.000001</formula>
      <formula>1</formula>
    </cfRule>
  </conditionalFormatting>
  <conditionalFormatting sqref="C22">
    <cfRule type="cellIs" dxfId="43" priority="84" operator="between">
      <formula>0.00000001</formula>
      <formula>1</formula>
    </cfRule>
  </conditionalFormatting>
  <conditionalFormatting sqref="C34">
    <cfRule type="cellIs" dxfId="42" priority="86" operator="between">
      <formula>0.00000001</formula>
      <formula>1</formula>
    </cfRule>
  </conditionalFormatting>
  <conditionalFormatting sqref="I34">
    <cfRule type="cellIs" dxfId="41" priority="85" operator="between">
      <formula>0.000001</formula>
      <formula>1</formula>
    </cfRule>
  </conditionalFormatting>
  <conditionalFormatting sqref="I22">
    <cfRule type="cellIs" dxfId="40" priority="83" operator="between">
      <formula>0.000001</formula>
      <formula>1</formula>
    </cfRule>
  </conditionalFormatting>
  <conditionalFormatting sqref="C10">
    <cfRule type="cellIs" dxfId="39" priority="82" operator="between">
      <formula>0.00000001</formula>
      <formula>1</formula>
    </cfRule>
  </conditionalFormatting>
  <conditionalFormatting sqref="I10">
    <cfRule type="cellIs" dxfId="38" priority="81" operator="between">
      <formula>0.000001</formula>
      <formula>1</formula>
    </cfRule>
  </conditionalFormatting>
  <conditionalFormatting sqref="C20">
    <cfRule type="cellIs" dxfId="37" priority="68" operator="between">
      <formula>0.00000001</formula>
      <formula>1</formula>
    </cfRule>
  </conditionalFormatting>
  <conditionalFormatting sqref="C21">
    <cfRule type="cellIs" dxfId="36" priority="62" operator="between">
      <formula>0.00000001</formula>
      <formula>1</formula>
    </cfRule>
  </conditionalFormatting>
  <conditionalFormatting sqref="C18">
    <cfRule type="cellIs" dxfId="35" priority="60" operator="between">
      <formula>0.00000001</formula>
      <formula>1</formula>
    </cfRule>
  </conditionalFormatting>
  <conditionalFormatting sqref="I11">
    <cfRule type="cellIs" dxfId="34" priority="40" operator="between">
      <formula>0.000001</formula>
      <formula>1</formula>
    </cfRule>
  </conditionalFormatting>
  <conditionalFormatting sqref="C19">
    <cfRule type="cellIs" dxfId="33" priority="29" operator="between">
      <formula>0.00000001</formula>
      <formula>1</formula>
    </cfRule>
  </conditionalFormatting>
  <conditionalFormatting sqref="C16">
    <cfRule type="cellIs" dxfId="32" priority="25" operator="between">
      <formula>0.00000001</formula>
      <formula>1</formula>
    </cfRule>
  </conditionalFormatting>
  <conditionalFormatting sqref="K16:K17">
    <cfRule type="cellIs" dxfId="31" priority="48" operator="between">
      <formula>0.000001</formula>
      <formula>1</formula>
    </cfRule>
  </conditionalFormatting>
  <conditionalFormatting sqref="M16">
    <cfRule type="cellIs" dxfId="30" priority="47" operator="between">
      <formula>0.000001</formula>
      <formula>1</formula>
    </cfRule>
  </conditionalFormatting>
  <conditionalFormatting sqref="C23">
    <cfRule type="cellIs" dxfId="29" priority="43" operator="between">
      <formula>0.00000001</formula>
      <formula>1</formula>
    </cfRule>
  </conditionalFormatting>
  <conditionalFormatting sqref="I23">
    <cfRule type="cellIs" dxfId="28" priority="42" operator="between">
      <formula>0.000001</formula>
      <formula>1</formula>
    </cfRule>
  </conditionalFormatting>
  <conditionalFormatting sqref="C11">
    <cfRule type="cellIs" dxfId="27" priority="41" operator="between">
      <formula>0.00000001</formula>
      <formula>1</formula>
    </cfRule>
  </conditionalFormatting>
  <conditionalFormatting sqref="C12">
    <cfRule type="cellIs" dxfId="26" priority="39" operator="between">
      <formula>0.00000001</formula>
      <formula>1</formula>
    </cfRule>
  </conditionalFormatting>
  <conditionalFormatting sqref="I12">
    <cfRule type="cellIs" dxfId="25" priority="38" operator="between">
      <formula>0.000001</formula>
      <formula>1</formula>
    </cfRule>
  </conditionalFormatting>
  <conditionalFormatting sqref="C14">
    <cfRule type="cellIs" dxfId="24" priority="28" operator="between">
      <formula>0.00000001</formula>
      <formula>1</formula>
    </cfRule>
  </conditionalFormatting>
  <conditionalFormatting sqref="I15">
    <cfRule type="cellIs" dxfId="23" priority="26" operator="between">
      <formula>0.000001</formula>
      <formula>1</formula>
    </cfRule>
  </conditionalFormatting>
  <conditionalFormatting sqref="C13">
    <cfRule type="cellIs" dxfId="22" priority="33" operator="between">
      <formula>0.00000001</formula>
      <formula>1</formula>
    </cfRule>
  </conditionalFormatting>
  <conditionalFormatting sqref="C25">
    <cfRule type="cellIs" dxfId="21" priority="13" operator="between">
      <formula>0.00000001</formula>
      <formula>1</formula>
    </cfRule>
  </conditionalFormatting>
  <conditionalFormatting sqref="C15">
    <cfRule type="cellIs" dxfId="20" priority="27" operator="between">
      <formula>0.00000001</formula>
      <formula>1</formula>
    </cfRule>
  </conditionalFormatting>
  <conditionalFormatting sqref="C35">
    <cfRule type="cellIs" dxfId="19" priority="21" operator="between">
      <formula>0.00000001</formula>
      <formula>1</formula>
    </cfRule>
  </conditionalFormatting>
  <conditionalFormatting sqref="I35">
    <cfRule type="cellIs" dxfId="18" priority="20" operator="between">
      <formula>0.000001</formula>
      <formula>1</formula>
    </cfRule>
  </conditionalFormatting>
  <conditionalFormatting sqref="E14">
    <cfRule type="cellIs" dxfId="17" priority="16" operator="between">
      <formula>0.00000001</formula>
      <formula>1</formula>
    </cfRule>
  </conditionalFormatting>
  <conditionalFormatting sqref="C24">
    <cfRule type="cellIs" dxfId="16" priority="15" operator="between">
      <formula>0.00000001</formula>
      <formula>1</formula>
    </cfRule>
  </conditionalFormatting>
  <conditionalFormatting sqref="I24">
    <cfRule type="cellIs" dxfId="15" priority="14" operator="between">
      <formula>0.000001</formula>
      <formula>1</formula>
    </cfRule>
  </conditionalFormatting>
  <conditionalFormatting sqref="I25">
    <cfRule type="cellIs" dxfId="14" priority="12" operator="between">
      <formula>0.000001</formula>
      <formula>1</formula>
    </cfRule>
  </conditionalFormatting>
  <conditionalFormatting sqref="C28">
    <cfRule type="cellIs" dxfId="13" priority="11" operator="between">
      <formula>0.00000001</formula>
      <formula>1</formula>
    </cfRule>
  </conditionalFormatting>
  <conditionalFormatting sqref="I28">
    <cfRule type="cellIs" dxfId="12" priority="10" operator="between">
      <formula>0.000001</formula>
      <formula>1</formula>
    </cfRule>
  </conditionalFormatting>
  <conditionalFormatting sqref="I29">
    <cfRule type="cellIs" dxfId="11" priority="8" operator="between">
      <formula>0.000001</formula>
      <formula>1</formula>
    </cfRule>
  </conditionalFormatting>
  <conditionalFormatting sqref="C29">
    <cfRule type="cellIs" dxfId="10" priority="9" operator="between">
      <formula>0.00000001</formula>
      <formula>1</formula>
    </cfRule>
  </conditionalFormatting>
  <conditionalFormatting sqref="C36">
    <cfRule type="cellIs" dxfId="9" priority="7" operator="between">
      <formula>0.00000001</formula>
      <formula>1</formula>
    </cfRule>
  </conditionalFormatting>
  <conditionalFormatting sqref="I36">
    <cfRule type="cellIs" dxfId="8" priority="6" operator="between">
      <formula>0.000001</formula>
      <formula>1</formula>
    </cfRule>
  </conditionalFormatting>
  <conditionalFormatting sqref="I37">
    <cfRule type="cellIs" dxfId="7" priority="4" operator="between">
      <formula>0.000001</formula>
      <formula>1</formula>
    </cfRule>
  </conditionalFormatting>
  <conditionalFormatting sqref="C37">
    <cfRule type="cellIs" dxfId="6" priority="5" operator="between">
      <formula>0.00000001</formula>
      <formula>1</formula>
    </cfRule>
  </conditionalFormatting>
  <conditionalFormatting sqref="I38">
    <cfRule type="cellIs" dxfId="5" priority="2" operator="between">
      <formula>0.000001</formula>
      <formula>1</formula>
    </cfRule>
  </conditionalFormatting>
  <conditionalFormatting sqref="C38">
    <cfRule type="cellIs" dxfId="4" priority="3" operator="between">
      <formula>0.00000001</formula>
      <formula>1</formula>
    </cfRule>
  </conditionalFormatting>
  <conditionalFormatting sqref="I18">
    <cfRule type="cellIs" dxfId="3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>
      <selection activeCell="E34" sqref="E34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2" t="s">
        <v>397</v>
      </c>
      <c r="B1" s="882"/>
      <c r="C1" s="882"/>
      <c r="D1" s="882"/>
      <c r="E1" s="882"/>
      <c r="F1" s="882"/>
      <c r="G1" s="1"/>
      <c r="H1" s="1"/>
      <c r="I1" s="1"/>
    </row>
    <row r="2" spans="1:10" x14ac:dyDescent="0.2">
      <c r="A2" s="883"/>
      <c r="B2" s="883"/>
      <c r="C2" s="883"/>
      <c r="D2" s="883"/>
      <c r="E2" s="883"/>
      <c r="F2" s="883"/>
      <c r="G2" s="11"/>
      <c r="H2" s="62" t="s">
        <v>563</v>
      </c>
      <c r="I2" s="1"/>
    </row>
    <row r="3" spans="1:10" x14ac:dyDescent="0.2">
      <c r="A3" s="359"/>
      <c r="B3" s="851">
        <f>INDICE!A3</f>
        <v>42064</v>
      </c>
      <c r="C3" s="852">
        <v>41671</v>
      </c>
      <c r="D3" s="852" t="s">
        <v>121</v>
      </c>
      <c r="E3" s="852"/>
      <c r="F3" s="852" t="s">
        <v>122</v>
      </c>
      <c r="G3" s="852"/>
      <c r="H3" s="852"/>
      <c r="I3" s="1"/>
    </row>
    <row r="4" spans="1:10" x14ac:dyDescent="0.2">
      <c r="A4" s="360"/>
      <c r="B4" s="97" t="s">
        <v>55</v>
      </c>
      <c r="C4" s="97" t="s">
        <v>506</v>
      </c>
      <c r="D4" s="97" t="s">
        <v>55</v>
      </c>
      <c r="E4" s="97" t="s">
        <v>506</v>
      </c>
      <c r="F4" s="97" t="s">
        <v>55</v>
      </c>
      <c r="G4" s="456" t="s">
        <v>506</v>
      </c>
      <c r="H4" s="456" t="s">
        <v>111</v>
      </c>
      <c r="I4" s="62"/>
    </row>
    <row r="5" spans="1:10" ht="14.1" customHeight="1" x14ac:dyDescent="0.2">
      <c r="A5" s="678" t="s">
        <v>379</v>
      </c>
      <c r="B5" s="368">
        <v>1605.1802299999999</v>
      </c>
      <c r="C5" s="369">
        <v>131.01055062874732</v>
      </c>
      <c r="D5" s="368">
        <v>6275.6515099999997</v>
      </c>
      <c r="E5" s="369">
        <v>248.57156731905886</v>
      </c>
      <c r="F5" s="368">
        <v>11140.752470000001</v>
      </c>
      <c r="G5" s="369">
        <v>1.2866262057561968</v>
      </c>
      <c r="H5" s="369">
        <v>17.608082637657439</v>
      </c>
      <c r="I5" s="1"/>
    </row>
    <row r="6" spans="1:10" x14ac:dyDescent="0.2">
      <c r="A6" s="679" t="s">
        <v>646</v>
      </c>
      <c r="B6" s="721">
        <v>1589.8049900000001</v>
      </c>
      <c r="C6" s="735">
        <v>159.34042065510607</v>
      </c>
      <c r="D6" s="721">
        <v>6259.8752300000006</v>
      </c>
      <c r="E6" s="735">
        <v>304.2172470797467</v>
      </c>
      <c r="F6" s="721">
        <v>10972.702219999999</v>
      </c>
      <c r="G6" s="735">
        <v>88.706975907682235</v>
      </c>
      <c r="H6" s="735">
        <v>-98.480817305682436</v>
      </c>
      <c r="I6" s="1"/>
    </row>
    <row r="7" spans="1:10" x14ac:dyDescent="0.2">
      <c r="A7" s="679" t="s">
        <v>647</v>
      </c>
      <c r="B7" s="723">
        <v>15.37524</v>
      </c>
      <c r="C7" s="735">
        <v>-81.21141756083648</v>
      </c>
      <c r="D7" s="723">
        <v>15.77628</v>
      </c>
      <c r="E7" s="735">
        <v>-93.733349788824071</v>
      </c>
      <c r="F7" s="723">
        <v>168.05024999999998</v>
      </c>
      <c r="G7" s="735">
        <v>-96.758637495404216</v>
      </c>
      <c r="H7" s="735">
        <v>0.26560528090424318</v>
      </c>
      <c r="I7" s="734"/>
      <c r="J7" s="260"/>
    </row>
    <row r="8" spans="1:10" x14ac:dyDescent="0.2">
      <c r="A8" s="678" t="s">
        <v>648</v>
      </c>
      <c r="B8" s="662">
        <v>148.61802</v>
      </c>
      <c r="C8" s="683">
        <v>-97.671113866294746</v>
      </c>
      <c r="D8" s="662">
        <v>1785.8726300000005</v>
      </c>
      <c r="E8" s="683">
        <v>-82.722823361972914</v>
      </c>
      <c r="F8" s="662">
        <v>52129.921000000002</v>
      </c>
      <c r="G8" s="683">
        <v>35.417105047629327</v>
      </c>
      <c r="H8" s="683">
        <v>82.391917362342554</v>
      </c>
      <c r="I8" s="734"/>
      <c r="J8" s="260"/>
    </row>
    <row r="9" spans="1:10" x14ac:dyDescent="0.2">
      <c r="A9" s="679" t="s">
        <v>383</v>
      </c>
      <c r="B9" s="721">
        <v>27.961919999999999</v>
      </c>
      <c r="C9" s="735">
        <v>105.03113018216162</v>
      </c>
      <c r="D9" s="721">
        <v>1143.9770100000003</v>
      </c>
      <c r="E9" s="735">
        <v>2896.6653831041262</v>
      </c>
      <c r="F9" s="721">
        <v>3591.5759800000005</v>
      </c>
      <c r="G9" s="735">
        <v>3987.7392269891848</v>
      </c>
      <c r="H9" s="735">
        <v>5.6765256050308333</v>
      </c>
      <c r="I9" s="734"/>
      <c r="J9" s="260"/>
    </row>
    <row r="10" spans="1:10" x14ac:dyDescent="0.2">
      <c r="A10" s="679" t="s">
        <v>384</v>
      </c>
      <c r="B10" s="723">
        <v>0</v>
      </c>
      <c r="C10" s="736" t="s">
        <v>151</v>
      </c>
      <c r="D10" s="723">
        <v>2.0840199999999998</v>
      </c>
      <c r="E10" s="736" t="s">
        <v>151</v>
      </c>
      <c r="F10" s="723">
        <v>2.0840199999999998</v>
      </c>
      <c r="G10" s="736" t="s">
        <v>151</v>
      </c>
      <c r="H10" s="833">
        <v>3.293816685842841E-3</v>
      </c>
      <c r="I10" s="734"/>
      <c r="J10" s="260"/>
    </row>
    <row r="11" spans="1:10" x14ac:dyDescent="0.2">
      <c r="A11" s="679" t="s">
        <v>385</v>
      </c>
      <c r="B11" s="721">
        <v>1.7831600000000001</v>
      </c>
      <c r="C11" s="735">
        <v>-99.87247123604736</v>
      </c>
      <c r="D11" s="721">
        <v>487.57011999999997</v>
      </c>
      <c r="E11" s="735">
        <v>-79.406483747275487</v>
      </c>
      <c r="F11" s="721">
        <v>14139.541310000002</v>
      </c>
      <c r="G11" s="735">
        <v>99.740251131252364</v>
      </c>
      <c r="H11" s="735">
        <v>22.347701604131515</v>
      </c>
      <c r="I11" s="1"/>
    </row>
    <row r="12" spans="1:10" x14ac:dyDescent="0.2">
      <c r="A12" s="679" t="s">
        <v>386</v>
      </c>
      <c r="B12" s="721">
        <v>83.32119999999999</v>
      </c>
      <c r="C12" s="735">
        <v>-91.550497911582312</v>
      </c>
      <c r="D12" s="721">
        <v>85.399269999999987</v>
      </c>
      <c r="E12" s="735">
        <v>-91.339763346971154</v>
      </c>
      <c r="F12" s="721">
        <v>15026.225160000002</v>
      </c>
      <c r="G12" s="735">
        <v>43.200475385670941</v>
      </c>
      <c r="H12" s="735">
        <v>23.749115247089531</v>
      </c>
      <c r="I12" s="734"/>
      <c r="J12" s="260"/>
    </row>
    <row r="13" spans="1:10" x14ac:dyDescent="0.2">
      <c r="A13" s="679" t="s">
        <v>387</v>
      </c>
      <c r="B13" s="721">
        <v>15.33981</v>
      </c>
      <c r="C13" s="735">
        <v>-99.421809457577581</v>
      </c>
      <c r="D13" s="721">
        <v>46.003410000000002</v>
      </c>
      <c r="E13" s="735">
        <v>-98.320979836236276</v>
      </c>
      <c r="F13" s="721">
        <v>4290.39959</v>
      </c>
      <c r="G13" s="735">
        <v>-16.637838026759788</v>
      </c>
      <c r="H13" s="735">
        <v>6.7810240585384429</v>
      </c>
      <c r="I13" s="734"/>
      <c r="J13" s="260"/>
    </row>
    <row r="14" spans="1:10" x14ac:dyDescent="0.2">
      <c r="A14" s="679" t="s">
        <v>388</v>
      </c>
      <c r="B14" s="721">
        <v>20.211929999999999</v>
      </c>
      <c r="C14" s="735">
        <v>-98.480817305682436</v>
      </c>
      <c r="D14" s="721">
        <v>20.838799999999999</v>
      </c>
      <c r="E14" s="735">
        <v>-99.504408082582202</v>
      </c>
      <c r="F14" s="721">
        <v>15080.094939999999</v>
      </c>
      <c r="G14" s="735">
        <v>-3.8820282313966281</v>
      </c>
      <c r="H14" s="735">
        <v>23.8342570308664</v>
      </c>
      <c r="I14" s="1"/>
    </row>
    <row r="15" spans="1:10" x14ac:dyDescent="0.2">
      <c r="A15" s="680" t="s">
        <v>120</v>
      </c>
      <c r="B15" s="681">
        <v>1753.7982500000001</v>
      </c>
      <c r="C15" s="682">
        <v>-75.216089195080542</v>
      </c>
      <c r="D15" s="681">
        <v>8061.5241400000004</v>
      </c>
      <c r="E15" s="682">
        <v>-33.578890296701672</v>
      </c>
      <c r="F15" s="681">
        <v>63270.673470000002</v>
      </c>
      <c r="G15" s="682">
        <v>27.832324330658537</v>
      </c>
      <c r="H15" s="682">
        <v>100</v>
      </c>
      <c r="I15" s="734"/>
      <c r="J15" s="260"/>
    </row>
    <row r="16" spans="1:10" x14ac:dyDescent="0.2">
      <c r="A16" s="712"/>
      <c r="B16" s="1"/>
      <c r="C16" s="11"/>
      <c r="D16" s="11"/>
      <c r="E16" s="11"/>
      <c r="F16" s="11"/>
      <c r="G16" s="11"/>
      <c r="H16" s="250" t="s">
        <v>241</v>
      </c>
      <c r="I16" s="11"/>
    </row>
    <row r="17" spans="1:9" x14ac:dyDescent="0.2">
      <c r="A17" s="719" t="s">
        <v>378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19" t="s">
        <v>622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20" t="s">
        <v>242</v>
      </c>
    </row>
  </sheetData>
  <mergeCells count="4">
    <mergeCell ref="A1:F2"/>
    <mergeCell ref="B3:C3"/>
    <mergeCell ref="D3:E3"/>
    <mergeCell ref="F3:H3"/>
  </mergeCells>
  <conditionalFormatting sqref="B7">
    <cfRule type="cellIs" dxfId="2" priority="3" operator="between">
      <formula>0.0001</formula>
      <formula>0.4999999</formula>
    </cfRule>
  </conditionalFormatting>
  <conditionalFormatting sqref="D7">
    <cfRule type="cellIs" dxfId="1" priority="2" operator="between">
      <formula>0.0001</formula>
      <formula>0.4999999</formula>
    </cfRule>
  </conditionalFormatting>
  <conditionalFormatting sqref="H10">
    <cfRule type="cellIs" dxfId="0" priority="1" operator="between">
      <formula>0.000001</formula>
      <formula>1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2"/>
  <sheetViews>
    <sheetView workbookViewId="0">
      <selection sqref="A1:F2"/>
    </sheetView>
  </sheetViews>
  <sheetFormatPr baseColWidth="10" defaultRowHeight="14.25" x14ac:dyDescent="0.2"/>
  <sheetData>
    <row r="1" spans="1:9" x14ac:dyDescent="0.2">
      <c r="A1" s="882" t="s">
        <v>652</v>
      </c>
      <c r="B1" s="882"/>
      <c r="C1" s="882"/>
      <c r="D1" s="882"/>
      <c r="E1" s="882"/>
      <c r="F1" s="882"/>
      <c r="G1" s="1"/>
      <c r="H1" s="1"/>
    </row>
    <row r="2" spans="1:9" x14ac:dyDescent="0.2">
      <c r="A2" s="883"/>
      <c r="B2" s="883"/>
      <c r="C2" s="883"/>
      <c r="D2" s="883"/>
      <c r="E2" s="883"/>
      <c r="F2" s="883"/>
      <c r="G2" s="11"/>
      <c r="H2" s="62" t="s">
        <v>563</v>
      </c>
    </row>
    <row r="3" spans="1:9" x14ac:dyDescent="0.2">
      <c r="A3" s="359"/>
      <c r="B3" s="854">
        <f>INDICE!A3</f>
        <v>42064</v>
      </c>
      <c r="C3" s="854">
        <v>41671</v>
      </c>
      <c r="D3" s="872" t="s">
        <v>121</v>
      </c>
      <c r="E3" s="872"/>
      <c r="F3" s="872" t="s">
        <v>122</v>
      </c>
      <c r="G3" s="872"/>
      <c r="H3" s="872"/>
    </row>
    <row r="4" spans="1:9" x14ac:dyDescent="0.2">
      <c r="A4" s="360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567</v>
      </c>
    </row>
    <row r="5" spans="1:9" x14ac:dyDescent="0.2">
      <c r="A5" s="661" t="s">
        <v>120</v>
      </c>
      <c r="B5" s="69">
        <v>24360.771550000001</v>
      </c>
      <c r="C5" s="70">
        <v>-8.6380940067773331</v>
      </c>
      <c r="D5" s="69">
        <v>77497.742020000005</v>
      </c>
      <c r="E5" s="70">
        <v>-15.461901472408398</v>
      </c>
      <c r="F5" s="69">
        <v>302483.75404000003</v>
      </c>
      <c r="G5" s="70">
        <v>-8.8875412687714075</v>
      </c>
      <c r="H5" s="70">
        <v>100</v>
      </c>
    </row>
    <row r="6" spans="1:9" x14ac:dyDescent="0.2">
      <c r="A6" s="366" t="s">
        <v>376</v>
      </c>
      <c r="B6" s="258">
        <v>11080.88674</v>
      </c>
      <c r="C6" s="218">
        <v>-37.328248695389824</v>
      </c>
      <c r="D6" s="258">
        <v>41670.653680000003</v>
      </c>
      <c r="E6" s="218">
        <v>-21.627856059159129</v>
      </c>
      <c r="F6" s="258">
        <v>185745.90251999997</v>
      </c>
      <c r="G6" s="218">
        <v>-4.4028355255424545</v>
      </c>
      <c r="H6" s="218">
        <v>61.406902036608948</v>
      </c>
    </row>
    <row r="7" spans="1:9" x14ac:dyDescent="0.2">
      <c r="A7" s="366" t="s">
        <v>377</v>
      </c>
      <c r="B7" s="258">
        <v>13279.88481</v>
      </c>
      <c r="C7" s="218">
        <v>47.830150380100314</v>
      </c>
      <c r="D7" s="258">
        <v>35827.088340000002</v>
      </c>
      <c r="E7" s="218">
        <v>-6.9468242173519172</v>
      </c>
      <c r="F7" s="258">
        <v>116737.85152</v>
      </c>
      <c r="G7" s="218">
        <v>-15.216168655371993</v>
      </c>
      <c r="H7" s="218">
        <v>38.593097963391031</v>
      </c>
    </row>
    <row r="8" spans="1:9" x14ac:dyDescent="0.2">
      <c r="A8" s="829" t="s">
        <v>538</v>
      </c>
      <c r="B8" s="653">
        <v>2874.4588299999996</v>
      </c>
      <c r="C8" s="654">
        <v>63.748713191260052</v>
      </c>
      <c r="D8" s="653">
        <v>7013.7498100000003</v>
      </c>
      <c r="E8" s="656">
        <v>-39.596829089694587</v>
      </c>
      <c r="F8" s="655">
        <v>25366.340899999988</v>
      </c>
      <c r="G8" s="656">
        <v>-33.197106245087056</v>
      </c>
      <c r="H8" s="656">
        <v>8.3860176162206646</v>
      </c>
    </row>
    <row r="9" spans="1:9" x14ac:dyDescent="0.2">
      <c r="A9" s="829" t="s">
        <v>539</v>
      </c>
      <c r="B9" s="653">
        <v>21486.312720000002</v>
      </c>
      <c r="C9" s="654">
        <v>-13.739475702265267</v>
      </c>
      <c r="D9" s="653">
        <v>70483.992209999997</v>
      </c>
      <c r="E9" s="656">
        <v>-11.961493160440485</v>
      </c>
      <c r="F9" s="655">
        <v>277117.41314000008</v>
      </c>
      <c r="G9" s="656">
        <v>-5.7479977685817643</v>
      </c>
      <c r="H9" s="656">
        <v>91.613982383779344</v>
      </c>
    </row>
    <row r="10" spans="1:9" x14ac:dyDescent="0.2">
      <c r="A10" s="374"/>
      <c r="B10" s="374"/>
      <c r="C10" s="711"/>
      <c r="D10" s="1"/>
      <c r="E10" s="1"/>
      <c r="F10" s="1"/>
      <c r="G10" s="1"/>
      <c r="H10" s="250" t="s">
        <v>241</v>
      </c>
    </row>
    <row r="11" spans="1:9" x14ac:dyDescent="0.2">
      <c r="A11" s="719" t="s">
        <v>568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720" t="s">
        <v>242</v>
      </c>
      <c r="B12" s="1"/>
      <c r="C12" s="1"/>
      <c r="D12" s="1"/>
      <c r="E12" s="1"/>
      <c r="F12" s="1"/>
      <c r="G12" s="1"/>
      <c r="H12" s="1"/>
      <c r="I12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H6" sqref="H6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401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563</v>
      </c>
    </row>
    <row r="3" spans="1:8" x14ac:dyDescent="0.2">
      <c r="A3" s="63"/>
      <c r="B3" s="854">
        <f>INDICE!A3</f>
        <v>42064</v>
      </c>
      <c r="C3" s="872">
        <v>41671</v>
      </c>
      <c r="D3" s="872" t="s">
        <v>121</v>
      </c>
      <c r="E3" s="872"/>
      <c r="F3" s="872" t="s">
        <v>122</v>
      </c>
      <c r="G3" s="872"/>
      <c r="H3" s="872"/>
    </row>
    <row r="4" spans="1:8" ht="25.5" x14ac:dyDescent="0.2">
      <c r="A4" s="75"/>
      <c r="B4" s="263" t="s">
        <v>55</v>
      </c>
      <c r="C4" s="264" t="s">
        <v>506</v>
      </c>
      <c r="D4" s="263" t="s">
        <v>55</v>
      </c>
      <c r="E4" s="264" t="s">
        <v>506</v>
      </c>
      <c r="F4" s="263" t="s">
        <v>55</v>
      </c>
      <c r="G4" s="265" t="s">
        <v>506</v>
      </c>
      <c r="H4" s="264" t="s">
        <v>111</v>
      </c>
    </row>
    <row r="5" spans="1:8" x14ac:dyDescent="0.2">
      <c r="A5" s="737" t="s">
        <v>402</v>
      </c>
      <c r="B5" s="267">
        <v>2.5020915418</v>
      </c>
      <c r="C5" s="266">
        <v>-54.803071367539545</v>
      </c>
      <c r="D5" s="267">
        <v>6.4239694860000007</v>
      </c>
      <c r="E5" s="266">
        <v>-66.480325262634167</v>
      </c>
      <c r="F5" s="267">
        <v>46.128454085599998</v>
      </c>
      <c r="G5" s="266">
        <v>-61.01646800048777</v>
      </c>
      <c r="H5" s="266">
        <v>19.116947861466159</v>
      </c>
    </row>
    <row r="6" spans="1:8" x14ac:dyDescent="0.2">
      <c r="A6" s="737" t="s">
        <v>403</v>
      </c>
      <c r="B6" s="797">
        <v>0</v>
      </c>
      <c r="C6" s="269" t="s">
        <v>151</v>
      </c>
      <c r="D6" s="797">
        <v>0</v>
      </c>
      <c r="E6" s="67">
        <v>-100</v>
      </c>
      <c r="F6" s="797">
        <v>0</v>
      </c>
      <c r="G6" s="67">
        <v>-100</v>
      </c>
      <c r="H6" s="797">
        <v>0</v>
      </c>
    </row>
    <row r="7" spans="1:8" x14ac:dyDescent="0.2">
      <c r="A7" s="737" t="s">
        <v>404</v>
      </c>
      <c r="B7" s="825">
        <v>0.63890156999999992</v>
      </c>
      <c r="C7" s="269">
        <v>-45.251233016496911</v>
      </c>
      <c r="D7" s="66">
        <v>1.8826123180000001</v>
      </c>
      <c r="E7" s="67">
        <v>-33.108065754626793</v>
      </c>
      <c r="F7" s="66">
        <v>9.1569199880000003</v>
      </c>
      <c r="G7" s="67">
        <v>61.374087694499259</v>
      </c>
      <c r="H7" s="67">
        <v>3.7948889780128079</v>
      </c>
    </row>
    <row r="8" spans="1:8" x14ac:dyDescent="0.2">
      <c r="A8" s="737" t="s">
        <v>405</v>
      </c>
      <c r="B8" s="66">
        <v>6.6443987999999994</v>
      </c>
      <c r="C8" s="269">
        <v>-78.055198669350276</v>
      </c>
      <c r="D8" s="66">
        <v>19.307040000000001</v>
      </c>
      <c r="E8" s="67">
        <v>-78.784389088491622</v>
      </c>
      <c r="F8" s="66">
        <v>118.28074924000002</v>
      </c>
      <c r="G8" s="67">
        <v>-69.078365967657589</v>
      </c>
      <c r="H8" s="67">
        <v>49.018918172289368</v>
      </c>
    </row>
    <row r="9" spans="1:8" x14ac:dyDescent="0.2">
      <c r="A9" s="737" t="s">
        <v>656</v>
      </c>
      <c r="B9" s="66">
        <v>60.944000000000003</v>
      </c>
      <c r="C9" s="269" t="s">
        <v>151</v>
      </c>
      <c r="D9" s="66">
        <v>67.73</v>
      </c>
      <c r="E9" s="269" t="s">
        <v>151</v>
      </c>
      <c r="F9" s="66">
        <v>67.73</v>
      </c>
      <c r="G9" s="269" t="s">
        <v>151</v>
      </c>
      <c r="H9" s="67">
        <v>28.069244988231684</v>
      </c>
    </row>
    <row r="10" spans="1:8" x14ac:dyDescent="0.2">
      <c r="A10" s="245" t="s">
        <v>120</v>
      </c>
      <c r="B10" s="271">
        <v>70.729391911800008</v>
      </c>
      <c r="C10" s="830">
        <v>91.260142898550498</v>
      </c>
      <c r="D10" s="271">
        <v>95.343621804000009</v>
      </c>
      <c r="E10" s="830">
        <v>-22.451784066123739</v>
      </c>
      <c r="F10" s="271">
        <v>241.29612331359999</v>
      </c>
      <c r="G10" s="830">
        <v>-57.488158326479642</v>
      </c>
      <c r="H10" s="272">
        <v>100</v>
      </c>
    </row>
    <row r="11" spans="1:8" x14ac:dyDescent="0.2">
      <c r="A11" s="738" t="s">
        <v>278</v>
      </c>
      <c r="B11" s="274">
        <f>B10/'Consumo de gas natural'!B8*100</f>
        <v>0.25108548247965251</v>
      </c>
      <c r="C11" s="275"/>
      <c r="D11" s="274">
        <f>D10/'Consumo de gas natural'!D8*100</f>
        <v>0.10160195257169988</v>
      </c>
      <c r="E11" s="274"/>
      <c r="F11" s="274">
        <f>F10/'Consumo de gas natural'!F8*100</f>
        <v>7.7816516198700086E-2</v>
      </c>
      <c r="G11" s="276"/>
      <c r="H11" s="276" t="s">
        <v>151</v>
      </c>
    </row>
    <row r="12" spans="1:8" x14ac:dyDescent="0.2">
      <c r="A12" s="277"/>
      <c r="B12" s="67"/>
      <c r="C12" s="67"/>
      <c r="D12" s="67"/>
      <c r="E12" s="67"/>
      <c r="F12" s="67"/>
      <c r="G12" s="270"/>
      <c r="H12" s="250" t="s">
        <v>241</v>
      </c>
    </row>
    <row r="13" spans="1:8" x14ac:dyDescent="0.2">
      <c r="A13" s="277" t="s">
        <v>577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720" t="s">
        <v>242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6" t="s">
        <v>406</v>
      </c>
      <c r="B1" s="226"/>
      <c r="C1" s="226"/>
      <c r="D1" s="226"/>
      <c r="E1" s="227"/>
    </row>
    <row r="2" spans="1:5" x14ac:dyDescent="0.2">
      <c r="A2" s="229"/>
      <c r="B2" s="229"/>
      <c r="C2" s="229"/>
      <c r="D2" s="229"/>
      <c r="E2" s="62" t="s">
        <v>563</v>
      </c>
    </row>
    <row r="3" spans="1:5" x14ac:dyDescent="0.2">
      <c r="A3" s="378" t="s">
        <v>407</v>
      </c>
      <c r="B3" s="379"/>
      <c r="C3" s="380"/>
      <c r="D3" s="378" t="s">
        <v>408</v>
      </c>
      <c r="E3" s="379"/>
    </row>
    <row r="4" spans="1:5" x14ac:dyDescent="0.2">
      <c r="A4" s="191" t="s">
        <v>409</v>
      </c>
      <c r="B4" s="243">
        <v>26185.299191911799</v>
      </c>
      <c r="C4" s="381"/>
      <c r="D4" s="191" t="s">
        <v>410</v>
      </c>
      <c r="E4" s="243">
        <v>1753.7982500000001</v>
      </c>
    </row>
    <row r="5" spans="1:5" x14ac:dyDescent="0.2">
      <c r="A5" s="737" t="s">
        <v>411</v>
      </c>
      <c r="B5" s="382">
        <v>70.729391911800008</v>
      </c>
      <c r="C5" s="381"/>
      <c r="D5" s="737" t="s">
        <v>412</v>
      </c>
      <c r="E5" s="383">
        <v>1753.7982500000001</v>
      </c>
    </row>
    <row r="6" spans="1:5" x14ac:dyDescent="0.2">
      <c r="A6" s="737" t="s">
        <v>413</v>
      </c>
      <c r="B6" s="382">
        <v>13428.502829999999</v>
      </c>
      <c r="C6" s="381"/>
      <c r="D6" s="737" t="s">
        <v>414</v>
      </c>
      <c r="E6" s="383">
        <v>0</v>
      </c>
    </row>
    <row r="7" spans="1:5" x14ac:dyDescent="0.2">
      <c r="A7" s="737" t="s">
        <v>415</v>
      </c>
      <c r="B7" s="382">
        <v>12686.06697</v>
      </c>
      <c r="C7" s="381"/>
      <c r="D7" s="191" t="s">
        <v>416</v>
      </c>
      <c r="E7" s="243">
        <v>28169.446999999996</v>
      </c>
    </row>
    <row r="8" spans="1:5" x14ac:dyDescent="0.2">
      <c r="A8" s="739" t="s">
        <v>417</v>
      </c>
      <c r="B8" s="740">
        <v>0</v>
      </c>
      <c r="C8" s="381"/>
      <c r="D8" s="737" t="s">
        <v>418</v>
      </c>
      <c r="E8" s="383">
        <v>23283.298999999999</v>
      </c>
    </row>
    <row r="9" spans="1:5" x14ac:dyDescent="0.2">
      <c r="A9" s="737"/>
      <c r="B9" s="382"/>
      <c r="C9" s="381"/>
      <c r="D9" s="737" t="s">
        <v>419</v>
      </c>
      <c r="E9" s="383">
        <v>4088.4760000000001</v>
      </c>
    </row>
    <row r="10" spans="1:5" x14ac:dyDescent="0.2">
      <c r="A10" s="191" t="s">
        <v>287</v>
      </c>
      <c r="B10" s="243">
        <v>4146</v>
      </c>
      <c r="C10" s="381"/>
      <c r="D10" s="737" t="s">
        <v>420</v>
      </c>
      <c r="E10" s="383">
        <v>797.67200000000003</v>
      </c>
    </row>
    <row r="11" spans="1:5" x14ac:dyDescent="0.2">
      <c r="A11" s="737"/>
      <c r="B11" s="382"/>
      <c r="C11" s="381"/>
      <c r="D11" s="191" t="s">
        <v>421</v>
      </c>
      <c r="E11" s="243">
        <v>408.05394191180289</v>
      </c>
    </row>
    <row r="12" spans="1:5" x14ac:dyDescent="0.2">
      <c r="A12" s="245" t="s">
        <v>120</v>
      </c>
      <c r="B12" s="246">
        <v>30331.299191911799</v>
      </c>
      <c r="C12" s="381"/>
      <c r="D12" s="245" t="s">
        <v>120</v>
      </c>
      <c r="E12" s="246">
        <v>30331.299191911799</v>
      </c>
    </row>
    <row r="13" spans="1:5" x14ac:dyDescent="0.2">
      <c r="A13" s="1"/>
      <c r="B13" s="1"/>
      <c r="C13" s="1"/>
      <c r="D13" s="1"/>
      <c r="E13" s="250" t="s">
        <v>241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6"/>
  <sheetViews>
    <sheetView workbookViewId="0">
      <selection activeCell="I13" sqref="I13"/>
    </sheetView>
  </sheetViews>
  <sheetFormatPr baseColWidth="10" defaultRowHeight="14.25" x14ac:dyDescent="0.2"/>
  <sheetData>
    <row r="1" spans="1:6" x14ac:dyDescent="0.2">
      <c r="A1" s="840" t="s">
        <v>598</v>
      </c>
      <c r="B1" s="840"/>
      <c r="C1" s="840"/>
      <c r="D1" s="840"/>
      <c r="E1" s="840"/>
      <c r="F1" s="280"/>
    </row>
    <row r="2" spans="1:6" x14ac:dyDescent="0.2">
      <c r="A2" s="841"/>
      <c r="B2" s="841"/>
      <c r="C2" s="841"/>
      <c r="D2" s="841"/>
      <c r="E2" s="841"/>
      <c r="F2" s="62" t="s">
        <v>422</v>
      </c>
    </row>
    <row r="3" spans="1:6" x14ac:dyDescent="0.2">
      <c r="A3" s="281"/>
      <c r="B3" s="281"/>
      <c r="C3" s="282" t="s">
        <v>596</v>
      </c>
      <c r="D3" s="282" t="s">
        <v>561</v>
      </c>
      <c r="E3" s="282" t="s">
        <v>597</v>
      </c>
      <c r="F3" s="282" t="s">
        <v>561</v>
      </c>
    </row>
    <row r="4" spans="1:6" x14ac:dyDescent="0.2">
      <c r="A4" s="892">
        <v>2009</v>
      </c>
      <c r="B4" s="287" t="s">
        <v>290</v>
      </c>
      <c r="C4" s="386">
        <v>7.7359</v>
      </c>
      <c r="D4" s="743">
        <v>-3.815835281245334</v>
      </c>
      <c r="E4" s="386">
        <v>6.3959999999999999</v>
      </c>
      <c r="F4" s="743">
        <v>-3.5628665772054937</v>
      </c>
    </row>
    <row r="5" spans="1:6" x14ac:dyDescent="0.2">
      <c r="A5" s="890"/>
      <c r="B5" s="284" t="s">
        <v>423</v>
      </c>
      <c r="C5" s="384">
        <v>6.9970999999999997</v>
      </c>
      <c r="D5" s="741">
        <v>-9.550278571336241</v>
      </c>
      <c r="E5" s="384">
        <v>5.6573000000000002</v>
      </c>
      <c r="F5" s="741">
        <v>-11.549405878674166</v>
      </c>
    </row>
    <row r="6" spans="1:6" x14ac:dyDescent="0.2">
      <c r="A6" s="890"/>
      <c r="B6" s="284" t="s">
        <v>292</v>
      </c>
      <c r="C6" s="384">
        <v>6.8564999999999996</v>
      </c>
      <c r="D6" s="741">
        <v>-2.0094038958997307</v>
      </c>
      <c r="E6" s="384">
        <v>5.3018999999999998</v>
      </c>
      <c r="F6" s="741">
        <v>-6.2821487281919</v>
      </c>
    </row>
    <row r="7" spans="1:6" x14ac:dyDescent="0.2">
      <c r="A7" s="890"/>
      <c r="B7" s="284" t="s">
        <v>293</v>
      </c>
      <c r="C7" s="384">
        <v>6.7845000000000004</v>
      </c>
      <c r="D7" s="741">
        <v>-1.050098446729369</v>
      </c>
      <c r="E7" s="384">
        <v>5.2298999999999998</v>
      </c>
      <c r="F7" s="741">
        <v>-1.3580037345102711</v>
      </c>
    </row>
    <row r="8" spans="1:6" x14ac:dyDescent="0.2">
      <c r="A8" s="892">
        <v>2010</v>
      </c>
      <c r="B8" s="287" t="s">
        <v>290</v>
      </c>
      <c r="C8" s="386">
        <v>6.7853000000000003</v>
      </c>
      <c r="D8" s="743" t="s">
        <v>195</v>
      </c>
      <c r="E8" s="386">
        <v>5.2305999999999999</v>
      </c>
      <c r="F8" s="744" t="s">
        <v>195</v>
      </c>
    </row>
    <row r="9" spans="1:6" x14ac:dyDescent="0.2">
      <c r="A9" s="890"/>
      <c r="B9" s="284" t="s">
        <v>291</v>
      </c>
      <c r="C9" s="384">
        <v>6.9649000000000001</v>
      </c>
      <c r="D9" s="741">
        <v>2.6468984422206789</v>
      </c>
      <c r="E9" s="384">
        <v>5.4103000000000003</v>
      </c>
      <c r="F9" s="741">
        <v>3.4355523266929304</v>
      </c>
    </row>
    <row r="10" spans="1:6" x14ac:dyDescent="0.2">
      <c r="A10" s="890"/>
      <c r="B10" s="284" t="s">
        <v>292</v>
      </c>
      <c r="C10" s="384">
        <v>7.4569000000000001</v>
      </c>
      <c r="D10" s="741">
        <v>7.0639923042685462</v>
      </c>
      <c r="E10" s="384">
        <v>5.8754999999999997</v>
      </c>
      <c r="F10" s="741">
        <v>8.5984141359998407</v>
      </c>
    </row>
    <row r="11" spans="1:6" x14ac:dyDescent="0.2">
      <c r="A11" s="891"/>
      <c r="B11" s="289" t="s">
        <v>293</v>
      </c>
      <c r="C11" s="385">
        <v>7.3807999999999998</v>
      </c>
      <c r="D11" s="742">
        <v>-1.0205313199855204</v>
      </c>
      <c r="E11" s="385">
        <v>5.7994000000000003</v>
      </c>
      <c r="F11" s="742">
        <v>-1.2952089183899138</v>
      </c>
    </row>
    <row r="12" spans="1:6" x14ac:dyDescent="0.2">
      <c r="A12" s="890">
        <v>2011</v>
      </c>
      <c r="B12" s="284" t="s">
        <v>290</v>
      </c>
      <c r="C12" s="384">
        <v>7.6839000000000004</v>
      </c>
      <c r="D12" s="741">
        <v>4.1066009104704175</v>
      </c>
      <c r="E12" s="384">
        <v>6.02</v>
      </c>
      <c r="F12" s="741">
        <v>3.8038417767355108</v>
      </c>
    </row>
    <row r="13" spans="1:6" x14ac:dyDescent="0.2">
      <c r="A13" s="890"/>
      <c r="B13" s="284" t="s">
        <v>291</v>
      </c>
      <c r="C13" s="384">
        <v>7.9547999999999996</v>
      </c>
      <c r="D13" s="741">
        <v>3.5255534298988693</v>
      </c>
      <c r="E13" s="384">
        <v>6.2908999999999997</v>
      </c>
      <c r="F13" s="741">
        <v>4.5000000000000027</v>
      </c>
    </row>
    <row r="14" spans="1:6" x14ac:dyDescent="0.2">
      <c r="A14" s="890"/>
      <c r="B14" s="284" t="s">
        <v>292</v>
      </c>
      <c r="C14" s="384">
        <v>8.3352000000000004</v>
      </c>
      <c r="D14" s="741">
        <v>4.7820184039825104</v>
      </c>
      <c r="E14" s="384">
        <v>6.6712999999999996</v>
      </c>
      <c r="F14" s="741">
        <v>6.0468295474415399</v>
      </c>
    </row>
    <row r="15" spans="1:6" x14ac:dyDescent="0.2">
      <c r="A15" s="891"/>
      <c r="B15" s="289" t="s">
        <v>293</v>
      </c>
      <c r="C15" s="385">
        <v>8.4214000000000002</v>
      </c>
      <c r="D15" s="742">
        <v>1.034168346290429</v>
      </c>
      <c r="E15" s="385">
        <v>6.7573999999999996</v>
      </c>
      <c r="F15" s="742">
        <v>1.2906030308935299</v>
      </c>
    </row>
    <row r="16" spans="1:6" x14ac:dyDescent="0.2">
      <c r="A16" s="890">
        <v>2012</v>
      </c>
      <c r="B16" s="284" t="s">
        <v>290</v>
      </c>
      <c r="C16" s="384">
        <v>8.4930747799999988</v>
      </c>
      <c r="D16" s="741">
        <v>0.85110290450517256</v>
      </c>
      <c r="E16" s="384">
        <v>6.77558478</v>
      </c>
      <c r="F16" s="741">
        <v>0.2691091248113231</v>
      </c>
    </row>
    <row r="17" spans="1:6" x14ac:dyDescent="0.2">
      <c r="A17" s="890"/>
      <c r="B17" s="284" t="s">
        <v>294</v>
      </c>
      <c r="C17" s="384">
        <v>8.8919548999999982</v>
      </c>
      <c r="D17" s="741">
        <v>4.6965337093146315</v>
      </c>
      <c r="E17" s="384">
        <v>7.1146388999999992</v>
      </c>
      <c r="F17" s="741">
        <v>5.0040569339610448</v>
      </c>
    </row>
    <row r="18" spans="1:6" x14ac:dyDescent="0.2">
      <c r="A18" s="890"/>
      <c r="B18" s="284" t="s">
        <v>292</v>
      </c>
      <c r="C18" s="384">
        <v>9.0495981799999985</v>
      </c>
      <c r="D18" s="741">
        <v>1.772875388740448</v>
      </c>
      <c r="E18" s="384">
        <v>7.2722821799999995</v>
      </c>
      <c r="F18" s="741">
        <v>2.2157593971494505</v>
      </c>
    </row>
    <row r="19" spans="1:6" x14ac:dyDescent="0.2">
      <c r="A19" s="891"/>
      <c r="B19" s="289" t="s">
        <v>295</v>
      </c>
      <c r="C19" s="385">
        <v>9.2796727099999998</v>
      </c>
      <c r="D19" s="742">
        <v>2.5423728813559472</v>
      </c>
      <c r="E19" s="385">
        <v>7.4571707099999998</v>
      </c>
      <c r="F19" s="742">
        <v>2.5423728813559361</v>
      </c>
    </row>
    <row r="20" spans="1:6" x14ac:dyDescent="0.2">
      <c r="A20" s="746">
        <v>2013</v>
      </c>
      <c r="B20" s="747" t="s">
        <v>290</v>
      </c>
      <c r="C20" s="748">
        <v>9.3228939099999995</v>
      </c>
      <c r="D20" s="745">
        <v>0.46576211630204822</v>
      </c>
      <c r="E20" s="748">
        <v>7.4668749099999996</v>
      </c>
      <c r="F20" s="745">
        <v>0.13013246413933616</v>
      </c>
    </row>
    <row r="21" spans="1:6" x14ac:dyDescent="0.2">
      <c r="A21" s="746">
        <v>2014</v>
      </c>
      <c r="B21" s="747" t="s">
        <v>290</v>
      </c>
      <c r="C21" s="748">
        <v>9.3313711699999988</v>
      </c>
      <c r="D21" s="745">
        <v>9.0929491227036571E-2</v>
      </c>
      <c r="E21" s="748">
        <v>7.4541771700000004</v>
      </c>
      <c r="F21" s="745">
        <v>-0.17005427508895066</v>
      </c>
    </row>
    <row r="22" spans="1:6" x14ac:dyDescent="0.2">
      <c r="A22" s="746">
        <v>2015</v>
      </c>
      <c r="B22" s="747" t="s">
        <v>290</v>
      </c>
      <c r="C22" s="748">
        <v>9.0886999999999993</v>
      </c>
      <c r="D22" s="745">
        <v>-2.6</v>
      </c>
      <c r="E22" s="748">
        <v>7.2163000000000004</v>
      </c>
      <c r="F22" s="745">
        <v>-3.2</v>
      </c>
    </row>
    <row r="23" spans="1:6" x14ac:dyDescent="0.2">
      <c r="A23" s="749"/>
      <c r="B23" s="58"/>
      <c r="C23" s="94"/>
      <c r="D23" s="94"/>
      <c r="E23" s="94"/>
      <c r="F23" s="94" t="s">
        <v>299</v>
      </c>
    </row>
    <row r="24" spans="1:6" x14ac:dyDescent="0.2">
      <c r="A24" s="749" t="s">
        <v>562</v>
      </c>
      <c r="B24" s="58"/>
      <c r="C24" s="94"/>
      <c r="D24" s="94"/>
      <c r="E24" s="94"/>
      <c r="F24" s="94"/>
    </row>
    <row r="25" spans="1:6" x14ac:dyDescent="0.2">
      <c r="A25" s="94" t="s">
        <v>626</v>
      </c>
      <c r="B25" s="8"/>
      <c r="C25" s="8"/>
      <c r="D25" s="8"/>
      <c r="E25" s="8"/>
      <c r="F25" s="8"/>
    </row>
    <row r="26" spans="1:6" x14ac:dyDescent="0.2">
      <c r="A26" s="388"/>
      <c r="B26" s="8"/>
      <c r="C26" s="8"/>
      <c r="D26" s="8"/>
      <c r="E26" s="8"/>
      <c r="F26" s="8"/>
    </row>
  </sheetData>
  <mergeCells count="5">
    <mergeCell ref="A1:E2"/>
    <mergeCell ref="A16:A19"/>
    <mergeCell ref="A4:A7"/>
    <mergeCell ref="A8:A11"/>
    <mergeCell ref="A12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0" t="s">
        <v>5</v>
      </c>
      <c r="B1" s="489"/>
      <c r="C1" s="489"/>
      <c r="D1" s="489"/>
      <c r="E1" s="489"/>
      <c r="F1" s="489"/>
      <c r="G1" s="489"/>
      <c r="H1" s="489"/>
      <c r="I1" s="404"/>
    </row>
    <row r="2" spans="1:9" ht="15.75" x14ac:dyDescent="0.25">
      <c r="A2" s="491"/>
      <c r="B2" s="492"/>
      <c r="C2" s="489"/>
      <c r="D2" s="489"/>
      <c r="E2" s="489"/>
      <c r="F2" s="489"/>
      <c r="G2" s="489"/>
      <c r="H2" s="62" t="s">
        <v>160</v>
      </c>
      <c r="I2" s="404"/>
    </row>
    <row r="3" spans="1:9" s="80" customFormat="1" ht="14.25" x14ac:dyDescent="0.2">
      <c r="A3" s="462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  <c r="I3" s="404"/>
    </row>
    <row r="4" spans="1:9" s="80" customFormat="1" ht="14.25" x14ac:dyDescent="0.2">
      <c r="A4" s="81"/>
      <c r="B4" s="72" t="s">
        <v>48</v>
      </c>
      <c r="C4" s="72" t="s">
        <v>506</v>
      </c>
      <c r="D4" s="72" t="s">
        <v>48</v>
      </c>
      <c r="E4" s="72" t="s">
        <v>506</v>
      </c>
      <c r="F4" s="72" t="s">
        <v>48</v>
      </c>
      <c r="G4" s="73" t="s">
        <v>506</v>
      </c>
      <c r="H4" s="73" t="s">
        <v>129</v>
      </c>
      <c r="I4" s="404"/>
    </row>
    <row r="5" spans="1:9" s="80" customFormat="1" ht="14.25" x14ac:dyDescent="0.2">
      <c r="A5" s="82" t="s">
        <v>633</v>
      </c>
      <c r="B5" s="483">
        <v>177.37289000000007</v>
      </c>
      <c r="C5" s="84">
        <v>6.6523090958080147</v>
      </c>
      <c r="D5" s="83">
        <v>530.36279000000002</v>
      </c>
      <c r="E5" s="84">
        <v>4.9586071126477833</v>
      </c>
      <c r="F5" s="83">
        <v>1688.6374699999999</v>
      </c>
      <c r="G5" s="84">
        <v>7.5329941489619845</v>
      </c>
      <c r="H5" s="486">
        <v>3.0862394113224294</v>
      </c>
      <c r="I5" s="404"/>
    </row>
    <row r="6" spans="1:9" s="80" customFormat="1" ht="14.25" x14ac:dyDescent="0.2">
      <c r="A6" s="82" t="s">
        <v>49</v>
      </c>
      <c r="B6" s="484">
        <v>373.45778000000001</v>
      </c>
      <c r="C6" s="86">
        <v>-9.9467773581000979E-2</v>
      </c>
      <c r="D6" s="85">
        <v>1052.4202800000003</v>
      </c>
      <c r="E6" s="86">
        <v>3.2004111612536884E-2</v>
      </c>
      <c r="F6" s="85">
        <v>4616.0418799999989</v>
      </c>
      <c r="G6" s="86">
        <v>-0.75137088344060099</v>
      </c>
      <c r="H6" s="487">
        <v>8.4365120562976017</v>
      </c>
      <c r="I6" s="404"/>
    </row>
    <row r="7" spans="1:9" s="80" customFormat="1" ht="14.25" x14ac:dyDescent="0.2">
      <c r="A7" s="82" t="s">
        <v>50</v>
      </c>
      <c r="B7" s="484">
        <v>377.25397000000004</v>
      </c>
      <c r="C7" s="86">
        <v>-1.4087953405333402</v>
      </c>
      <c r="D7" s="85">
        <v>1090.6702000000002</v>
      </c>
      <c r="E7" s="86">
        <v>4.1813093547963289</v>
      </c>
      <c r="F7" s="85">
        <v>5310.3646900000003</v>
      </c>
      <c r="G7" s="86">
        <v>3.1930104847877656</v>
      </c>
      <c r="H7" s="487">
        <v>9.7054916084344711</v>
      </c>
      <c r="I7" s="404"/>
    </row>
    <row r="8" spans="1:9" s="80" customFormat="1" ht="14.25" x14ac:dyDescent="0.2">
      <c r="A8" s="82" t="s">
        <v>130</v>
      </c>
      <c r="B8" s="484">
        <v>2573.6209399999998</v>
      </c>
      <c r="C8" s="86">
        <v>5.3079682044048537</v>
      </c>
      <c r="D8" s="85">
        <v>7649.0779699999985</v>
      </c>
      <c r="E8" s="86">
        <v>7.5248156422960051</v>
      </c>
      <c r="F8" s="85">
        <v>28859.698659999998</v>
      </c>
      <c r="G8" s="86">
        <v>2.0155867905650413</v>
      </c>
      <c r="H8" s="487">
        <v>52.745447726788342</v>
      </c>
      <c r="I8" s="404"/>
    </row>
    <row r="9" spans="1:9" s="80" customFormat="1" ht="14.25" x14ac:dyDescent="0.2">
      <c r="A9" s="82" t="s">
        <v>131</v>
      </c>
      <c r="B9" s="484">
        <v>671.9551899999999</v>
      </c>
      <c r="C9" s="86">
        <v>-18.696173534747167</v>
      </c>
      <c r="D9" s="85">
        <v>2032.4225800000002</v>
      </c>
      <c r="E9" s="86">
        <v>-11.161222995288666</v>
      </c>
      <c r="F9" s="85">
        <v>8690.6589600000007</v>
      </c>
      <c r="G9" s="87">
        <v>-2.7259377305522547</v>
      </c>
      <c r="H9" s="487">
        <v>15.883488711590891</v>
      </c>
      <c r="I9" s="404"/>
    </row>
    <row r="10" spans="1:9" s="80" customFormat="1" ht="14.25" x14ac:dyDescent="0.2">
      <c r="A10" s="81" t="s">
        <v>507</v>
      </c>
      <c r="B10" s="485">
        <v>421</v>
      </c>
      <c r="C10" s="89">
        <v>-16.027402088681846</v>
      </c>
      <c r="D10" s="88">
        <v>1338.9664171754293</v>
      </c>
      <c r="E10" s="89">
        <v>1.5864957309438492</v>
      </c>
      <c r="F10" s="88">
        <v>5549.6494084597916</v>
      </c>
      <c r="G10" s="89">
        <v>-9.846520849151462</v>
      </c>
      <c r="H10" s="488">
        <v>10.142820485566281</v>
      </c>
      <c r="I10" s="404"/>
    </row>
    <row r="11" spans="1:9" s="80" customFormat="1" ht="14.25" x14ac:dyDescent="0.2">
      <c r="A11" s="90" t="s">
        <v>508</v>
      </c>
      <c r="B11" s="91">
        <v>4594.6607699999995</v>
      </c>
      <c r="C11" s="92">
        <v>-2.1269683671231658</v>
      </c>
      <c r="D11" s="91">
        <v>13693.920237175429</v>
      </c>
      <c r="E11" s="92">
        <v>2.7772223244151508</v>
      </c>
      <c r="F11" s="91">
        <v>54715.051068459783</v>
      </c>
      <c r="G11" s="92">
        <v>-5.8103357223970253E-2</v>
      </c>
      <c r="H11" s="92">
        <v>100</v>
      </c>
      <c r="I11" s="404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241</v>
      </c>
      <c r="I12" s="404"/>
    </row>
    <row r="13" spans="1:9" s="80" customFormat="1" ht="14.25" x14ac:dyDescent="0.2">
      <c r="A13" s="94" t="s">
        <v>577</v>
      </c>
      <c r="B13" s="82"/>
      <c r="C13" s="82"/>
      <c r="D13" s="82"/>
      <c r="E13" s="82"/>
      <c r="F13" s="82"/>
      <c r="G13" s="82"/>
      <c r="H13" s="82"/>
      <c r="I13" s="404"/>
    </row>
    <row r="14" spans="1:9" ht="14.25" x14ac:dyDescent="0.2">
      <c r="A14" s="94" t="s">
        <v>509</v>
      </c>
      <c r="B14" s="85"/>
      <c r="C14" s="489"/>
      <c r="D14" s="489"/>
      <c r="E14" s="489"/>
      <c r="F14" s="489"/>
      <c r="G14" s="489"/>
      <c r="H14" s="489"/>
      <c r="I14" s="404"/>
    </row>
    <row r="15" spans="1:9" ht="14.25" x14ac:dyDescent="0.2">
      <c r="A15" s="94" t="s">
        <v>510</v>
      </c>
      <c r="B15" s="489"/>
      <c r="C15" s="489"/>
      <c r="D15" s="489"/>
      <c r="E15" s="489"/>
      <c r="F15" s="489"/>
      <c r="G15" s="489"/>
      <c r="H15" s="489"/>
      <c r="I15" s="404"/>
    </row>
    <row r="16" spans="1:9" ht="14.25" x14ac:dyDescent="0.2">
      <c r="A16" s="94" t="s">
        <v>242</v>
      </c>
      <c r="B16" s="489"/>
      <c r="C16" s="489"/>
      <c r="D16" s="489"/>
      <c r="E16" s="489"/>
      <c r="F16" s="489"/>
      <c r="G16" s="489"/>
      <c r="H16" s="489"/>
      <c r="I16" s="404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6" t="s">
        <v>424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1"/>
    </row>
    <row r="3" spans="1:13" x14ac:dyDescent="0.2">
      <c r="A3" s="228"/>
      <c r="B3" s="769">
        <v>2014</v>
      </c>
      <c r="C3" s="769" t="s">
        <v>624</v>
      </c>
      <c r="D3" s="769" t="s">
        <v>624</v>
      </c>
      <c r="E3" s="769" t="s">
        <v>624</v>
      </c>
      <c r="F3" s="769" t="s">
        <v>624</v>
      </c>
      <c r="G3" s="769" t="s">
        <v>624</v>
      </c>
      <c r="H3" s="769" t="s">
        <v>624</v>
      </c>
      <c r="I3" s="769" t="s">
        <v>624</v>
      </c>
      <c r="J3" s="769" t="s">
        <v>624</v>
      </c>
      <c r="K3" s="769">
        <v>2015</v>
      </c>
      <c r="L3" s="769" t="s">
        <v>624</v>
      </c>
      <c r="M3" s="769" t="s">
        <v>624</v>
      </c>
    </row>
    <row r="4" spans="1:13" x14ac:dyDescent="0.2">
      <c r="A4" s="314"/>
      <c r="B4" s="700">
        <v>41730</v>
      </c>
      <c r="C4" s="700">
        <v>41760</v>
      </c>
      <c r="D4" s="700">
        <v>41791</v>
      </c>
      <c r="E4" s="700">
        <v>41821</v>
      </c>
      <c r="F4" s="700">
        <v>41852</v>
      </c>
      <c r="G4" s="700">
        <v>41883</v>
      </c>
      <c r="H4" s="700">
        <v>41913</v>
      </c>
      <c r="I4" s="700">
        <v>41944</v>
      </c>
      <c r="J4" s="700">
        <v>41974</v>
      </c>
      <c r="K4" s="700">
        <v>42005</v>
      </c>
      <c r="L4" s="700">
        <v>42036</v>
      </c>
      <c r="M4" s="700">
        <v>42064</v>
      </c>
    </row>
    <row r="5" spans="1:13" x14ac:dyDescent="0.2">
      <c r="A5" s="389" t="s">
        <v>425</v>
      </c>
      <c r="B5" s="316">
        <v>4.6347619047619055</v>
      </c>
      <c r="C5" s="317">
        <v>4.5539999999999985</v>
      </c>
      <c r="D5" s="317">
        <v>4.5704761904761915</v>
      </c>
      <c r="E5" s="317">
        <v>4.0090909090909088</v>
      </c>
      <c r="F5" s="317">
        <v>3.8847619047619042</v>
      </c>
      <c r="G5" s="317">
        <v>3.9180000000000001</v>
      </c>
      <c r="H5" s="317">
        <v>3.7726086956521736</v>
      </c>
      <c r="I5" s="317">
        <v>4.0999999999999996</v>
      </c>
      <c r="J5" s="317">
        <v>3.4333333333333331</v>
      </c>
      <c r="K5" s="317">
        <v>2.9735000000000005</v>
      </c>
      <c r="L5" s="317">
        <v>2.8473684210526318</v>
      </c>
      <c r="M5" s="317">
        <v>2.8004545454545458</v>
      </c>
    </row>
    <row r="6" spans="1:13" x14ac:dyDescent="0.2">
      <c r="A6" s="319" t="s">
        <v>426</v>
      </c>
      <c r="B6" s="390">
        <v>49.946363636363635</v>
      </c>
      <c r="C6" s="391">
        <v>45.433181818181815</v>
      </c>
      <c r="D6" s="391">
        <v>39.540476190476184</v>
      </c>
      <c r="E6" s="391">
        <v>37.602173913043472</v>
      </c>
      <c r="F6" s="391">
        <v>40.75</v>
      </c>
      <c r="G6" s="391">
        <v>48.486363636363642</v>
      </c>
      <c r="H6" s="391">
        <v>50.420869565217373</v>
      </c>
      <c r="I6" s="391">
        <v>54.932500000000005</v>
      </c>
      <c r="J6" s="391">
        <v>53.619545454545438</v>
      </c>
      <c r="K6" s="391">
        <v>46.255000000000003</v>
      </c>
      <c r="L6" s="391">
        <v>50.66</v>
      </c>
      <c r="M6" s="391">
        <v>47.287727272727281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0" t="s">
        <v>337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3">
        <f>INDICE!A3</f>
        <v>42064</v>
      </c>
      <c r="C3" s="894">
        <v>41671</v>
      </c>
      <c r="D3" s="893">
        <f>DATE(YEAR(B3),MONTH(B3)-1,1)</f>
        <v>42036</v>
      </c>
      <c r="E3" s="894"/>
      <c r="F3" s="893">
        <f>DATE(YEAR(B3)-1,MONTH(B3),1)</f>
        <v>41699</v>
      </c>
      <c r="G3" s="894"/>
      <c r="H3" s="843" t="s">
        <v>506</v>
      </c>
      <c r="I3" s="84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42036</v>
      </c>
      <c r="I4" s="455">
        <f>F3</f>
        <v>41699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428</v>
      </c>
      <c r="B5" s="383">
        <v>7688</v>
      </c>
      <c r="C5" s="751">
        <v>42.739604180564825</v>
      </c>
      <c r="D5" s="383">
        <v>7120</v>
      </c>
      <c r="E5" s="751">
        <v>41.160827841368949</v>
      </c>
      <c r="F5" s="383">
        <v>6485</v>
      </c>
      <c r="G5" s="751">
        <v>41.03651205467316</v>
      </c>
      <c r="H5" s="397">
        <v>7.9775280898876408</v>
      </c>
      <c r="I5" s="397">
        <v>18.550501156515033</v>
      </c>
      <c r="K5" s="396"/>
    </row>
    <row r="6" spans="1:71" s="395" customFormat="1" ht="15" x14ac:dyDescent="0.2">
      <c r="A6" s="398" t="s">
        <v>125</v>
      </c>
      <c r="B6" s="383">
        <v>10300</v>
      </c>
      <c r="C6" s="751">
        <v>57.260395819435182</v>
      </c>
      <c r="D6" s="383">
        <v>10178</v>
      </c>
      <c r="E6" s="751">
        <v>58.839172158631058</v>
      </c>
      <c r="F6" s="383">
        <v>9318</v>
      </c>
      <c r="G6" s="751">
        <v>58.963487945326833</v>
      </c>
      <c r="H6" s="397">
        <v>1.1986637846335233</v>
      </c>
      <c r="I6" s="397">
        <v>10.538742219360378</v>
      </c>
      <c r="K6" s="396"/>
    </row>
    <row r="7" spans="1:71" s="80" customFormat="1" ht="12.75" x14ac:dyDescent="0.2">
      <c r="A7" s="90" t="s">
        <v>120</v>
      </c>
      <c r="B7" s="91">
        <v>17988</v>
      </c>
      <c r="C7" s="92">
        <v>100</v>
      </c>
      <c r="D7" s="91">
        <v>17298</v>
      </c>
      <c r="E7" s="92">
        <v>100</v>
      </c>
      <c r="F7" s="91">
        <v>15803</v>
      </c>
      <c r="G7" s="92">
        <v>100</v>
      </c>
      <c r="H7" s="92">
        <v>3.9889004509191812</v>
      </c>
      <c r="I7" s="92">
        <v>13.826488641397203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0"/>
      <c r="I8" s="250" t="s">
        <v>241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s="392" customFormat="1" ht="12.75" x14ac:dyDescent="0.2">
      <c r="A9" s="749" t="s">
        <v>560</v>
      </c>
      <c r="B9" s="393"/>
      <c r="C9" s="394"/>
      <c r="D9" s="393"/>
      <c r="E9" s="393"/>
      <c r="F9" s="393"/>
      <c r="G9" s="393"/>
      <c r="H9" s="393"/>
      <c r="I9" s="393"/>
      <c r="J9" s="393"/>
      <c r="K9" s="393"/>
      <c r="L9" s="393"/>
    </row>
    <row r="10" spans="1:71" x14ac:dyDescent="0.2">
      <c r="A10" s="750" t="s">
        <v>556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0"/>
      <c r="H2" s="402"/>
      <c r="I2" s="401" t="s">
        <v>160</v>
      </c>
    </row>
    <row r="3" spans="1:71" s="80" customFormat="1" ht="12.75" x14ac:dyDescent="0.2">
      <c r="A3" s="79"/>
      <c r="B3" s="893">
        <f>INDICE!A3</f>
        <v>42064</v>
      </c>
      <c r="C3" s="894">
        <v>41671</v>
      </c>
      <c r="D3" s="893">
        <f>DATE(YEAR(B3),MONTH(B3)-1,1)</f>
        <v>42036</v>
      </c>
      <c r="E3" s="894"/>
      <c r="F3" s="893">
        <f>DATE(YEAR(B3)-1,MONTH(B3),1)</f>
        <v>41699</v>
      </c>
      <c r="G3" s="894"/>
      <c r="H3" s="843" t="s">
        <v>506</v>
      </c>
      <c r="I3" s="843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42036</v>
      </c>
      <c r="I4" s="455">
        <f>F3</f>
        <v>41699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5" customFormat="1" ht="15" x14ac:dyDescent="0.2">
      <c r="A5" s="399" t="s">
        <v>559</v>
      </c>
      <c r="B5" s="383">
        <v>6872</v>
      </c>
      <c r="C5" s="751">
        <v>40.372065430085286</v>
      </c>
      <c r="D5" s="383">
        <v>6884</v>
      </c>
      <c r="E5" s="751">
        <v>41.494494752266483</v>
      </c>
      <c r="F5" s="383">
        <v>6896</v>
      </c>
      <c r="G5" s="751">
        <v>43.325350474158839</v>
      </c>
      <c r="H5" s="826">
        <v>-0.17431725740848344</v>
      </c>
      <c r="I5" s="239">
        <v>-0.3480278422273782</v>
      </c>
      <c r="K5" s="396"/>
    </row>
    <row r="6" spans="1:71" s="395" customFormat="1" ht="15" x14ac:dyDescent="0.2">
      <c r="A6" s="398" t="s">
        <v>637</v>
      </c>
      <c r="B6" s="383">
        <v>10149.67061999999</v>
      </c>
      <c r="C6" s="751">
        <v>59.627934569914707</v>
      </c>
      <c r="D6" s="383">
        <v>9706.1525999999976</v>
      </c>
      <c r="E6" s="751">
        <v>58.505505247733524</v>
      </c>
      <c r="F6" s="383">
        <v>9020.7783399999989</v>
      </c>
      <c r="G6" s="751">
        <v>56.674649525841168</v>
      </c>
      <c r="H6" s="239">
        <v>4.5694523698297544</v>
      </c>
      <c r="I6" s="239">
        <v>12.51435560714588</v>
      </c>
      <c r="K6" s="396"/>
    </row>
    <row r="7" spans="1:71" s="80" customFormat="1" ht="12.75" x14ac:dyDescent="0.2">
      <c r="A7" s="90" t="s">
        <v>120</v>
      </c>
      <c r="B7" s="91">
        <v>17021.67061999999</v>
      </c>
      <c r="C7" s="92">
        <v>100</v>
      </c>
      <c r="D7" s="91">
        <v>16590.152599999998</v>
      </c>
      <c r="E7" s="92">
        <v>100</v>
      </c>
      <c r="F7" s="91">
        <v>15916.778339999999</v>
      </c>
      <c r="G7" s="92">
        <v>100</v>
      </c>
      <c r="H7" s="92">
        <v>2.601049130795773</v>
      </c>
      <c r="I7" s="92">
        <v>6.9416828983747152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0"/>
      <c r="I8" s="250" t="s">
        <v>133</v>
      </c>
      <c r="J8" s="395"/>
      <c r="K8" s="396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</row>
    <row r="9" spans="1:71" x14ac:dyDescent="0.2">
      <c r="A9" s="749" t="s">
        <v>560</v>
      </c>
    </row>
    <row r="10" spans="1:71" x14ac:dyDescent="0.2">
      <c r="A10" s="749" t="s">
        <v>556</v>
      </c>
    </row>
    <row r="11" spans="1:71" x14ac:dyDescent="0.2">
      <c r="A11" s="720" t="s">
        <v>242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sqref="A1:F2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2" t="s">
        <v>608</v>
      </c>
      <c r="B1" s="882"/>
      <c r="C1" s="882"/>
      <c r="D1" s="882"/>
      <c r="E1" s="882"/>
      <c r="F1" s="882"/>
      <c r="G1" s="13"/>
      <c r="H1" s="13"/>
      <c r="I1" s="13"/>
    </row>
    <row r="2" spans="1:9" x14ac:dyDescent="0.2">
      <c r="A2" s="883"/>
      <c r="B2" s="883"/>
      <c r="C2" s="883"/>
      <c r="D2" s="883"/>
      <c r="E2" s="883"/>
      <c r="F2" s="883"/>
      <c r="G2" s="13"/>
      <c r="H2" s="13"/>
      <c r="I2" s="231" t="s">
        <v>557</v>
      </c>
    </row>
    <row r="3" spans="1:9" x14ac:dyDescent="0.2">
      <c r="A3" s="408"/>
      <c r="B3" s="410"/>
      <c r="C3" s="410"/>
      <c r="D3" s="851">
        <f>INDICE!A3</f>
        <v>42064</v>
      </c>
      <c r="E3" s="851">
        <v>41671</v>
      </c>
      <c r="F3" s="851">
        <f>DATE(YEAR(D3),MONTH(D3)-1,1)</f>
        <v>42036</v>
      </c>
      <c r="G3" s="851"/>
      <c r="H3" s="854">
        <f>DATE(YEAR(D3)-1,MONTH(D3),1)</f>
        <v>41699</v>
      </c>
      <c r="I3" s="854"/>
    </row>
    <row r="4" spans="1:9" x14ac:dyDescent="0.2">
      <c r="A4" s="345"/>
      <c r="B4" s="346"/>
      <c r="C4" s="346"/>
      <c r="D4" s="97" t="s">
        <v>431</v>
      </c>
      <c r="E4" s="263" t="s">
        <v>111</v>
      </c>
      <c r="F4" s="97" t="s">
        <v>431</v>
      </c>
      <c r="G4" s="263" t="s">
        <v>111</v>
      </c>
      <c r="H4" s="97" t="s">
        <v>431</v>
      </c>
      <c r="I4" s="263" t="s">
        <v>111</v>
      </c>
    </row>
    <row r="5" spans="1:9" x14ac:dyDescent="0.2">
      <c r="A5" s="354" t="s">
        <v>430</v>
      </c>
      <c r="B5" s="238"/>
      <c r="C5" s="238"/>
      <c r="D5" s="629">
        <v>124.42811275489805</v>
      </c>
      <c r="E5" s="754">
        <v>100</v>
      </c>
      <c r="F5" s="629">
        <v>119.55321471411436</v>
      </c>
      <c r="G5" s="754">
        <v>100</v>
      </c>
      <c r="H5" s="629">
        <v>104.40467652224827</v>
      </c>
      <c r="I5" s="754">
        <v>100</v>
      </c>
    </row>
    <row r="6" spans="1:9" x14ac:dyDescent="0.2">
      <c r="A6" s="407" t="s">
        <v>554</v>
      </c>
      <c r="B6" s="238"/>
      <c r="C6" s="238"/>
      <c r="D6" s="629">
        <v>73.596321471411429</v>
      </c>
      <c r="E6" s="754">
        <v>59.147663531941127</v>
      </c>
      <c r="F6" s="382">
        <v>68.629444222311079</v>
      </c>
      <c r="G6" s="754">
        <v>57.404934184683817</v>
      </c>
      <c r="H6" s="382">
        <v>57.711314402810316</v>
      </c>
      <c r="I6" s="754">
        <v>55.276560710872211</v>
      </c>
    </row>
    <row r="7" spans="1:9" x14ac:dyDescent="0.2">
      <c r="A7" s="407" t="s">
        <v>555</v>
      </c>
      <c r="B7" s="238"/>
      <c r="C7" s="238"/>
      <c r="D7" s="629">
        <v>50.831791283486609</v>
      </c>
      <c r="E7" s="754">
        <v>40.852336468058851</v>
      </c>
      <c r="F7" s="382">
        <v>50.923770491803275</v>
      </c>
      <c r="G7" s="754">
        <v>42.595065815316175</v>
      </c>
      <c r="H7" s="382">
        <v>46.69336211943795</v>
      </c>
      <c r="I7" s="754">
        <v>44.723439289127782</v>
      </c>
    </row>
    <row r="8" spans="1:9" x14ac:dyDescent="0.2">
      <c r="A8" s="345" t="s">
        <v>612</v>
      </c>
      <c r="B8" s="406"/>
      <c r="C8" s="406"/>
      <c r="D8" s="740">
        <v>90</v>
      </c>
      <c r="E8" s="755"/>
      <c r="F8" s="740">
        <v>90</v>
      </c>
      <c r="G8" s="755"/>
      <c r="H8" s="740">
        <v>90</v>
      </c>
      <c r="I8" s="755"/>
    </row>
    <row r="9" spans="1:9" x14ac:dyDescent="0.2">
      <c r="A9" s="639" t="s">
        <v>556</v>
      </c>
      <c r="B9" s="332"/>
      <c r="C9" s="332"/>
      <c r="D9" s="332"/>
      <c r="E9" s="358"/>
      <c r="F9" s="13"/>
      <c r="G9" s="13"/>
      <c r="H9" s="13"/>
      <c r="I9" s="250" t="s">
        <v>241</v>
      </c>
    </row>
    <row r="10" spans="1:9" x14ac:dyDescent="0.2">
      <c r="A10" s="639" t="s">
        <v>613</v>
      </c>
      <c r="B10" s="403"/>
      <c r="C10" s="403"/>
      <c r="D10" s="403"/>
      <c r="E10" s="403"/>
      <c r="F10" s="403"/>
      <c r="G10" s="403"/>
      <c r="H10" s="403"/>
      <c r="I10" s="403"/>
    </row>
    <row r="11" spans="1:9" x14ac:dyDescent="0.2">
      <c r="A11" s="332"/>
      <c r="B11" s="403"/>
      <c r="C11" s="403"/>
      <c r="D11" s="403"/>
      <c r="E11" s="403"/>
      <c r="F11" s="403"/>
      <c r="G11" s="403"/>
      <c r="H11" s="403"/>
      <c r="I11" s="403"/>
    </row>
    <row r="12" spans="1:9" x14ac:dyDescent="0.2">
      <c r="A12" s="403"/>
      <c r="B12" s="403"/>
      <c r="C12" s="403"/>
      <c r="D12" s="403"/>
      <c r="E12" s="403"/>
      <c r="F12" s="403"/>
      <c r="G12" s="403"/>
      <c r="H12" s="403"/>
      <c r="I12" s="403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sqref="A1:D2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2" t="s">
        <v>559</v>
      </c>
      <c r="B1" s="882"/>
      <c r="C1" s="882"/>
      <c r="D1" s="882"/>
      <c r="E1" s="409"/>
      <c r="F1" s="13"/>
      <c r="G1" s="13"/>
      <c r="H1" s="13"/>
      <c r="I1" s="13"/>
    </row>
    <row r="2" spans="1:40" ht="15" x14ac:dyDescent="0.2">
      <c r="A2" s="882"/>
      <c r="B2" s="882"/>
      <c r="C2" s="882"/>
      <c r="D2" s="882"/>
      <c r="E2" s="409"/>
      <c r="F2" s="13"/>
      <c r="G2" s="314"/>
      <c r="H2" s="402"/>
      <c r="I2" s="401" t="s">
        <v>160</v>
      </c>
    </row>
    <row r="3" spans="1:40" x14ac:dyDescent="0.2">
      <c r="A3" s="408"/>
      <c r="B3" s="893">
        <f>INDICE!A3</f>
        <v>42064</v>
      </c>
      <c r="C3" s="894">
        <v>41671</v>
      </c>
      <c r="D3" s="893">
        <f>DATE(YEAR(B3),MONTH(B3)-1,1)</f>
        <v>42036</v>
      </c>
      <c r="E3" s="894"/>
      <c r="F3" s="893">
        <f>DATE(YEAR(B3)-1,MONTH(B3),1)</f>
        <v>41699</v>
      </c>
      <c r="G3" s="894"/>
      <c r="H3" s="843" t="s">
        <v>506</v>
      </c>
      <c r="I3" s="843"/>
    </row>
    <row r="4" spans="1:40" x14ac:dyDescent="0.2">
      <c r="A4" s="345"/>
      <c r="B4" s="263" t="s">
        <v>48</v>
      </c>
      <c r="C4" s="263" t="s">
        <v>111</v>
      </c>
      <c r="D4" s="263" t="s">
        <v>48</v>
      </c>
      <c r="E4" s="263" t="s">
        <v>111</v>
      </c>
      <c r="F4" s="263" t="s">
        <v>48</v>
      </c>
      <c r="G4" s="263" t="s">
        <v>111</v>
      </c>
      <c r="H4" s="455">
        <f>D3</f>
        <v>42036</v>
      </c>
      <c r="I4" s="455">
        <f>F3</f>
        <v>41699</v>
      </c>
    </row>
    <row r="5" spans="1:40" x14ac:dyDescent="0.2">
      <c r="A5" s="354" t="s">
        <v>49</v>
      </c>
      <c r="B5" s="382">
        <v>506</v>
      </c>
      <c r="C5" s="397">
        <v>7.3632130384167631</v>
      </c>
      <c r="D5" s="382">
        <v>506</v>
      </c>
      <c r="E5" s="397">
        <v>7.3503776873910525</v>
      </c>
      <c r="F5" s="382">
        <v>507</v>
      </c>
      <c r="G5" s="397">
        <v>7.3520881670533642</v>
      </c>
      <c r="H5" s="815">
        <v>0</v>
      </c>
      <c r="I5" s="629">
        <v>-0.19723865877712032</v>
      </c>
      <c r="J5" s="404"/>
    </row>
    <row r="6" spans="1:40" x14ac:dyDescent="0.2">
      <c r="A6" s="407" t="s">
        <v>50</v>
      </c>
      <c r="B6" s="382">
        <v>340</v>
      </c>
      <c r="C6" s="397">
        <v>4.9476135040745053</v>
      </c>
      <c r="D6" s="382">
        <v>340</v>
      </c>
      <c r="E6" s="397">
        <v>4.9389889599070305</v>
      </c>
      <c r="F6" s="382">
        <v>341</v>
      </c>
      <c r="G6" s="397">
        <v>4.9448955916473318</v>
      </c>
      <c r="H6" s="815">
        <v>0</v>
      </c>
      <c r="I6" s="629">
        <v>-0.2932551319648094</v>
      </c>
      <c r="J6" s="404"/>
    </row>
    <row r="7" spans="1:40" x14ac:dyDescent="0.2">
      <c r="A7" s="407" t="s">
        <v>130</v>
      </c>
      <c r="B7" s="382">
        <v>3385</v>
      </c>
      <c r="C7" s="397">
        <v>49.257857974388827</v>
      </c>
      <c r="D7" s="382">
        <v>3385</v>
      </c>
      <c r="E7" s="397">
        <v>49.171993027309703</v>
      </c>
      <c r="F7" s="382">
        <v>3388</v>
      </c>
      <c r="G7" s="397">
        <v>49.129930394431554</v>
      </c>
      <c r="H7" s="815">
        <v>0</v>
      </c>
      <c r="I7" s="629">
        <v>-8.8547815820543094E-2</v>
      </c>
      <c r="J7" s="404"/>
    </row>
    <row r="8" spans="1:40" x14ac:dyDescent="0.2">
      <c r="A8" s="407" t="s">
        <v>131</v>
      </c>
      <c r="B8" s="382">
        <v>204</v>
      </c>
      <c r="C8" s="397">
        <v>2.9685681024447033</v>
      </c>
      <c r="D8" s="382">
        <v>216</v>
      </c>
      <c r="E8" s="397">
        <v>3.1377106333527021</v>
      </c>
      <c r="F8" s="382">
        <v>230</v>
      </c>
      <c r="G8" s="397">
        <v>3.3352668213457073</v>
      </c>
      <c r="H8" s="815">
        <v>-5.5555555555555554</v>
      </c>
      <c r="I8" s="629">
        <v>-11.304347826086957</v>
      </c>
      <c r="J8" s="404"/>
    </row>
    <row r="9" spans="1:40" x14ac:dyDescent="0.2">
      <c r="A9" s="345" t="s">
        <v>429</v>
      </c>
      <c r="B9" s="740">
        <v>2437</v>
      </c>
      <c r="C9" s="752">
        <v>35.462747380675204</v>
      </c>
      <c r="D9" s="740">
        <v>2437</v>
      </c>
      <c r="E9" s="752">
        <v>35.400929692039512</v>
      </c>
      <c r="F9" s="740">
        <v>2430</v>
      </c>
      <c r="G9" s="752">
        <v>35.237819025522043</v>
      </c>
      <c r="H9" s="827">
        <v>0</v>
      </c>
      <c r="I9" s="753">
        <v>0.2880658436213992</v>
      </c>
      <c r="J9" s="404"/>
    </row>
    <row r="10" spans="1:40" s="80" customFormat="1" x14ac:dyDescent="0.2">
      <c r="A10" s="90" t="s">
        <v>120</v>
      </c>
      <c r="B10" s="91">
        <v>6872</v>
      </c>
      <c r="C10" s="405">
        <v>100</v>
      </c>
      <c r="D10" s="91">
        <v>6884</v>
      </c>
      <c r="E10" s="405">
        <v>100</v>
      </c>
      <c r="F10" s="91">
        <v>6896</v>
      </c>
      <c r="G10" s="405">
        <v>100</v>
      </c>
      <c r="H10" s="828">
        <v>-0.17431725740848344</v>
      </c>
      <c r="I10" s="92">
        <v>-0.3480278422273782</v>
      </c>
      <c r="J10" s="404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7"/>
      <c r="B11" s="332"/>
      <c r="C11" s="332"/>
      <c r="D11" s="332"/>
      <c r="E11" s="332"/>
      <c r="F11" s="13"/>
      <c r="G11" s="13"/>
      <c r="H11" s="13"/>
      <c r="I11" s="250" t="s">
        <v>241</v>
      </c>
    </row>
    <row r="12" spans="1:40" s="392" customFormat="1" ht="12.75" x14ac:dyDescent="0.2">
      <c r="A12" s="750" t="s">
        <v>558</v>
      </c>
      <c r="B12" s="393"/>
      <c r="C12" s="393"/>
      <c r="D12" s="394"/>
      <c r="E12" s="394"/>
      <c r="F12" s="393"/>
      <c r="G12" s="393"/>
      <c r="H12" s="393"/>
      <c r="I12" s="393"/>
      <c r="J12" s="393"/>
      <c r="K12" s="393"/>
      <c r="L12" s="393"/>
      <c r="M12" s="393"/>
      <c r="N12" s="393"/>
      <c r="O12" s="393"/>
    </row>
    <row r="13" spans="1:40" x14ac:dyDescent="0.2">
      <c r="A13" s="332" t="s">
        <v>556</v>
      </c>
      <c r="B13" s="403"/>
      <c r="C13" s="403"/>
      <c r="D13" s="403"/>
      <c r="E13" s="403"/>
      <c r="F13" s="403"/>
      <c r="G13" s="403"/>
      <c r="H13" s="403"/>
      <c r="I13" s="403"/>
    </row>
    <row r="14" spans="1:40" x14ac:dyDescent="0.2">
      <c r="A14" s="720" t="s">
        <v>242</v>
      </c>
      <c r="B14" s="403"/>
      <c r="C14" s="403"/>
      <c r="D14" s="403"/>
      <c r="E14" s="403"/>
      <c r="F14" s="403"/>
      <c r="G14" s="403"/>
      <c r="H14" s="403"/>
      <c r="I14" s="403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sqref="A1:C2"/>
    </sheetView>
  </sheetViews>
  <sheetFormatPr baseColWidth="10" defaultColWidth="11" defaultRowHeight="12.75" x14ac:dyDescent="0.2"/>
  <cols>
    <col min="1" max="1" width="30.25" style="359" customWidth="1"/>
    <col min="2" max="2" width="11" style="359"/>
    <col min="3" max="3" width="11.625" style="359" customWidth="1"/>
    <col min="4" max="4" width="11" style="359"/>
    <col min="5" max="5" width="11.625" style="359" customWidth="1"/>
    <col min="6" max="6" width="11" style="359"/>
    <col min="7" max="7" width="11.625" style="359" customWidth="1"/>
    <col min="8" max="9" width="10.5" style="359" customWidth="1"/>
    <col min="10" max="16384" width="11" style="359"/>
  </cols>
  <sheetData>
    <row r="1" spans="1:12" x14ac:dyDescent="0.2">
      <c r="A1" s="882" t="s">
        <v>40</v>
      </c>
      <c r="B1" s="882"/>
      <c r="C1" s="882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82"/>
      <c r="B2" s="882"/>
      <c r="C2" s="882"/>
      <c r="D2" s="415"/>
      <c r="E2" s="185"/>
      <c r="F2" s="185"/>
      <c r="H2" s="12"/>
      <c r="I2" s="12"/>
      <c r="J2" s="12"/>
      <c r="K2" s="12"/>
    </row>
    <row r="3" spans="1:12" x14ac:dyDescent="0.2">
      <c r="A3" s="414"/>
      <c r="B3" s="12"/>
      <c r="C3" s="12"/>
      <c r="D3" s="12"/>
      <c r="E3" s="12"/>
      <c r="F3" s="12"/>
      <c r="G3" s="12"/>
      <c r="H3" s="360"/>
      <c r="I3" s="401" t="s">
        <v>601</v>
      </c>
      <c r="J3" s="12"/>
      <c r="K3" s="12"/>
      <c r="L3" s="12"/>
    </row>
    <row r="4" spans="1:12" x14ac:dyDescent="0.2">
      <c r="A4" s="200"/>
      <c r="B4" s="893">
        <f>INDICE!A3</f>
        <v>42064</v>
      </c>
      <c r="C4" s="894">
        <v>41671</v>
      </c>
      <c r="D4" s="893">
        <f>DATE(YEAR(B4),MONTH(B4)-1,1)</f>
        <v>42036</v>
      </c>
      <c r="E4" s="894"/>
      <c r="F4" s="893">
        <f>DATE(YEAR(B4)-1,MONTH(B4),1)</f>
        <v>41699</v>
      </c>
      <c r="G4" s="894"/>
      <c r="H4" s="843" t="s">
        <v>506</v>
      </c>
      <c r="I4" s="843"/>
      <c r="J4" s="12"/>
      <c r="K4" s="12"/>
      <c r="L4" s="12"/>
    </row>
    <row r="5" spans="1:12" x14ac:dyDescent="0.2">
      <c r="A5" s="200"/>
      <c r="B5" s="263" t="s">
        <v>55</v>
      </c>
      <c r="C5" s="263" t="s">
        <v>111</v>
      </c>
      <c r="D5" s="263" t="s">
        <v>55</v>
      </c>
      <c r="E5" s="263" t="s">
        <v>111</v>
      </c>
      <c r="F5" s="263" t="s">
        <v>55</v>
      </c>
      <c r="G5" s="263" t="s">
        <v>111</v>
      </c>
      <c r="H5" s="455">
        <f>D4</f>
        <v>42036</v>
      </c>
      <c r="I5" s="455">
        <f>F4</f>
        <v>41699</v>
      </c>
      <c r="J5" s="12"/>
      <c r="K5" s="12"/>
      <c r="L5" s="12"/>
    </row>
    <row r="6" spans="1:12" ht="15" customHeight="1" x14ac:dyDescent="0.2">
      <c r="A6" s="200" t="s">
        <v>434</v>
      </c>
      <c r="B6" s="362">
        <v>6371.2669999999998</v>
      </c>
      <c r="C6" s="361">
        <v>26.050562140703036</v>
      </c>
      <c r="D6" s="362">
        <v>8938.598</v>
      </c>
      <c r="E6" s="361">
        <v>31.250371025257547</v>
      </c>
      <c r="F6" s="362">
        <v>12049.829</v>
      </c>
      <c r="G6" s="361">
        <v>36.486957423295074</v>
      </c>
      <c r="H6" s="239">
        <v>-28.721853248126834</v>
      </c>
      <c r="I6" s="239">
        <v>-47.125664604867005</v>
      </c>
      <c r="J6" s="12"/>
      <c r="K6" s="12"/>
      <c r="L6" s="12"/>
    </row>
    <row r="7" spans="1:12" ht="14.25" x14ac:dyDescent="0.2">
      <c r="A7" s="413" t="s">
        <v>433</v>
      </c>
      <c r="B7" s="362">
        <v>18086.044000000002</v>
      </c>
      <c r="C7" s="361">
        <v>73.949437859296964</v>
      </c>
      <c r="D7" s="362">
        <v>19664.576000000001</v>
      </c>
      <c r="E7" s="361">
        <v>68.749628974742464</v>
      </c>
      <c r="F7" s="362">
        <v>20975.202000000001</v>
      </c>
      <c r="G7" s="361">
        <v>63.513042576704926</v>
      </c>
      <c r="H7" s="239">
        <v>-8.0272872397553812</v>
      </c>
      <c r="I7" s="239">
        <v>-13.774160553972253</v>
      </c>
      <c r="J7" s="12"/>
      <c r="K7" s="12"/>
      <c r="L7" s="12"/>
    </row>
    <row r="8" spans="1:12" x14ac:dyDescent="0.2">
      <c r="A8" s="245" t="s">
        <v>120</v>
      </c>
      <c r="B8" s="246">
        <v>24457.311000000002</v>
      </c>
      <c r="C8" s="247">
        <v>100</v>
      </c>
      <c r="D8" s="246">
        <v>28603.173999999999</v>
      </c>
      <c r="E8" s="247">
        <v>100</v>
      </c>
      <c r="F8" s="246">
        <v>33025.031000000003</v>
      </c>
      <c r="G8" s="247">
        <v>100</v>
      </c>
      <c r="H8" s="92">
        <v>-14.494415899438284</v>
      </c>
      <c r="I8" s="92">
        <v>-25.94310963705076</v>
      </c>
      <c r="J8" s="411"/>
      <c r="K8" s="411"/>
    </row>
    <row r="9" spans="1:12" s="392" customFormat="1" x14ac:dyDescent="0.2">
      <c r="A9" s="411"/>
      <c r="B9" s="411"/>
      <c r="C9" s="411"/>
      <c r="D9" s="411"/>
      <c r="E9" s="411"/>
      <c r="F9" s="411"/>
      <c r="H9" s="411"/>
      <c r="I9" s="250" t="s">
        <v>241</v>
      </c>
      <c r="J9" s="393"/>
      <c r="K9" s="393"/>
      <c r="L9" s="393"/>
    </row>
    <row r="10" spans="1:12" x14ac:dyDescent="0.2">
      <c r="A10" s="750" t="s">
        <v>599</v>
      </c>
      <c r="B10" s="393"/>
      <c r="C10" s="394"/>
      <c r="D10" s="393"/>
      <c r="E10" s="393"/>
      <c r="F10" s="393"/>
      <c r="G10" s="393"/>
      <c r="H10" s="411"/>
      <c r="I10" s="411"/>
      <c r="J10" s="411"/>
      <c r="K10" s="411"/>
      <c r="L10" s="411"/>
    </row>
    <row r="11" spans="1:12" x14ac:dyDescent="0.2">
      <c r="A11" s="332" t="s">
        <v>600</v>
      </c>
      <c r="B11" s="411"/>
      <c r="C11" s="412"/>
      <c r="D11" s="411"/>
      <c r="E11" s="411"/>
      <c r="F11" s="411"/>
      <c r="G11" s="411"/>
      <c r="H11" s="411"/>
      <c r="I11" s="411"/>
      <c r="J11" s="411"/>
      <c r="K11" s="411"/>
      <c r="L11" s="411"/>
    </row>
    <row r="12" spans="1:12" x14ac:dyDescent="0.2">
      <c r="A12" s="332" t="s">
        <v>556</v>
      </c>
      <c r="B12" s="411"/>
      <c r="C12" s="411"/>
      <c r="D12" s="411"/>
      <c r="E12" s="411"/>
      <c r="F12" s="411"/>
      <c r="G12" s="411"/>
      <c r="H12" s="12"/>
      <c r="I12" s="185"/>
      <c r="J12" s="411"/>
      <c r="K12" s="411"/>
      <c r="L12" s="411"/>
    </row>
    <row r="13" spans="1:12" x14ac:dyDescent="0.2">
      <c r="A13" s="411"/>
      <c r="B13" s="411"/>
      <c r="C13" s="411"/>
      <c r="D13" s="411"/>
      <c r="E13" s="411"/>
      <c r="F13" s="411"/>
      <c r="G13" s="411"/>
      <c r="H13" s="12"/>
      <c r="I13" s="12"/>
      <c r="J13" s="411"/>
      <c r="K13" s="411"/>
      <c r="L13" s="411"/>
    </row>
    <row r="14" spans="1:12" x14ac:dyDescent="0.2">
      <c r="A14" s="411"/>
      <c r="B14" s="411"/>
      <c r="C14" s="411"/>
      <c r="D14" s="411"/>
      <c r="E14" s="411"/>
      <c r="F14" s="411"/>
      <c r="G14" s="411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59" t="s">
        <v>432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H21" sqref="H20:H2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895" t="s">
        <v>1</v>
      </c>
      <c r="B1" s="895"/>
      <c r="C1" s="895"/>
      <c r="D1" s="895"/>
      <c r="E1" s="416"/>
      <c r="F1" s="416"/>
      <c r="G1" s="417"/>
    </row>
    <row r="2" spans="1:7" x14ac:dyDescent="0.2">
      <c r="A2" s="895"/>
      <c r="B2" s="895"/>
      <c r="C2" s="895"/>
      <c r="D2" s="895"/>
      <c r="E2" s="417"/>
      <c r="F2" s="417"/>
      <c r="G2" s="417"/>
    </row>
    <row r="3" spans="1:7" x14ac:dyDescent="0.2">
      <c r="A3" s="635"/>
      <c r="B3" s="635"/>
      <c r="C3" s="635"/>
      <c r="D3" s="417"/>
      <c r="E3" s="417"/>
      <c r="F3" s="417"/>
      <c r="G3" s="417"/>
    </row>
    <row r="4" spans="1:7" x14ac:dyDescent="0.2">
      <c r="A4" s="418" t="s">
        <v>435</v>
      </c>
      <c r="B4" s="417"/>
      <c r="C4" s="417"/>
      <c r="D4" s="417"/>
      <c r="E4" s="417"/>
      <c r="F4" s="417"/>
      <c r="G4" s="417"/>
    </row>
    <row r="5" spans="1:7" x14ac:dyDescent="0.2">
      <c r="A5" s="419"/>
      <c r="B5" s="419" t="s">
        <v>436</v>
      </c>
      <c r="C5" s="419" t="s">
        <v>437</v>
      </c>
      <c r="D5" s="419" t="s">
        <v>438</v>
      </c>
      <c r="E5" s="419" t="s">
        <v>439</v>
      </c>
      <c r="F5" s="419" t="s">
        <v>55</v>
      </c>
      <c r="G5" s="417"/>
    </row>
    <row r="6" spans="1:7" x14ac:dyDescent="0.2">
      <c r="A6" s="420" t="s">
        <v>436</v>
      </c>
      <c r="B6" s="421">
        <v>1</v>
      </c>
      <c r="C6" s="421">
        <v>238.8</v>
      </c>
      <c r="D6" s="421">
        <v>0.23880000000000001</v>
      </c>
      <c r="E6" s="422" t="s">
        <v>440</v>
      </c>
      <c r="F6" s="422">
        <v>0.27779999999999999</v>
      </c>
      <c r="G6" s="417"/>
    </row>
    <row r="7" spans="1:7" x14ac:dyDescent="0.2">
      <c r="A7" s="423" t="s">
        <v>437</v>
      </c>
      <c r="B7" s="424" t="s">
        <v>441</v>
      </c>
      <c r="C7" s="425">
        <v>1</v>
      </c>
      <c r="D7" s="426" t="s">
        <v>442</v>
      </c>
      <c r="E7" s="426" t="s">
        <v>443</v>
      </c>
      <c r="F7" s="424" t="s">
        <v>444</v>
      </c>
      <c r="G7" s="417"/>
    </row>
    <row r="8" spans="1:7" x14ac:dyDescent="0.2">
      <c r="A8" s="423" t="s">
        <v>438</v>
      </c>
      <c r="B8" s="424">
        <v>4.1867999999999999</v>
      </c>
      <c r="C8" s="426" t="s">
        <v>445</v>
      </c>
      <c r="D8" s="425">
        <v>1</v>
      </c>
      <c r="E8" s="426" t="s">
        <v>446</v>
      </c>
      <c r="F8" s="424">
        <v>1.163</v>
      </c>
      <c r="G8" s="417"/>
    </row>
    <row r="9" spans="1:7" x14ac:dyDescent="0.2">
      <c r="A9" s="423" t="s">
        <v>439</v>
      </c>
      <c r="B9" s="424" t="s">
        <v>447</v>
      </c>
      <c r="C9" s="426" t="s">
        <v>448</v>
      </c>
      <c r="D9" s="426" t="s">
        <v>449</v>
      </c>
      <c r="E9" s="424">
        <v>1</v>
      </c>
      <c r="F9" s="427">
        <v>11630</v>
      </c>
      <c r="G9" s="417"/>
    </row>
    <row r="10" spans="1:7" x14ac:dyDescent="0.2">
      <c r="A10" s="428" t="s">
        <v>55</v>
      </c>
      <c r="B10" s="429">
        <v>3.6</v>
      </c>
      <c r="C10" s="429">
        <v>860</v>
      </c>
      <c r="D10" s="429">
        <v>0.86</v>
      </c>
      <c r="E10" s="430" t="s">
        <v>450</v>
      </c>
      <c r="F10" s="429">
        <v>1</v>
      </c>
      <c r="G10" s="417"/>
    </row>
    <row r="11" spans="1:7" x14ac:dyDescent="0.2">
      <c r="A11" s="423"/>
      <c r="B11" s="425"/>
      <c r="C11" s="425"/>
      <c r="D11" s="425"/>
      <c r="E11" s="424"/>
      <c r="F11" s="425"/>
      <c r="G11" s="417"/>
    </row>
    <row r="12" spans="1:7" x14ac:dyDescent="0.2">
      <c r="A12" s="418"/>
      <c r="B12" s="417"/>
      <c r="C12" s="417"/>
      <c r="D12" s="417"/>
      <c r="E12" s="431"/>
      <c r="F12" s="417"/>
      <c r="G12" s="417"/>
    </row>
    <row r="13" spans="1:7" x14ac:dyDescent="0.2">
      <c r="A13" s="418" t="s">
        <v>451</v>
      </c>
      <c r="B13" s="417"/>
      <c r="C13" s="417"/>
      <c r="D13" s="417"/>
      <c r="E13" s="417"/>
      <c r="F13" s="417"/>
      <c r="G13" s="417"/>
    </row>
    <row r="14" spans="1:7" x14ac:dyDescent="0.2">
      <c r="A14" s="419"/>
      <c r="B14" s="432" t="s">
        <v>452</v>
      </c>
      <c r="C14" s="419" t="s">
        <v>453</v>
      </c>
      <c r="D14" s="419" t="s">
        <v>454</v>
      </c>
      <c r="E14" s="419" t="s">
        <v>455</v>
      </c>
      <c r="F14" s="419" t="s">
        <v>456</v>
      </c>
      <c r="G14" s="425"/>
    </row>
    <row r="15" spans="1:7" x14ac:dyDescent="0.2">
      <c r="A15" s="420" t="s">
        <v>452</v>
      </c>
      <c r="B15" s="421">
        <v>1</v>
      </c>
      <c r="C15" s="421">
        <v>2.3810000000000001E-2</v>
      </c>
      <c r="D15" s="421">
        <v>0.13370000000000001</v>
      </c>
      <c r="E15" s="421">
        <v>3.7850000000000001</v>
      </c>
      <c r="F15" s="421">
        <v>3.8E-3</v>
      </c>
      <c r="G15" s="425"/>
    </row>
    <row r="16" spans="1:7" x14ac:dyDescent="0.2">
      <c r="A16" s="423" t="s">
        <v>453</v>
      </c>
      <c r="B16" s="425">
        <v>42</v>
      </c>
      <c r="C16" s="425">
        <v>1</v>
      </c>
      <c r="D16" s="425">
        <v>5.6150000000000002</v>
      </c>
      <c r="E16" s="425">
        <v>159</v>
      </c>
      <c r="F16" s="425">
        <v>0.159</v>
      </c>
      <c r="G16" s="425"/>
    </row>
    <row r="17" spans="1:7" x14ac:dyDescent="0.2">
      <c r="A17" s="423" t="s">
        <v>454</v>
      </c>
      <c r="B17" s="425">
        <v>7.48</v>
      </c>
      <c r="C17" s="425">
        <v>0.17810000000000001</v>
      </c>
      <c r="D17" s="425">
        <v>1</v>
      </c>
      <c r="E17" s="425">
        <v>28.3</v>
      </c>
      <c r="F17" s="425">
        <v>2.8299999999999999E-2</v>
      </c>
      <c r="G17" s="425"/>
    </row>
    <row r="18" spans="1:7" x14ac:dyDescent="0.2">
      <c r="A18" s="423" t="s">
        <v>455</v>
      </c>
      <c r="B18" s="425">
        <v>0.26419999999999999</v>
      </c>
      <c r="C18" s="425">
        <v>6.3E-3</v>
      </c>
      <c r="D18" s="425">
        <v>3.5299999999999998E-2</v>
      </c>
      <c r="E18" s="425">
        <v>1</v>
      </c>
      <c r="F18" s="425">
        <v>1E-3</v>
      </c>
      <c r="G18" s="425"/>
    </row>
    <row r="19" spans="1:7" x14ac:dyDescent="0.2">
      <c r="A19" s="428" t="s">
        <v>456</v>
      </c>
      <c r="B19" s="429">
        <v>264.2</v>
      </c>
      <c r="C19" s="429">
        <v>6.2889999999999997</v>
      </c>
      <c r="D19" s="429">
        <v>35.314700000000002</v>
      </c>
      <c r="E19" s="433">
        <v>1000</v>
      </c>
      <c r="F19" s="429">
        <v>1</v>
      </c>
      <c r="G19" s="425"/>
    </row>
    <row r="20" spans="1:7" x14ac:dyDescent="0.2">
      <c r="A20" s="417"/>
      <c r="B20" s="417"/>
      <c r="C20" s="417"/>
      <c r="D20" s="417"/>
      <c r="E20" s="417"/>
      <c r="F20" s="417"/>
      <c r="G20" s="417"/>
    </row>
    <row r="21" spans="1:7" x14ac:dyDescent="0.2">
      <c r="A21" s="417"/>
      <c r="B21" s="417"/>
      <c r="C21" s="417"/>
      <c r="D21" s="417"/>
      <c r="E21" s="417"/>
      <c r="F21" s="417"/>
      <c r="G21" s="417"/>
    </row>
    <row r="22" spans="1:7" x14ac:dyDescent="0.2">
      <c r="A22" s="418" t="s">
        <v>457</v>
      </c>
      <c r="B22" s="417"/>
      <c r="C22" s="417"/>
      <c r="D22" s="417"/>
      <c r="E22" s="417"/>
      <c r="F22" s="417"/>
      <c r="G22" s="417"/>
    </row>
    <row r="23" spans="1:7" x14ac:dyDescent="0.2">
      <c r="A23" s="434" t="s">
        <v>310</v>
      </c>
      <c r="B23" s="434"/>
      <c r="C23" s="434"/>
      <c r="D23" s="434"/>
      <c r="E23" s="434"/>
      <c r="F23" s="434"/>
      <c r="G23" s="417"/>
    </row>
    <row r="24" spans="1:7" x14ac:dyDescent="0.2">
      <c r="A24" s="896" t="s">
        <v>458</v>
      </c>
      <c r="B24" s="896"/>
      <c r="C24" s="896"/>
      <c r="D24" s="897" t="s">
        <v>459</v>
      </c>
      <c r="E24" s="897"/>
      <c r="F24" s="897"/>
      <c r="G24" s="417"/>
    </row>
    <row r="25" spans="1:7" x14ac:dyDescent="0.2">
      <c r="A25" s="417"/>
      <c r="B25" s="417"/>
      <c r="C25" s="417"/>
      <c r="D25" s="417"/>
      <c r="E25" s="417"/>
      <c r="F25" s="417"/>
      <c r="G25" s="417"/>
    </row>
    <row r="26" spans="1:7" x14ac:dyDescent="0.2">
      <c r="A26" s="417"/>
      <c r="B26" s="417"/>
      <c r="C26" s="417"/>
      <c r="D26" s="417"/>
      <c r="E26" s="417"/>
      <c r="F26" s="417"/>
      <c r="G26" s="417"/>
    </row>
    <row r="27" spans="1:7" x14ac:dyDescent="0.2">
      <c r="A27" s="60" t="s">
        <v>460</v>
      </c>
      <c r="B27" s="417"/>
      <c r="C27" s="60"/>
      <c r="D27" s="418" t="s">
        <v>461</v>
      </c>
      <c r="E27" s="417"/>
      <c r="F27" s="417"/>
      <c r="G27" s="417"/>
    </row>
    <row r="28" spans="1:7" x14ac:dyDescent="0.2">
      <c r="A28" s="434" t="s">
        <v>310</v>
      </c>
      <c r="B28" s="435" t="s">
        <v>463</v>
      </c>
      <c r="C28" s="58"/>
      <c r="D28" s="420" t="s">
        <v>115</v>
      </c>
      <c r="E28" s="421"/>
      <c r="F28" s="422" t="s">
        <v>464</v>
      </c>
      <c r="G28" s="417"/>
    </row>
    <row r="29" spans="1:7" x14ac:dyDescent="0.2">
      <c r="A29" s="436" t="s">
        <v>468</v>
      </c>
      <c r="B29" s="437" t="s">
        <v>469</v>
      </c>
      <c r="C29" s="58"/>
      <c r="D29" s="428" t="s">
        <v>429</v>
      </c>
      <c r="E29" s="429"/>
      <c r="F29" s="430" t="s">
        <v>470</v>
      </c>
      <c r="G29" s="417"/>
    </row>
    <row r="30" spans="1:7" x14ac:dyDescent="0.2">
      <c r="A30" s="438" t="s">
        <v>471</v>
      </c>
      <c r="B30" s="439" t="s">
        <v>472</v>
      </c>
      <c r="C30" s="417"/>
      <c r="D30" s="417"/>
      <c r="E30" s="417"/>
      <c r="F30" s="417"/>
      <c r="G30" s="417"/>
    </row>
    <row r="31" spans="1:7" x14ac:dyDescent="0.2">
      <c r="A31" s="417"/>
      <c r="B31" s="417"/>
      <c r="C31" s="417"/>
      <c r="D31" s="417"/>
      <c r="E31" s="417"/>
      <c r="F31" s="417"/>
      <c r="G31" s="417"/>
    </row>
    <row r="32" spans="1:7" x14ac:dyDescent="0.2">
      <c r="A32" s="417"/>
      <c r="B32" s="417"/>
      <c r="C32" s="417"/>
      <c r="D32" s="417"/>
      <c r="E32" s="417"/>
      <c r="F32" s="417"/>
      <c r="G32" s="417"/>
    </row>
    <row r="33" spans="1:7" x14ac:dyDescent="0.2">
      <c r="A33" s="418" t="s">
        <v>462</v>
      </c>
      <c r="B33" s="417"/>
      <c r="C33" s="417"/>
      <c r="D33" s="417"/>
      <c r="E33" s="418" t="s">
        <v>473</v>
      </c>
      <c r="F33" s="417"/>
      <c r="G33" s="417"/>
    </row>
    <row r="34" spans="1:7" x14ac:dyDescent="0.2">
      <c r="A34" s="434" t="s">
        <v>465</v>
      </c>
      <c r="B34" s="434" t="s">
        <v>466</v>
      </c>
      <c r="C34" s="434" t="s">
        <v>467</v>
      </c>
      <c r="D34" s="425"/>
      <c r="E34" s="419"/>
      <c r="F34" s="419" t="s">
        <v>474</v>
      </c>
      <c r="G34" s="417"/>
    </row>
    <row r="35" spans="1:7" x14ac:dyDescent="0.2">
      <c r="A35" s="1"/>
      <c r="B35" s="1"/>
      <c r="C35" s="1"/>
      <c r="D35" s="1"/>
      <c r="E35" s="420" t="s">
        <v>475</v>
      </c>
      <c r="F35" s="440">
        <v>11.6</v>
      </c>
      <c r="G35" s="417"/>
    </row>
    <row r="36" spans="1:7" x14ac:dyDescent="0.2">
      <c r="A36" s="1"/>
      <c r="B36" s="1"/>
      <c r="C36" s="1"/>
      <c r="D36" s="1"/>
      <c r="E36" s="423" t="s">
        <v>49</v>
      </c>
      <c r="F36" s="440">
        <v>8.5299999999999994</v>
      </c>
      <c r="G36" s="417"/>
    </row>
    <row r="37" spans="1:7" x14ac:dyDescent="0.2">
      <c r="A37" s="1"/>
      <c r="B37" s="1"/>
      <c r="C37" s="1"/>
      <c r="D37" s="1"/>
      <c r="E37" s="423" t="s">
        <v>50</v>
      </c>
      <c r="F37" s="440">
        <v>7.88</v>
      </c>
      <c r="G37" s="417"/>
    </row>
    <row r="38" spans="1:7" x14ac:dyDescent="0.2">
      <c r="A38" s="1"/>
      <c r="B38" s="1"/>
      <c r="C38" s="1"/>
      <c r="D38" s="1"/>
      <c r="E38" s="423" t="s">
        <v>476</v>
      </c>
      <c r="F38" s="440">
        <v>7.93</v>
      </c>
      <c r="G38" s="417"/>
    </row>
    <row r="39" spans="1:7" x14ac:dyDescent="0.2">
      <c r="A39" s="1"/>
      <c r="B39" s="1"/>
      <c r="C39" s="1"/>
      <c r="D39" s="1"/>
      <c r="E39" s="423" t="s">
        <v>130</v>
      </c>
      <c r="F39" s="440">
        <v>7.46</v>
      </c>
      <c r="G39" s="417"/>
    </row>
    <row r="40" spans="1:7" x14ac:dyDescent="0.2">
      <c r="A40" s="1"/>
      <c r="B40" s="1"/>
      <c r="C40" s="1"/>
      <c r="D40" s="1"/>
      <c r="E40" s="423" t="s">
        <v>131</v>
      </c>
      <c r="F40" s="440">
        <v>6.66</v>
      </c>
      <c r="G40" s="417"/>
    </row>
    <row r="41" spans="1:7" x14ac:dyDescent="0.2">
      <c r="A41" s="1"/>
      <c r="B41" s="1"/>
      <c r="C41" s="1"/>
      <c r="D41" s="1"/>
      <c r="E41" s="428" t="s">
        <v>477</v>
      </c>
      <c r="F41" s="441">
        <v>8</v>
      </c>
      <c r="G41" s="417"/>
    </row>
    <row r="42" spans="1:7" x14ac:dyDescent="0.2">
      <c r="A42" s="417"/>
      <c r="B42" s="417"/>
      <c r="C42" s="417"/>
      <c r="D42" s="417"/>
      <c r="E42" s="417"/>
      <c r="F42" s="417"/>
      <c r="G42" s="417"/>
    </row>
    <row r="43" spans="1:7" x14ac:dyDescent="0.2">
      <c r="A43" s="417"/>
      <c r="B43" s="417"/>
      <c r="C43" s="417"/>
      <c r="D43" s="417"/>
      <c r="E43" s="417"/>
      <c r="F43" s="417"/>
      <c r="G43" s="417"/>
    </row>
    <row r="44" spans="1:7" x14ac:dyDescent="0.2">
      <c r="A44" s="417"/>
      <c r="B44" s="417"/>
      <c r="C44" s="417"/>
      <c r="D44" s="417"/>
      <c r="E44" s="417"/>
      <c r="F44" s="417"/>
      <c r="G44" s="417"/>
    </row>
    <row r="45" spans="1:7" ht="15" x14ac:dyDescent="0.25">
      <c r="A45" s="442" t="s">
        <v>478</v>
      </c>
      <c r="B45" s="1"/>
      <c r="C45" s="1"/>
      <c r="D45" s="1"/>
      <c r="E45" s="1"/>
      <c r="F45" s="1"/>
      <c r="G45" s="1"/>
    </row>
    <row r="46" spans="1:7" x14ac:dyDescent="0.2">
      <c r="A46" s="1" t="s">
        <v>479</v>
      </c>
      <c r="B46" s="1"/>
      <c r="C46" s="1"/>
      <c r="D46" s="1"/>
      <c r="E46" s="1"/>
      <c r="F46" s="1"/>
      <c r="G46" s="1"/>
    </row>
    <row r="47" spans="1:7" x14ac:dyDescent="0.2">
      <c r="A47" s="1" t="s">
        <v>480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2" t="s">
        <v>481</v>
      </c>
      <c r="B49" s="1"/>
      <c r="C49" s="1"/>
      <c r="D49" s="1"/>
      <c r="E49" s="1"/>
      <c r="F49" s="1"/>
      <c r="G49" s="1"/>
    </row>
    <row r="50" spans="1:7" x14ac:dyDescent="0.2">
      <c r="A50" s="1" t="s">
        <v>482</v>
      </c>
      <c r="B50" s="1"/>
      <c r="C50" s="1"/>
      <c r="D50" s="1"/>
      <c r="E50" s="1"/>
      <c r="F50" s="1"/>
      <c r="G50" s="1"/>
    </row>
    <row r="51" spans="1:7" x14ac:dyDescent="0.2">
      <c r="A51" s="1" t="s">
        <v>483</v>
      </c>
      <c r="B51" s="1"/>
      <c r="C51" s="1"/>
      <c r="D51" s="1"/>
      <c r="E51" s="1"/>
      <c r="F51" s="1"/>
      <c r="G51" s="1"/>
    </row>
    <row r="52" spans="1:7" x14ac:dyDescent="0.2">
      <c r="A52" s="1" t="s">
        <v>484</v>
      </c>
      <c r="B52" s="1"/>
      <c r="C52" s="1"/>
      <c r="D52" s="1"/>
      <c r="E52" s="1"/>
      <c r="F52" s="1"/>
      <c r="G52" s="1"/>
    </row>
    <row r="53" spans="1:7" x14ac:dyDescent="0.2">
      <c r="A53" s="1" t="s">
        <v>485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2" t="s">
        <v>486</v>
      </c>
      <c r="B55" s="1"/>
      <c r="C55" s="1"/>
      <c r="D55" s="1"/>
      <c r="E55" s="1"/>
      <c r="F55" s="1"/>
      <c r="G55" s="1"/>
    </row>
    <row r="56" spans="1:7" x14ac:dyDescent="0.2">
      <c r="A56" s="1" t="s">
        <v>487</v>
      </c>
      <c r="B56" s="1"/>
      <c r="C56" s="1"/>
      <c r="D56" s="1"/>
      <c r="E56" s="1"/>
      <c r="F56" s="1"/>
      <c r="G56" s="1"/>
    </row>
    <row r="57" spans="1:7" x14ac:dyDescent="0.2">
      <c r="A57" s="1" t="s">
        <v>488</v>
      </c>
      <c r="B57" s="1"/>
      <c r="C57" s="1"/>
      <c r="D57" s="1"/>
      <c r="E57" s="1"/>
      <c r="F57" s="1"/>
      <c r="G57" s="1"/>
    </row>
    <row r="58" spans="1:7" x14ac:dyDescent="0.2">
      <c r="A58" s="1" t="s">
        <v>489</v>
      </c>
      <c r="B58" s="1"/>
      <c r="C58" s="1"/>
      <c r="D58" s="1"/>
      <c r="E58" s="1"/>
      <c r="F58" s="1"/>
      <c r="G58" s="1"/>
    </row>
    <row r="59" spans="1:7" x14ac:dyDescent="0.2">
      <c r="A59" s="1" t="s">
        <v>490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2" t="s">
        <v>491</v>
      </c>
      <c r="B61" s="1"/>
      <c r="C61" s="1"/>
      <c r="D61" s="1"/>
      <c r="E61" s="1"/>
      <c r="F61" s="1"/>
      <c r="G61" s="1"/>
    </row>
    <row r="62" spans="1:7" x14ac:dyDescent="0.2">
      <c r="A62" s="1" t="s">
        <v>492</v>
      </c>
      <c r="B62" s="1"/>
      <c r="C62" s="1"/>
      <c r="D62" s="1"/>
      <c r="E62" s="1"/>
      <c r="F62" s="1"/>
      <c r="G62" s="1"/>
    </row>
    <row r="63" spans="1:7" x14ac:dyDescent="0.2">
      <c r="A63" s="1" t="s">
        <v>493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2" t="s">
        <v>494</v>
      </c>
      <c r="B65" s="1"/>
      <c r="C65" s="1"/>
      <c r="D65" s="1"/>
      <c r="E65" s="1"/>
      <c r="F65" s="1"/>
      <c r="G65" s="1"/>
    </row>
    <row r="66" spans="1:7" x14ac:dyDescent="0.2">
      <c r="A66" s="1" t="s">
        <v>495</v>
      </c>
      <c r="B66" s="1"/>
      <c r="C66" s="1"/>
      <c r="D66" s="1"/>
      <c r="E66" s="1"/>
      <c r="F66" s="1"/>
      <c r="G66" s="1"/>
    </row>
    <row r="67" spans="1:7" x14ac:dyDescent="0.2">
      <c r="A67" s="1" t="s">
        <v>496</v>
      </c>
      <c r="B67" s="1"/>
      <c r="C67" s="1"/>
      <c r="D67" s="1"/>
      <c r="E67" s="1"/>
      <c r="F67" s="1"/>
      <c r="G67" s="1"/>
    </row>
    <row r="68" spans="1:7" x14ac:dyDescent="0.2">
      <c r="A68" s="1" t="s">
        <v>497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H24" sqref="H24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3" t="s">
        <v>511</v>
      </c>
      <c r="B1" s="466"/>
      <c r="C1" s="466"/>
      <c r="D1" s="466"/>
    </row>
    <row r="2" spans="1:4" x14ac:dyDescent="0.2">
      <c r="A2" s="496"/>
      <c r="B2" s="494"/>
      <c r="C2" s="494"/>
      <c r="D2" s="497"/>
    </row>
    <row r="3" spans="1:4" x14ac:dyDescent="0.2">
      <c r="A3" s="498"/>
      <c r="B3" s="498">
        <v>2013</v>
      </c>
      <c r="C3" s="498">
        <v>2014</v>
      </c>
      <c r="D3" s="498">
        <v>2015</v>
      </c>
    </row>
    <row r="4" spans="1:4" x14ac:dyDescent="0.2">
      <c r="A4" s="465" t="s">
        <v>135</v>
      </c>
      <c r="B4" s="493">
        <v>-7.4982580478999354</v>
      </c>
      <c r="C4" s="493">
        <v>-7.7327239324751389</v>
      </c>
      <c r="D4" s="493">
        <v>-0.14960323936641506</v>
      </c>
    </row>
    <row r="5" spans="1:4" x14ac:dyDescent="0.2">
      <c r="A5" s="465" t="s">
        <v>136</v>
      </c>
      <c r="B5" s="493">
        <v>-8.8924530160600188</v>
      </c>
      <c r="C5" s="493">
        <v>-6.1296949344283407</v>
      </c>
      <c r="D5" s="493">
        <v>0.24443810504732655</v>
      </c>
    </row>
    <row r="6" spans="1:4" x14ac:dyDescent="0.2">
      <c r="A6" s="465" t="s">
        <v>137</v>
      </c>
      <c r="B6" s="493">
        <v>-9.2827590482357305</v>
      </c>
      <c r="C6" s="493">
        <v>-4.9360198928579742</v>
      </c>
      <c r="D6" s="493">
        <v>-5.8103357223997475E-2</v>
      </c>
    </row>
    <row r="7" spans="1:4" x14ac:dyDescent="0.2">
      <c r="A7" s="465" t="s">
        <v>138</v>
      </c>
      <c r="B7" s="493">
        <v>-9.3694248229796155</v>
      </c>
      <c r="C7" s="493">
        <v>-4.7628442916710441</v>
      </c>
      <c r="D7" s="770" t="s">
        <v>624</v>
      </c>
    </row>
    <row r="8" spans="1:4" x14ac:dyDescent="0.2">
      <c r="A8" s="465" t="s">
        <v>139</v>
      </c>
      <c r="B8" s="493">
        <v>-9.8600142648082301</v>
      </c>
      <c r="C8" s="493">
        <v>-3.8872076295693483</v>
      </c>
      <c r="D8" s="770" t="s">
        <v>624</v>
      </c>
    </row>
    <row r="9" spans="1:4" x14ac:dyDescent="0.2">
      <c r="A9" s="465" t="s">
        <v>140</v>
      </c>
      <c r="B9" s="493">
        <v>-10.661427553112601</v>
      </c>
      <c r="C9" s="493">
        <v>-2.459513897769634</v>
      </c>
      <c r="D9" s="770" t="s">
        <v>624</v>
      </c>
    </row>
    <row r="10" spans="1:4" x14ac:dyDescent="0.2">
      <c r="A10" s="465" t="s">
        <v>141</v>
      </c>
      <c r="B10" s="493">
        <v>-10.494063006540271</v>
      </c>
      <c r="C10" s="493">
        <v>-2.1688901065777255</v>
      </c>
      <c r="D10" s="770" t="s">
        <v>624</v>
      </c>
    </row>
    <row r="11" spans="1:4" x14ac:dyDescent="0.2">
      <c r="A11" s="465" t="s">
        <v>142</v>
      </c>
      <c r="B11" s="493">
        <v>-10.991666855459252</v>
      </c>
      <c r="C11" s="493">
        <v>-1.7984162416028848</v>
      </c>
      <c r="D11" s="770" t="s">
        <v>624</v>
      </c>
    </row>
    <row r="12" spans="1:4" x14ac:dyDescent="0.2">
      <c r="A12" s="465" t="s">
        <v>143</v>
      </c>
      <c r="B12" s="493">
        <v>-10.415991755541475</v>
      </c>
      <c r="C12" s="493">
        <v>-1.0187217278072687</v>
      </c>
      <c r="D12" s="770" t="s">
        <v>624</v>
      </c>
    </row>
    <row r="13" spans="1:4" x14ac:dyDescent="0.2">
      <c r="A13" s="465" t="s">
        <v>144</v>
      </c>
      <c r="B13" s="493">
        <v>-10.205386523367592</v>
      </c>
      <c r="C13" s="493">
        <v>-0.51378149002410156</v>
      </c>
      <c r="D13" s="770" t="s">
        <v>624</v>
      </c>
    </row>
    <row r="14" spans="1:4" x14ac:dyDescent="0.2">
      <c r="A14" s="465" t="s">
        <v>145</v>
      </c>
      <c r="B14" s="493">
        <v>-9.7135005410103368</v>
      </c>
      <c r="C14" s="493">
        <v>-0.71854310878191674</v>
      </c>
      <c r="D14" s="770" t="s">
        <v>624</v>
      </c>
    </row>
    <row r="15" spans="1:4" x14ac:dyDescent="0.2">
      <c r="A15" s="494" t="s">
        <v>146</v>
      </c>
      <c r="B15" s="495">
        <v>-8.9053259764972612</v>
      </c>
      <c r="C15" s="495">
        <v>-0.54407668466527614</v>
      </c>
      <c r="D15" s="771" t="s">
        <v>624</v>
      </c>
    </row>
    <row r="16" spans="1:4" x14ac:dyDescent="0.2">
      <c r="A16" s="464"/>
      <c r="B16" s="465"/>
      <c r="C16" s="465"/>
      <c r="D16" s="9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1" t="s">
        <v>24</v>
      </c>
      <c r="B1" s="502"/>
      <c r="C1" s="502"/>
      <c r="D1" s="502"/>
      <c r="E1" s="502"/>
      <c r="F1" s="502"/>
      <c r="G1" s="502"/>
      <c r="H1" s="502"/>
    </row>
    <row r="2" spans="1:8" ht="15.75" x14ac:dyDescent="0.25">
      <c r="A2" s="503"/>
      <c r="B2" s="504"/>
      <c r="C2" s="505"/>
      <c r="D2" s="505"/>
      <c r="E2" s="505"/>
      <c r="F2" s="505"/>
      <c r="G2" s="505"/>
      <c r="H2" s="535" t="s">
        <v>160</v>
      </c>
    </row>
    <row r="3" spans="1:8" s="80" customFormat="1" x14ac:dyDescent="0.2">
      <c r="A3" s="457"/>
      <c r="B3" s="851">
        <f>INDICE!A3</f>
        <v>42064</v>
      </c>
      <c r="C3" s="852"/>
      <c r="D3" s="852" t="s">
        <v>121</v>
      </c>
      <c r="E3" s="852"/>
      <c r="F3" s="852" t="s">
        <v>122</v>
      </c>
      <c r="G3" s="852"/>
      <c r="H3" s="852"/>
    </row>
    <row r="4" spans="1:8" s="80" customFormat="1" x14ac:dyDescent="0.2">
      <c r="A4" s="458"/>
      <c r="B4" s="97" t="s">
        <v>48</v>
      </c>
      <c r="C4" s="97" t="s">
        <v>506</v>
      </c>
      <c r="D4" s="97" t="s">
        <v>48</v>
      </c>
      <c r="E4" s="97" t="s">
        <v>506</v>
      </c>
      <c r="F4" s="97" t="s">
        <v>48</v>
      </c>
      <c r="G4" s="453" t="s">
        <v>506</v>
      </c>
      <c r="H4" s="453" t="s">
        <v>129</v>
      </c>
    </row>
    <row r="5" spans="1:8" s="102" customFormat="1" x14ac:dyDescent="0.2">
      <c r="A5" s="507" t="s">
        <v>147</v>
      </c>
      <c r="B5" s="516">
        <v>87.149620000000041</v>
      </c>
      <c r="C5" s="509">
        <v>7.8366864110335017</v>
      </c>
      <c r="D5" s="508">
        <v>289.13238000000007</v>
      </c>
      <c r="E5" s="509">
        <v>6.3789461120550524</v>
      </c>
      <c r="F5" s="508">
        <v>876.12078000000008</v>
      </c>
      <c r="G5" s="509">
        <v>-3.133117667650267</v>
      </c>
      <c r="H5" s="514">
        <v>51.883296181980384</v>
      </c>
    </row>
    <row r="6" spans="1:8" s="102" customFormat="1" x14ac:dyDescent="0.2">
      <c r="A6" s="507" t="s">
        <v>148</v>
      </c>
      <c r="B6" s="516">
        <v>66.209440000000015</v>
      </c>
      <c r="C6" s="509">
        <v>5.2607781923133032</v>
      </c>
      <c r="D6" s="508">
        <v>211.28133000000003</v>
      </c>
      <c r="E6" s="509">
        <v>2.7369839386946837</v>
      </c>
      <c r="F6" s="508">
        <v>515.20556999999997</v>
      </c>
      <c r="G6" s="509">
        <v>-7.7855321574612386</v>
      </c>
      <c r="H6" s="514">
        <v>30.510134895917002</v>
      </c>
    </row>
    <row r="7" spans="1:8" s="102" customFormat="1" x14ac:dyDescent="0.2">
      <c r="A7" s="507" t="s">
        <v>149</v>
      </c>
      <c r="B7" s="516">
        <v>3.3452200000000007</v>
      </c>
      <c r="C7" s="509">
        <v>17.842548754368181</v>
      </c>
      <c r="D7" s="508">
        <v>9.2129200000000022</v>
      </c>
      <c r="E7" s="509">
        <v>14.747119464832641</v>
      </c>
      <c r="F7" s="508">
        <v>36.493989999999989</v>
      </c>
      <c r="G7" s="509">
        <v>12.921735444234519</v>
      </c>
      <c r="H7" s="514">
        <v>2.1611500779974988</v>
      </c>
    </row>
    <row r="8" spans="1:8" s="102" customFormat="1" x14ac:dyDescent="0.2">
      <c r="A8" s="510" t="s">
        <v>645</v>
      </c>
      <c r="B8" s="515">
        <v>20.668610000000001</v>
      </c>
      <c r="C8" s="512">
        <v>4.6296811895883838</v>
      </c>
      <c r="D8" s="511">
        <v>20.736159999999998</v>
      </c>
      <c r="E8" s="513">
        <v>4.5678490636065918</v>
      </c>
      <c r="F8" s="511">
        <v>260.81712999999996</v>
      </c>
      <c r="G8" s="513">
        <v>248.39033665012639</v>
      </c>
      <c r="H8" s="515">
        <v>15.445418844105122</v>
      </c>
    </row>
    <row r="9" spans="1:8" s="80" customFormat="1" x14ac:dyDescent="0.2">
      <c r="A9" s="459" t="s">
        <v>120</v>
      </c>
      <c r="B9" s="69">
        <v>177.37289000000007</v>
      </c>
      <c r="C9" s="70">
        <v>6.6523090958080147</v>
      </c>
      <c r="D9" s="69">
        <v>530.36279000000002</v>
      </c>
      <c r="E9" s="70">
        <v>4.9586071126477833</v>
      </c>
      <c r="F9" s="69">
        <v>1688.6374699999999</v>
      </c>
      <c r="G9" s="70">
        <v>7.5329941489619845</v>
      </c>
      <c r="H9" s="70">
        <v>100</v>
      </c>
    </row>
    <row r="10" spans="1:8" s="102" customFormat="1" x14ac:dyDescent="0.2">
      <c r="A10" s="500"/>
      <c r="B10" s="499"/>
      <c r="C10" s="506"/>
      <c r="D10" s="499"/>
      <c r="E10" s="506"/>
      <c r="F10" s="499"/>
      <c r="G10" s="506"/>
      <c r="H10" s="93" t="s">
        <v>241</v>
      </c>
    </row>
    <row r="11" spans="1:8" s="102" customFormat="1" x14ac:dyDescent="0.2">
      <c r="A11" s="460" t="s">
        <v>577</v>
      </c>
      <c r="B11" s="499"/>
      <c r="C11" s="499"/>
      <c r="D11" s="499"/>
      <c r="E11" s="499"/>
      <c r="F11" s="499"/>
      <c r="G11" s="506"/>
      <c r="H11" s="506"/>
    </row>
    <row r="12" spans="1:8" s="102" customFormat="1" x14ac:dyDescent="0.2">
      <c r="A12" s="460" t="s">
        <v>644</v>
      </c>
      <c r="B12" s="499"/>
      <c r="C12" s="499"/>
      <c r="D12" s="499"/>
      <c r="E12" s="499"/>
      <c r="F12" s="499"/>
      <c r="G12" s="506"/>
      <c r="H12" s="506"/>
    </row>
    <row r="13" spans="1:8" s="102" customFormat="1" ht="14.25" x14ac:dyDescent="0.2">
      <c r="A13" s="460" t="s">
        <v>242</v>
      </c>
      <c r="B13" s="465"/>
      <c r="C13" s="465"/>
      <c r="D13" s="465"/>
      <c r="E13" s="465"/>
      <c r="F13" s="465"/>
      <c r="G13" s="465"/>
      <c r="H13" s="465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94" priority="4" operator="between">
      <formula>0</formula>
      <formula>0.5</formula>
    </cfRule>
  </conditionalFormatting>
  <conditionalFormatting sqref="D8">
    <cfRule type="cellIs" dxfId="93" priority="3" operator="between">
      <formula>0</formula>
      <formula>0.5</formula>
    </cfRule>
  </conditionalFormatting>
  <conditionalFormatting sqref="F8">
    <cfRule type="cellIs" dxfId="92" priority="2" operator="between">
      <formula>0</formula>
      <formula>0.5</formula>
    </cfRule>
  </conditionalFormatting>
  <conditionalFormatting sqref="H8">
    <cfRule type="cellIs" dxfId="91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35" t="s">
        <v>160</v>
      </c>
    </row>
    <row r="3" spans="1:14" s="102" customFormat="1" x14ac:dyDescent="0.2">
      <c r="A3" s="79"/>
      <c r="B3" s="851">
        <f>INDICE!A3</f>
        <v>42064</v>
      </c>
      <c r="C3" s="852"/>
      <c r="D3" s="853" t="s">
        <v>121</v>
      </c>
      <c r="E3" s="853"/>
      <c r="F3" s="853" t="s">
        <v>122</v>
      </c>
      <c r="G3" s="853"/>
      <c r="H3" s="853"/>
      <c r="I3" s="536"/>
    </row>
    <row r="4" spans="1:14" s="102" customFormat="1" x14ac:dyDescent="0.2">
      <c r="A4" s="81"/>
      <c r="B4" s="97" t="s">
        <v>48</v>
      </c>
      <c r="C4" s="97" t="s">
        <v>512</v>
      </c>
      <c r="D4" s="97" t="s">
        <v>48</v>
      </c>
      <c r="E4" s="97" t="s">
        <v>506</v>
      </c>
      <c r="F4" s="97" t="s">
        <v>48</v>
      </c>
      <c r="G4" s="453" t="s">
        <v>506</v>
      </c>
      <c r="H4" s="453" t="s">
        <v>111</v>
      </c>
      <c r="I4" s="536"/>
    </row>
    <row r="5" spans="1:14" s="102" customFormat="1" x14ac:dyDescent="0.2">
      <c r="A5" s="99" t="s">
        <v>193</v>
      </c>
      <c r="B5" s="538">
        <v>347.08996999999999</v>
      </c>
      <c r="C5" s="531">
        <v>-0.49364719153633474</v>
      </c>
      <c r="D5" s="530">
        <v>977.43172000000027</v>
      </c>
      <c r="E5" s="532">
        <v>-0.47412855270576837</v>
      </c>
      <c r="F5" s="530">
        <v>4292.9288599999982</v>
      </c>
      <c r="G5" s="532">
        <v>-0.89892398340660706</v>
      </c>
      <c r="H5" s="541">
        <v>93.000214720755508</v>
      </c>
    </row>
    <row r="6" spans="1:14" s="102" customFormat="1" x14ac:dyDescent="0.2">
      <c r="A6" s="99" t="s">
        <v>194</v>
      </c>
      <c r="B6" s="516">
        <v>26.093389999999985</v>
      </c>
      <c r="C6" s="524">
        <v>5.5524969489218199</v>
      </c>
      <c r="D6" s="508">
        <v>74.317879999999946</v>
      </c>
      <c r="E6" s="509">
        <v>7.3086308518225573</v>
      </c>
      <c r="F6" s="508">
        <v>319.75402999999989</v>
      </c>
      <c r="G6" s="509">
        <v>1.9147264812142362</v>
      </c>
      <c r="H6" s="514">
        <v>6.9270175252396093</v>
      </c>
    </row>
    <row r="7" spans="1:14" s="102" customFormat="1" x14ac:dyDescent="0.2">
      <c r="A7" s="99" t="s">
        <v>154</v>
      </c>
      <c r="B7" s="539">
        <v>1.289E-2</v>
      </c>
      <c r="C7" s="526">
        <v>-64.044630404463035</v>
      </c>
      <c r="D7" s="525">
        <v>2.2690000000000002E-2</v>
      </c>
      <c r="E7" s="526">
        <v>-62.088554720133658</v>
      </c>
      <c r="F7" s="525">
        <v>0.16044</v>
      </c>
      <c r="G7" s="526">
        <v>-37.605973399704439</v>
      </c>
      <c r="H7" s="539">
        <v>3.475705034114639E-3</v>
      </c>
    </row>
    <row r="8" spans="1:14" s="102" customFormat="1" x14ac:dyDescent="0.2">
      <c r="A8" s="537" t="s">
        <v>155</v>
      </c>
      <c r="B8" s="517">
        <v>373.19625000000002</v>
      </c>
      <c r="C8" s="518">
        <v>-9.9644378464666436E-2</v>
      </c>
      <c r="D8" s="517">
        <v>1051.7904500000002</v>
      </c>
      <c r="E8" s="518">
        <v>3.674324543501957E-2</v>
      </c>
      <c r="F8" s="517">
        <v>4612.9356799999987</v>
      </c>
      <c r="G8" s="518">
        <v>-0.71121721118190451</v>
      </c>
      <c r="H8" s="518">
        <v>99.932708582791278</v>
      </c>
    </row>
    <row r="9" spans="1:14" s="102" customFormat="1" x14ac:dyDescent="0.2">
      <c r="A9" s="99" t="s">
        <v>156</v>
      </c>
      <c r="B9" s="539">
        <v>0.2615300000000001</v>
      </c>
      <c r="C9" s="526">
        <v>0.15318040822584456</v>
      </c>
      <c r="D9" s="525">
        <v>0.62983</v>
      </c>
      <c r="E9" s="525">
        <v>-7.3016013187330753</v>
      </c>
      <c r="F9" s="525">
        <v>3.1062000000000003</v>
      </c>
      <c r="G9" s="526">
        <v>-37.992202612304524</v>
      </c>
      <c r="H9" s="514">
        <v>6.7291417208719118E-2</v>
      </c>
    </row>
    <row r="10" spans="1:14" s="102" customFormat="1" x14ac:dyDescent="0.2">
      <c r="A10" s="68" t="s">
        <v>157</v>
      </c>
      <c r="B10" s="519">
        <v>373.45778000000001</v>
      </c>
      <c r="C10" s="520">
        <v>-9.9467773581000979E-2</v>
      </c>
      <c r="D10" s="519">
        <v>1052.4202800000003</v>
      </c>
      <c r="E10" s="520">
        <v>3.2004111612536884E-2</v>
      </c>
      <c r="F10" s="519">
        <v>4616.0418799999989</v>
      </c>
      <c r="G10" s="520">
        <v>-0.75137088344060099</v>
      </c>
      <c r="H10" s="520">
        <v>100</v>
      </c>
    </row>
    <row r="11" spans="1:14" s="102" customFormat="1" x14ac:dyDescent="0.2">
      <c r="A11" s="104" t="s">
        <v>158</v>
      </c>
      <c r="B11" s="527"/>
      <c r="C11" s="527"/>
      <c r="D11" s="527"/>
      <c r="E11" s="527"/>
      <c r="F11" s="527"/>
      <c r="G11" s="527"/>
      <c r="H11" s="527"/>
    </row>
    <row r="12" spans="1:14" s="102" customFormat="1" x14ac:dyDescent="0.2">
      <c r="A12" s="105" t="s">
        <v>200</v>
      </c>
      <c r="B12" s="540">
        <v>23.345090000000013</v>
      </c>
      <c r="C12" s="529">
        <v>15.946175752765788</v>
      </c>
      <c r="D12" s="528">
        <v>68.277720000000016</v>
      </c>
      <c r="E12" s="529">
        <v>18.348802276366545</v>
      </c>
      <c r="F12" s="528">
        <v>284.25203999999997</v>
      </c>
      <c r="G12" s="529">
        <v>12.098024986973263</v>
      </c>
      <c r="H12" s="542">
        <v>6.15791726742306</v>
      </c>
    </row>
    <row r="13" spans="1:14" s="102" customFormat="1" x14ac:dyDescent="0.2">
      <c r="A13" s="106" t="s">
        <v>159</v>
      </c>
      <c r="B13" s="581">
        <v>6.251065381473647</v>
      </c>
      <c r="C13" s="533"/>
      <c r="D13" s="562">
        <v>6.4876856991011227</v>
      </c>
      <c r="E13" s="533"/>
      <c r="F13" s="562">
        <v>6.15791726742306</v>
      </c>
      <c r="G13" s="533"/>
      <c r="H13" s="54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241</v>
      </c>
    </row>
    <row r="15" spans="1:14" s="102" customFormat="1" x14ac:dyDescent="0.2">
      <c r="A15" s="94" t="s">
        <v>577</v>
      </c>
      <c r="B15" s="136"/>
      <c r="C15" s="136"/>
      <c r="D15" s="136"/>
      <c r="E15" s="136"/>
      <c r="F15" s="53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513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94" t="s">
        <v>242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90" priority="1" operator="between">
      <formula>0</formula>
      <formula>0.5</formula>
    </cfRule>
  </conditionalFormatting>
  <conditionalFormatting sqref="B9:G9">
    <cfRule type="cellIs" dxfId="89" priority="3" operator="between">
      <formula>0</formula>
      <formula>0.5</formula>
    </cfRule>
  </conditionalFormatting>
  <conditionalFormatting sqref="B7:G7">
    <cfRule type="cellIs" dxfId="88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617</v>
      </c>
    </row>
    <row r="2" spans="1:9" ht="15.75" x14ac:dyDescent="0.25">
      <c r="A2" s="2"/>
      <c r="B2" s="109"/>
      <c r="H2" s="110" t="s">
        <v>160</v>
      </c>
    </row>
    <row r="3" spans="1:9" s="114" customFormat="1" ht="13.7" customHeight="1" x14ac:dyDescent="0.2">
      <c r="A3" s="111"/>
      <c r="B3" s="854">
        <f>INDICE!A3</f>
        <v>42064</v>
      </c>
      <c r="C3" s="854"/>
      <c r="D3" s="854"/>
      <c r="E3" s="112"/>
      <c r="F3" s="855" t="s">
        <v>122</v>
      </c>
      <c r="G3" s="855"/>
      <c r="H3" s="855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53.199009999999973</v>
      </c>
      <c r="C5" s="117">
        <v>1.9270599999999996</v>
      </c>
      <c r="D5" s="544">
        <v>55.12606999999997</v>
      </c>
      <c r="E5" s="545"/>
      <c r="F5" s="545">
        <v>663.20687000000021</v>
      </c>
      <c r="G5" s="545">
        <v>24.680039999999977</v>
      </c>
      <c r="H5" s="544">
        <v>687.88691000000017</v>
      </c>
      <c r="I5" s="82"/>
    </row>
    <row r="6" spans="1:9" s="114" customFormat="1" x14ac:dyDescent="0.2">
      <c r="A6" s="115" t="s">
        <v>163</v>
      </c>
      <c r="B6" s="118">
        <v>10.274889999999999</v>
      </c>
      <c r="C6" s="119">
        <v>0.47074999999999984</v>
      </c>
      <c r="D6" s="546">
        <v>10.74564</v>
      </c>
      <c r="E6" s="268"/>
      <c r="F6" s="268">
        <v>126.68369000000013</v>
      </c>
      <c r="G6" s="268">
        <v>6.2528699999999979</v>
      </c>
      <c r="H6" s="546">
        <v>132.93656000000013</v>
      </c>
      <c r="I6" s="82"/>
    </row>
    <row r="7" spans="1:9" s="114" customFormat="1" x14ac:dyDescent="0.2">
      <c r="A7" s="115" t="s">
        <v>164</v>
      </c>
      <c r="B7" s="118">
        <v>6.4839299999999991</v>
      </c>
      <c r="C7" s="119">
        <v>0.48492000000000002</v>
      </c>
      <c r="D7" s="546">
        <v>6.9688499999999989</v>
      </c>
      <c r="E7" s="268"/>
      <c r="F7" s="268">
        <v>83.36969000000002</v>
      </c>
      <c r="G7" s="268">
        <v>6.1421299999999999</v>
      </c>
      <c r="H7" s="546">
        <v>89.511820000000014</v>
      </c>
      <c r="I7" s="82"/>
    </row>
    <row r="8" spans="1:9" s="114" customFormat="1" x14ac:dyDescent="0.2">
      <c r="A8" s="115" t="s">
        <v>165</v>
      </c>
      <c r="B8" s="118">
        <v>14.061579999999999</v>
      </c>
      <c r="C8" s="118">
        <v>0.83577999999999997</v>
      </c>
      <c r="D8" s="546">
        <v>14.897359999999999</v>
      </c>
      <c r="E8" s="268"/>
      <c r="F8" s="268">
        <v>195.74518999999998</v>
      </c>
      <c r="G8" s="268">
        <v>10.94056</v>
      </c>
      <c r="H8" s="546">
        <v>206.68574999999998</v>
      </c>
      <c r="I8" s="82"/>
    </row>
    <row r="9" spans="1:9" s="114" customFormat="1" x14ac:dyDescent="0.2">
      <c r="A9" s="115" t="s">
        <v>166</v>
      </c>
      <c r="B9" s="118">
        <v>30.934119999999997</v>
      </c>
      <c r="C9" s="118">
        <v>9.8439500000000031</v>
      </c>
      <c r="D9" s="546">
        <v>40.77807</v>
      </c>
      <c r="E9" s="268"/>
      <c r="F9" s="268">
        <v>359.74184000000008</v>
      </c>
      <c r="G9" s="268">
        <v>117.11544000000001</v>
      </c>
      <c r="H9" s="546">
        <v>476.85728000000006</v>
      </c>
      <c r="I9" s="82"/>
    </row>
    <row r="10" spans="1:9" s="114" customFormat="1" x14ac:dyDescent="0.2">
      <c r="A10" s="115" t="s">
        <v>167</v>
      </c>
      <c r="B10" s="118">
        <v>4.5382900000000008</v>
      </c>
      <c r="C10" s="119">
        <v>0.22881000000000001</v>
      </c>
      <c r="D10" s="546">
        <v>4.767100000000001</v>
      </c>
      <c r="E10" s="268"/>
      <c r="F10" s="268">
        <v>57.017949999999999</v>
      </c>
      <c r="G10" s="268">
        <v>3.2439100000000001</v>
      </c>
      <c r="H10" s="546">
        <v>60.261859999999999</v>
      </c>
      <c r="I10" s="82"/>
    </row>
    <row r="11" spans="1:9" s="114" customFormat="1" x14ac:dyDescent="0.2">
      <c r="A11" s="115" t="s">
        <v>168</v>
      </c>
      <c r="B11" s="118">
        <v>19.202170000000013</v>
      </c>
      <c r="C11" s="118">
        <v>1.1710399999999994</v>
      </c>
      <c r="D11" s="546">
        <v>20.373210000000011</v>
      </c>
      <c r="E11" s="268"/>
      <c r="F11" s="268">
        <v>240.14310000000009</v>
      </c>
      <c r="G11" s="268">
        <v>14.137300000000007</v>
      </c>
      <c r="H11" s="546">
        <v>254.2804000000001</v>
      </c>
      <c r="I11" s="82"/>
    </row>
    <row r="12" spans="1:9" s="114" customFormat="1" x14ac:dyDescent="0.2">
      <c r="A12" s="115" t="s">
        <v>634</v>
      </c>
      <c r="B12" s="118">
        <v>13.052929999999998</v>
      </c>
      <c r="C12" s="119">
        <v>0.68698000000000004</v>
      </c>
      <c r="D12" s="546">
        <v>13.739909999999998</v>
      </c>
      <c r="E12" s="268"/>
      <c r="F12" s="268">
        <v>163.93292000000002</v>
      </c>
      <c r="G12" s="268">
        <v>7.4255200000000023</v>
      </c>
      <c r="H12" s="546">
        <v>171.35844000000003</v>
      </c>
      <c r="I12" s="82"/>
    </row>
    <row r="13" spans="1:9" s="114" customFormat="1" x14ac:dyDescent="0.2">
      <c r="A13" s="115" t="s">
        <v>169</v>
      </c>
      <c r="B13" s="118">
        <v>58.917049999999989</v>
      </c>
      <c r="C13" s="118">
        <v>3.69442</v>
      </c>
      <c r="D13" s="546">
        <v>62.61146999999999</v>
      </c>
      <c r="E13" s="268"/>
      <c r="F13" s="268">
        <v>719.16369999999984</v>
      </c>
      <c r="G13" s="268">
        <v>46.579809999999988</v>
      </c>
      <c r="H13" s="546">
        <v>765.74350999999979</v>
      </c>
      <c r="I13" s="82"/>
    </row>
    <row r="14" spans="1:9" s="114" customFormat="1" x14ac:dyDescent="0.2">
      <c r="A14" s="115" t="s">
        <v>170</v>
      </c>
      <c r="B14" s="119">
        <v>0.48504000000000003</v>
      </c>
      <c r="C14" s="119">
        <v>4.9860000000000002E-2</v>
      </c>
      <c r="D14" s="547">
        <v>0.53490000000000004</v>
      </c>
      <c r="E14" s="119"/>
      <c r="F14" s="268">
        <v>5.8570799999999998</v>
      </c>
      <c r="G14" s="119">
        <v>0.53342000000000001</v>
      </c>
      <c r="H14" s="547">
        <v>6.3904999999999994</v>
      </c>
      <c r="I14" s="82"/>
    </row>
    <row r="15" spans="1:9" s="114" customFormat="1" x14ac:dyDescent="0.2">
      <c r="A15" s="115" t="s">
        <v>171</v>
      </c>
      <c r="B15" s="118">
        <v>36.721579999999996</v>
      </c>
      <c r="C15" s="118">
        <v>1.5910299999999997</v>
      </c>
      <c r="D15" s="546">
        <v>38.312609999999992</v>
      </c>
      <c r="E15" s="268"/>
      <c r="F15" s="268">
        <v>471.34129999999982</v>
      </c>
      <c r="G15" s="268">
        <v>19.544079999999994</v>
      </c>
      <c r="H15" s="546">
        <v>490.88537999999983</v>
      </c>
      <c r="I15" s="82"/>
    </row>
    <row r="16" spans="1:9" s="114" customFormat="1" x14ac:dyDescent="0.2">
      <c r="A16" s="115" t="s">
        <v>172</v>
      </c>
      <c r="B16" s="118">
        <v>7.3415800000000004</v>
      </c>
      <c r="C16" s="119">
        <v>0.20627000000000004</v>
      </c>
      <c r="D16" s="546">
        <v>7.5478500000000004</v>
      </c>
      <c r="E16" s="268"/>
      <c r="F16" s="268">
        <v>92.669949999999972</v>
      </c>
      <c r="G16" s="268">
        <v>2.767770000000001</v>
      </c>
      <c r="H16" s="546">
        <v>95.43771999999997</v>
      </c>
      <c r="I16" s="82"/>
    </row>
    <row r="17" spans="1:14" s="114" customFormat="1" x14ac:dyDescent="0.2">
      <c r="A17" s="115" t="s">
        <v>173</v>
      </c>
      <c r="B17" s="118">
        <v>18.201890000000002</v>
      </c>
      <c r="C17" s="118">
        <v>1.0520299999999998</v>
      </c>
      <c r="D17" s="546">
        <v>19.253920000000001</v>
      </c>
      <c r="E17" s="268"/>
      <c r="F17" s="268">
        <v>228.69592</v>
      </c>
      <c r="G17" s="268">
        <v>12.887870000000008</v>
      </c>
      <c r="H17" s="546">
        <v>241.58379000000002</v>
      </c>
      <c r="I17" s="82"/>
    </row>
    <row r="18" spans="1:14" s="114" customFormat="1" x14ac:dyDescent="0.2">
      <c r="A18" s="115" t="s">
        <v>174</v>
      </c>
      <c r="B18" s="118">
        <v>2.1162899999999998</v>
      </c>
      <c r="C18" s="119">
        <v>0.10628000000000001</v>
      </c>
      <c r="D18" s="546">
        <v>2.2225699999999997</v>
      </c>
      <c r="E18" s="268"/>
      <c r="F18" s="268">
        <v>26.444900000000001</v>
      </c>
      <c r="G18" s="268">
        <v>1.50783</v>
      </c>
      <c r="H18" s="546">
        <v>27.952729999999999</v>
      </c>
      <c r="I18" s="82"/>
    </row>
    <row r="19" spans="1:14" s="114" customFormat="1" x14ac:dyDescent="0.2">
      <c r="A19" s="115" t="s">
        <v>175</v>
      </c>
      <c r="B19" s="118">
        <v>43.635429999999999</v>
      </c>
      <c r="C19" s="118">
        <v>2.2620400000000003</v>
      </c>
      <c r="D19" s="546">
        <v>45.897469999999998</v>
      </c>
      <c r="E19" s="268"/>
      <c r="F19" s="268">
        <v>512.57165999999984</v>
      </c>
      <c r="G19" s="268">
        <v>27.068319999999993</v>
      </c>
      <c r="H19" s="546">
        <v>539.63997999999981</v>
      </c>
      <c r="I19" s="82"/>
    </row>
    <row r="20" spans="1:14" s="114" customFormat="1" x14ac:dyDescent="0.2">
      <c r="A20" s="115" t="s">
        <v>176</v>
      </c>
      <c r="B20" s="119">
        <v>0.53433000000000008</v>
      </c>
      <c r="C20" s="119">
        <v>0</v>
      </c>
      <c r="D20" s="547">
        <v>0.53433000000000008</v>
      </c>
      <c r="E20" s="119"/>
      <c r="F20" s="268">
        <v>6.1690000000000005</v>
      </c>
      <c r="G20" s="119">
        <v>0</v>
      </c>
      <c r="H20" s="547">
        <v>6.1690000000000005</v>
      </c>
      <c r="I20" s="82"/>
    </row>
    <row r="21" spans="1:14" s="114" customFormat="1" x14ac:dyDescent="0.2">
      <c r="A21" s="115" t="s">
        <v>177</v>
      </c>
      <c r="B21" s="118">
        <v>8.6951299999999989</v>
      </c>
      <c r="C21" s="119">
        <v>0.4338999999999999</v>
      </c>
      <c r="D21" s="546">
        <v>9.1290299999999984</v>
      </c>
      <c r="E21" s="268"/>
      <c r="F21" s="268">
        <v>111.74636000000001</v>
      </c>
      <c r="G21" s="268">
        <v>5.5665299999999993</v>
      </c>
      <c r="H21" s="546">
        <v>117.31289000000001</v>
      </c>
      <c r="I21" s="82"/>
    </row>
    <row r="22" spans="1:14" s="114" customFormat="1" x14ac:dyDescent="0.2">
      <c r="A22" s="115" t="s">
        <v>178</v>
      </c>
      <c r="B22" s="118">
        <v>4.9261599999999985</v>
      </c>
      <c r="C22" s="119">
        <v>0.17727999999999999</v>
      </c>
      <c r="D22" s="546">
        <v>5.1034399999999982</v>
      </c>
      <c r="E22" s="268"/>
      <c r="F22" s="268">
        <v>61.434810000000013</v>
      </c>
      <c r="G22" s="268">
        <v>2.3847200000000006</v>
      </c>
      <c r="H22" s="546">
        <v>63.819530000000015</v>
      </c>
      <c r="I22" s="82"/>
    </row>
    <row r="23" spans="1:14" x14ac:dyDescent="0.2">
      <c r="A23" s="120" t="s">
        <v>179</v>
      </c>
      <c r="B23" s="121">
        <v>13.76857</v>
      </c>
      <c r="C23" s="121">
        <v>0.87098999999999993</v>
      </c>
      <c r="D23" s="548">
        <v>14.639559999999999</v>
      </c>
      <c r="E23" s="549"/>
      <c r="F23" s="549">
        <v>166.99293</v>
      </c>
      <c r="G23" s="549">
        <v>10.975910000000002</v>
      </c>
      <c r="H23" s="548">
        <v>177.96884</v>
      </c>
      <c r="I23" s="489"/>
      <c r="N23" s="114"/>
    </row>
    <row r="24" spans="1:14" x14ac:dyDescent="0.2">
      <c r="A24" s="122" t="s">
        <v>518</v>
      </c>
      <c r="B24" s="123">
        <v>347.08997000000033</v>
      </c>
      <c r="C24" s="123">
        <v>26.093389999999989</v>
      </c>
      <c r="D24" s="123">
        <v>373.18336000000033</v>
      </c>
      <c r="E24" s="123"/>
      <c r="F24" s="123">
        <v>4292.9288600000009</v>
      </c>
      <c r="G24" s="123">
        <v>319.75403000000034</v>
      </c>
      <c r="H24" s="123">
        <v>4612.682890000001</v>
      </c>
      <c r="I24" s="489"/>
    </row>
    <row r="25" spans="1:14" x14ac:dyDescent="0.2">
      <c r="H25" s="93" t="s">
        <v>241</v>
      </c>
    </row>
    <row r="26" spans="1:14" x14ac:dyDescent="0.2">
      <c r="A26" s="550" t="s">
        <v>514</v>
      </c>
      <c r="G26" s="125"/>
      <c r="H26" s="125"/>
    </row>
    <row r="27" spans="1:14" x14ac:dyDescent="0.2">
      <c r="A27" s="154" t="s">
        <v>242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87" priority="1" operator="between">
      <formula>0</formula>
      <formula>0.5</formula>
    </cfRule>
    <cfRule type="cellIs" dxfId="8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