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5\04. ABRIL 2015\"/>
    </mc:Choice>
  </mc:AlternateContent>
  <bookViews>
    <workbookView xWindow="0" yWindow="0" windowWidth="28800" windowHeight="1144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59" l="1"/>
  <c r="F11" i="46" l="1"/>
  <c r="D11" i="46"/>
  <c r="B11" i="46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<sst xmlns="http://schemas.openxmlformats.org/spreadsheetml/2006/main" count="1759" uniqueCount="667">
  <si>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</si>
  <si>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</si>
  <si>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</si>
  <si>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</si>
  <si>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</si>
  <si>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</si>
  <si>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</si>
  <si>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</si>
  <si>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</si>
  <si>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</si>
  <si>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</si>
  <si>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</si>
  <si>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</si>
  <si>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</si>
  <si>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</si>
  <si>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</si>
  <si>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</si>
  <si>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</si>
  <si>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</si>
  <si>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</si>
  <si>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</si>
  <si>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</si>
  <si>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</si>
  <si>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</si>
  <si>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</si>
  <si>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</si>
  <si>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</si>
  <si>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</si>
  <si>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</si>
  <si>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</si>
  <si>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</si>
  <si>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</si>
  <si>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</si>
  <si>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</si>
  <si>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</si>
  <si>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</si>
  <si>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</si>
  <si>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</si>
  <si>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</si>
  <si>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</si>
  <si>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</si>
  <si>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</si>
  <si>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</si>
  <si>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</si>
  <si>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</si>
  <si>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</si>
  <si>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</si>
  <si>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</si>
  <si>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</si>
  <si>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</si>
  <si>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</si>
  <si>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</si>
  <si>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</si>
  <si>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</si>
  <si>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</si>
  <si>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</si>
  <si>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</si>
  <si>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</si>
  <si>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</si>
  <si>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</si>
  <si>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</si>
  <si>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</si>
  <si>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</si>
  <si>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</si>
  <si>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</si>
  <si>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</si>
  <si>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</si>
  <si>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</si>
  <si>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</si>
  <si>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</si>
  <si>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</si>
  <si>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</si>
  <si>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</si>
  <si>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</si>
  <si>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</si>
  <si>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</si>
  <si>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</si>
  <si>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</si>
  <si>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</si>
  <si>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</si>
  <si>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</si>
  <si>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</si>
  <si>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</si>
  <si>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</si>
  <si>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</si>
  <si>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</si>
  <si>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</si>
  <si>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</si>
  <si>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</si>
  <si>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</si>
  <si>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</si>
  <si>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</si>
  <si>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</si>
  <si>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</si>
  <si>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</si>
  <si>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</si>
  <si>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</si>
  <si>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</si>
  <si>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</si>
  <si>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</si>
  <si>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</si>
  <si>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</si>
  <si>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</si>
  <si>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</si>
  <si>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</si>
  <si>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</si>
  <si>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</si>
  <si>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</si>
  <si>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</si>
  <si>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</si>
  <si>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Año 2012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</si>
  <si>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</si>
  <si>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</si>
  <si>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</si>
  <si>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</si>
  <si>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</si>
  <si>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</si>
  <si>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</si>
  <si>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</si>
  <si>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</si>
  <si>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</si>
  <si>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</si>
  <si>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</si>
  <si>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</si>
  <si>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</si>
  <si>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</si>
  <si>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</si>
  <si>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</si>
  <si>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</si>
  <si>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</si>
  <si>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</si>
  <si>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</si>
  <si>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</si>
  <si>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</si>
  <si>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</si>
  <si>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</si>
  <si>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</si>
  <si>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</si>
  <si>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</si>
  <si>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</si>
  <si>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</si>
  <si>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</si>
  <si>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</si>
  <si>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</si>
  <si>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</si>
  <si>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</si>
  <si>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</si>
  <si>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</si>
  <si>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</si>
  <si>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</si>
  <si>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</si>
  <si>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</si>
  <si>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</si>
  <si>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</si>
  <si>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</si>
  <si>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</si>
  <si>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</si>
  <si>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</si>
  <si>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</si>
  <si>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</si>
  <si>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</si>
  <si>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</si>
  <si>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</si>
  <si>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</si>
  <si>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</si>
  <si>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</si>
  <si>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</si>
  <si>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</si>
  <si>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</si>
  <si>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</si>
  <si>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</si>
  <si>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</si>
  <si>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</si>
  <si>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</si>
  <si>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</si>
  <si>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</si>
  <si>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</si>
  <si>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</si>
  <si>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</si>
  <si>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</si>
  <si>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</si>
  <si>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</si>
  <si>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</si>
  <si>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</si>
  <si>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</si>
  <si>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</si>
  <si>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</si>
  <si>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</si>
  <si>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</si>
  <si>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</si>
  <si>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</si>
  <si>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</si>
  <si>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</si>
  <si>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</si>
  <si>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</si>
  <si>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</si>
  <si>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</si>
  <si>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</si>
  <si>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</si>
  <si>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</si>
  <si>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</si>
  <si>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</si>
  <si>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</si>
  <si>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</si>
  <si>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</si>
  <si>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</si>
  <si>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</si>
  <si>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</si>
  <si>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</si>
  <si>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</si>
  <si>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</si>
  <si>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</si>
  <si>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</si>
  <si>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</si>
  <si>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</si>
  <si>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</si>
  <si>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</si>
  <si>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</si>
  <si>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</si>
  <si>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Azerbayán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</si>
  <si>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</si>
  <si>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</si>
  <si>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</si>
  <si>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</si>
  <si>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</si>
  <si>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</si>
  <si>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</si>
  <si>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</si>
  <si>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</si>
  <si>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</si>
  <si>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</si>
  <si>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</si>
  <si>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</si>
  <si>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</si>
  <si>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</si>
  <si>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</si>
  <si>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</si>
  <si>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</si>
  <si>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</si>
  <si>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</si>
  <si>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</si>
  <si>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</si>
  <si>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</si>
  <si>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</si>
  <si>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</si>
  <si>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</si>
  <si>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</si>
  <si>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</si>
  <si>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</si>
  <si>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</si>
  <si>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</si>
  <si>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</si>
  <si>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</si>
  <si>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</si>
  <si>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</si>
  <si>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</si>
  <si>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</si>
  <si>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</si>
  <si>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</si>
  <si>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</si>
  <si>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</si>
  <si>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</si>
  <si>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</si>
  <si>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</si>
  <si>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</si>
  <si>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</si>
  <si>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</si>
  <si>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</si>
  <si>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</si>
  <si>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</si>
  <si>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</si>
  <si>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</si>
  <si>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</si>
  <si>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</si>
  <si>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</si>
  <si>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</si>
  <si>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</si>
  <si>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</si>
  <si>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</si>
  <si>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</si>
  <si>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</si>
  <si>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</si>
  <si>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</si>
  <si>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</si>
  <si>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</si>
  <si>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</si>
  <si>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</si>
  <si>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</si>
  <si>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</si>
  <si>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</si>
  <si>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</si>
  <si>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</si>
  <si>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</si>
  <si>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</si>
  <si>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</si>
  <si>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</si>
  <si>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</si>
  <si>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</si>
  <si>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</si>
  <si>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</si>
  <si>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</si>
  <si>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</si>
  <si>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</si>
  <si>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</si>
  <si>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</si>
  <si>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</si>
  <si>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</si>
  <si>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</si>
  <si>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</si>
  <si>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</si>
  <si>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</si>
  <si>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</si>
  <si>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</si>
  <si>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</si>
  <si>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</si>
  <si>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</si>
  <si>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</si>
  <si>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</si>
  <si>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</si>
  <si>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</si>
  <si>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</si>
  <si>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</si>
  <si>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</si>
  <si>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</si>
  <si>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</si>
  <si>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</si>
  <si>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</si>
  <si>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</si>
  <si>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</si>
  <si>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</si>
  <si>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</si>
  <si>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</si>
  <si>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</si>
  <si>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</si>
  <si>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</si>
  <si>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</si>
  <si>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</si>
  <si>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</si>
  <si>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</si>
  <si>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</si>
  <si>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</si>
  <si>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</si>
  <si>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</si>
  <si>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</si>
  <si>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</si>
  <si>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</si>
  <si>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</si>
  <si>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</si>
  <si>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</si>
  <si>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</si>
  <si>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</si>
  <si>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</si>
  <si>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</si>
  <si>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</si>
  <si>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</si>
  <si>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</si>
  <si>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</si>
  <si>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</si>
  <si>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</si>
  <si>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</si>
  <si>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</si>
  <si>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</si>
  <si>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</si>
  <si>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</si>
  <si>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</si>
  <si>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</si>
  <si>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</si>
  <si>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</si>
  <si>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</si>
  <si>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</si>
  <si>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</si>
  <si>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</si>
  <si>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</si>
  <si>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</si>
  <si>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</si>
  <si>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</si>
  <si>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</si>
  <si>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</si>
  <si>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</si>
  <si>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</si>
  <si>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</si>
  <si>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</si>
  <si>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</si>
  <si>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</si>
  <si>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</si>
  <si>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</si>
  <si>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</si>
  <si>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</si>
  <si>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</si>
  <si>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</si>
  <si>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</si>
  <si>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</si>
  <si>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</si>
  <si>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</si>
  <si>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</si>
  <si>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</si>
  <si>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</si>
  <si>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</si>
  <si>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</si>
  <si>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</si>
  <si>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</si>
  <si>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</si>
  <si>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</si>
  <si>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</si>
  <si>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</si>
  <si>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</si>
  <si>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</si>
  <si>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</si>
  <si>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</si>
  <si>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</si>
  <si>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</si>
  <si>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</si>
  <si>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</si>
  <si>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</si>
  <si>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</si>
  <si>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</si>
  <si>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</si>
  <si>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</si>
  <si>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</si>
  <si>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</si>
  <si>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</si>
  <si>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</si>
  <si>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</si>
  <si>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</si>
  <si>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</si>
  <si>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</si>
  <si>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</si>
  <si>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</si>
  <si>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</si>
  <si>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</si>
  <si>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</si>
  <si>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</si>
  <si>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</si>
  <si>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</si>
  <si>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</si>
  <si>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</si>
  <si>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</si>
  <si>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</si>
  <si>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</si>
  <si>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</si>
  <si>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</si>
  <si>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</si>
  <si>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</si>
  <si>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</si>
  <si>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</si>
  <si>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</si>
  <si>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</si>
  <si>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</si>
  <si>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</si>
  <si>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</si>
  <si>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</si>
  <si>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</si>
  <si>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</si>
  <si>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</si>
  <si>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</si>
  <si>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</si>
  <si>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</si>
  <si>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</si>
  <si>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</si>
  <si>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</si>
  <si>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</si>
  <si>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</si>
  <si>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</si>
  <si>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</si>
  <si>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</si>
  <si>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</si>
  <si>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</si>
  <si>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</si>
  <si>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</si>
  <si>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</si>
  <si>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</si>
  <si>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</si>
  <si>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</si>
  <si>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</si>
  <si>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</si>
  <si>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</si>
  <si>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</si>
  <si>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</si>
  <si>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</si>
  <si>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</si>
  <si>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 xml:space="preserve">Alemania, Australia, Austria, Bélgica, Canadá, Corea del Sur, Dinamarca, España, Estados </t>
  </si>
  <si>
    <t xml:space="preserve">Unidos, Finlandia, Francia, Grecia, Holanda, Hungría, Irlanda, Italia, Japón, Luxemburgo, </t>
  </si>
  <si>
    <t xml:space="preserve">Noruega, Nueva Zelanda, Polonia, Portugal, Reino Unido, República Checa, República </t>
  </si>
  <si>
    <t xml:space="preserve">Eslovaca, Suecia, Suiza y Turquía. </t>
  </si>
  <si>
    <t>Países miembros de la OCDE</t>
  </si>
  <si>
    <t>Alemania, Australia, Austria, Bélgica, Canadá, Corea del Sur, Chile, Dinamarca, Eslovenia,</t>
  </si>
  <si>
    <t>España, Estados Unidos, Estonia, Finlandia, Francia, Grecia, Holanda, Hungría, Irlanda,</t>
  </si>
  <si>
    <t xml:space="preserve">Islandia, Israel, Italia, Japón, Luxemburgo, México, Noruega, Nueva Zelanda, Polonia, </t>
  </si>
  <si>
    <t xml:space="preserve">Portugal, Reino Unido, República Checa, República Eslovaca, Suecia, Suiza y Turquía. 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</si>
  <si>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</si>
  <si>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</si>
  <si>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</si>
  <si>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</si>
  <si>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</si>
  <si>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</si>
  <si>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</si>
  <si>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</si>
  <si>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</si>
  <si>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</si>
  <si>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</si>
  <si>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</si>
  <si>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</si>
  <si>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</si>
  <si>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</si>
  <si>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</si>
  <si>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</si>
  <si>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</si>
  <si>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</si>
  <si>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</si>
  <si>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</si>
  <si>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</si>
  <si>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</si>
  <si>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</si>
  <si>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</si>
  <si>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</si>
  <si>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</si>
  <si>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</si>
  <si>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</si>
  <si>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</si>
  <si>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</si>
  <si>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</si>
  <si>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</si>
  <si>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</si>
  <si>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</si>
  <si>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</si>
  <si>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</si>
  <si>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</si>
  <si>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</si>
  <si>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</si>
  <si>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</si>
  <si>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</si>
  <si>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</si>
  <si>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</si>
  <si>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</si>
  <si>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</si>
  <si>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</si>
  <si>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</si>
  <si>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</si>
  <si>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</si>
  <si>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</si>
  <si>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</si>
  <si>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</si>
  <si>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</si>
  <si>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</si>
  <si>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</si>
  <si>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</si>
  <si>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</si>
  <si>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</si>
  <si>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</si>
  <si>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</si>
  <si>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</si>
  <si>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</si>
  <si>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</si>
  <si>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</si>
  <si>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</si>
  <si>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</si>
  <si>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</si>
  <si>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* Tasa de variación sobre precio anterior  //  ^ mayor que 0,0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</si>
  <si>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</si>
  <si>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</si>
  <si>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</si>
  <si>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</si>
  <si>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</si>
  <si>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</si>
  <si>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</si>
  <si>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</si>
  <si>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</si>
  <si>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</si>
  <si>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</si>
  <si>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</si>
  <si>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</si>
  <si>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</si>
  <si>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</si>
  <si>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</si>
  <si>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t>Nota: No se han producido variaciones de precio desde mayo 2013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</si>
  <si>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</si>
  <si>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</si>
  <si>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</si>
  <si>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</si>
  <si>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</si>
  <si>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</si>
  <si>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</si>
  <si>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</si>
  <si>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</si>
  <si>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</si>
  <si>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</si>
  <si>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</si>
  <si>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</si>
  <si>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</si>
  <si>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</si>
  <si>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</si>
  <si>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</si>
  <si>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</si>
  <si>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</si>
  <si>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</si>
  <si>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</si>
  <si>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</si>
  <si>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</si>
  <si>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</si>
  <si>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</si>
  <si>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</si>
  <si>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</si>
  <si>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</si>
  <si>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</si>
  <si>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</si>
  <si>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</si>
  <si>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</si>
  <si>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</si>
  <si>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</si>
  <si>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</si>
  <si>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</si>
  <si>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</si>
  <si>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</si>
  <si>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</si>
  <si>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</si>
  <si>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</si>
  <si>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</si>
  <si>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</si>
  <si>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 xml:space="preserve">(**) Se incluyen cargas de cisternas con destino a otros países y otras operaciones de GNL (puestas en frío, suministro directo a buques consumidores)
Desglose desde enero 2014
</t>
  </si>
  <si>
    <t/>
  </si>
  <si>
    <t xml:space="preserve">GWh </t>
  </si>
  <si>
    <t>Nota: No se han registrado actualizaciones de precios posteriores a enero de 2014</t>
  </si>
  <si>
    <t>94,2 *</t>
  </si>
  <si>
    <t>82,6*</t>
  </si>
  <si>
    <t>Año 2013</t>
  </si>
  <si>
    <t>Fuente: D. G. de Política Energética y Minas</t>
  </si>
  <si>
    <t>* Este grado de autoabastecimiento corresponde a biomasa, biocarburantes y residuos</t>
  </si>
  <si>
    <t>Tv (%)
2013/2012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</si>
  <si>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</si>
  <si>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</si>
  <si>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</si>
  <si>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</si>
  <si>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</si>
  <si>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China</t>
  </si>
  <si>
    <t>Taiwan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</si>
  <si>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</si>
  <si>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</si>
  <si>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</si>
  <si>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</si>
  <si>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</si>
  <si>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</si>
  <si>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</si>
  <si>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</si>
  <si>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</si>
  <si>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</si>
  <si>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</si>
  <si>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</si>
  <si>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</si>
  <si>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</si>
  <si>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</si>
  <si>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>mar-15</t>
  </si>
  <si>
    <t>Otras salidas del sistema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</si>
  <si>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</si>
  <si>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</si>
  <si>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</si>
  <si>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</si>
  <si>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</si>
  <si>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1ºT 2015</t>
  </si>
  <si>
    <t>17 Marzo</t>
  </si>
  <si>
    <t>Macedonia</t>
  </si>
  <si>
    <t>abr-15</t>
  </si>
  <si>
    <t>Emiratos Arabes Unidos</t>
  </si>
  <si>
    <t>abr-14</t>
  </si>
  <si>
    <t>BOLETÍN ESTADÍSTICO HIDROCARBUROS ABRIL 2015</t>
  </si>
  <si>
    <t>Países de la Eurozona</t>
  </si>
  <si>
    <t>Alemania, Austria, Bélgica, Chipre, Eslovaquia, Eslovenia, Estonia, España, Finlandia, Francia,</t>
  </si>
  <si>
    <t>Grecia, Holanda, Irlanda, Italia, Letonia, Lituania, Luxemburgo, Malta y Portugal.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</si>
</sst>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 style="thin">
        <color indexed="64"/>
      </bottom>
      <diagonal/>
    </border>
    <border>
      <left style="thick">
        <color theme="3" tint="-0.249977111117893"/>
      </left>
      <right/>
      <top/>
      <bottom/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</cellStyleXfs>
  <cellXfs count="903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166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9" fontId="18" fillId="6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8" fillId="2" borderId="0" xfId="0" applyNumberFormat="1" applyFont="1" applyFill="1" applyBorder="1" applyAlignment="1">
      <alignment horizontal="left"/>
    </xf>
    <xf numFmtId="3" fontId="0" fillId="2" borderId="3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0" fontId="8" fillId="2" borderId="3" xfId="0" applyNumberFormat="1" applyFont="1" applyFill="1" applyBorder="1" applyAlignment="1">
      <alignment horizontal="left"/>
    </xf>
    <xf numFmtId="166" fontId="0" fillId="2" borderId="3" xfId="0" applyNumberFormat="1" applyFont="1" applyFill="1" applyBorder="1"/>
    <xf numFmtId="166" fontId="8" fillId="2" borderId="3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/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74" fontId="4" fillId="2" borderId="3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" fontId="39" fillId="2" borderId="2" xfId="13" applyNumberFormat="1" applyFont="1" applyFill="1" applyBorder="1"/>
    <xf numFmtId="167" fontId="39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42" fillId="2" borderId="8" xfId="3" applyFont="1" applyFill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0" fontId="13" fillId="2" borderId="18" xfId="0" applyNumberFormat="1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0" fontId="30" fillId="7" borderId="3" xfId="0" applyFont="1" applyFill="1" applyBorder="1"/>
    <xf numFmtId="4" fontId="4" fillId="2" borderId="2" xfId="4" applyNumberFormat="1" applyFont="1" applyFill="1" applyBorder="1"/>
    <xf numFmtId="4" fontId="4" fillId="2" borderId="2" xfId="4" applyNumberForma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0" fontId="8" fillId="2" borderId="19" xfId="0" applyNumberFormat="1" applyFont="1" applyFill="1" applyBorder="1"/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3" fontId="18" fillId="9" borderId="0" xfId="0" applyNumberFormat="1" applyFont="1" applyFill="1" applyBorder="1"/>
    <xf numFmtId="166" fontId="18" fillId="9" borderId="0" xfId="0" applyNumberFormat="1" applyFont="1" applyFill="1" applyBorder="1"/>
    <xf numFmtId="166" fontId="8" fillId="9" borderId="0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3" fontId="18" fillId="9" borderId="0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13" fillId="2" borderId="3" xfId="0" applyNumberFormat="1" applyFont="1" applyFill="1" applyBorder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2" fontId="8" fillId="2" borderId="2" xfId="1" quotePrefix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0" fontId="12" fillId="0" borderId="0" xfId="0" applyFont="1" applyBorder="1"/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6" fontId="29" fillId="2" borderId="0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8" fillId="2" borderId="20" xfId="1" applyNumberFormat="1" applyFont="1" applyFill="1" applyBorder="1" applyAlignment="1">
      <alignment wrapText="1"/>
    </xf>
    <xf numFmtId="0" fontId="4" fillId="2" borderId="21" xfId="1" applyNumberFormat="1" applyFont="1" applyFill="1" applyBorder="1"/>
    <xf numFmtId="0" fontId="25" fillId="4" borderId="22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0" fontId="31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166" fontId="32" fillId="6" borderId="0" xfId="0" applyNumberFormat="1" applyFont="1" applyFill="1" applyBorder="1" applyAlignment="1">
      <alignment horizontal="right" vertical="center"/>
    </xf>
    <xf numFmtId="0" fontId="47" fillId="0" borderId="0" xfId="0" applyFont="1"/>
    <xf numFmtId="167" fontId="32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3" xfId="1" applyNumberFormat="1" applyFont="1" applyFill="1" applyBorder="1" applyAlignment="1">
      <alignment horizontal="right"/>
    </xf>
    <xf numFmtId="174" fontId="4" fillId="11" borderId="3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49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3" fontId="18" fillId="2" borderId="0" xfId="0" applyNumberFormat="1" applyFon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4" xfId="0" applyNumberFormat="1" applyFont="1" applyFill="1" applyBorder="1"/>
    <xf numFmtId="171" fontId="0" fillId="2" borderId="3" xfId="0" applyNumberFormat="1" applyFont="1" applyFill="1" applyBorder="1"/>
    <xf numFmtId="171" fontId="0" fillId="2" borderId="10" xfId="0" applyNumberFormat="1" applyFont="1" applyFill="1" applyBorder="1"/>
    <xf numFmtId="171" fontId="0" fillId="2" borderId="1" xfId="0" applyNumberFormat="1" applyFont="1" applyFill="1" applyBorder="1"/>
    <xf numFmtId="171" fontId="0" fillId="2" borderId="4" xfId="0" applyNumberFormat="1" applyFont="1" applyFill="1" applyBorder="1" applyAlignment="1">
      <alignment horizontal="right"/>
    </xf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69" fontId="18" fillId="2" borderId="0" xfId="0" applyNumberFormat="1" applyFont="1" applyFill="1" applyBorder="1" applyAlignment="1">
      <alignment horizontal="right"/>
    </xf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1" fillId="3" borderId="0" xfId="1" applyNumberFormat="1" applyFont="1" applyFill="1" applyBorder="1" applyAlignment="1">
      <alignment horizontal="right"/>
    </xf>
    <xf numFmtId="178" fontId="31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8" fontId="8" fillId="3" borderId="2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1" fillId="2" borderId="0" xfId="0" applyFont="1" applyFill="1"/>
    <xf numFmtId="166" fontId="32" fillId="2" borderId="0" xfId="0" quotePrefix="1" applyNumberFormat="1" applyFont="1" applyFill="1" applyBorder="1" applyAlignment="1">
      <alignment horizontal="right"/>
    </xf>
    <xf numFmtId="0" fontId="25" fillId="8" borderId="0" xfId="0" applyNumberFormat="1" applyFont="1" applyFill="1" applyBorder="1" applyAlignment="1">
      <alignment horizontal="left" indent="1"/>
    </xf>
    <xf numFmtId="0" fontId="8" fillId="6" borderId="12" xfId="0" applyNumberFormat="1" applyFont="1" applyFill="1" applyBorder="1" applyAlignment="1">
      <alignment horizontal="left" indent="1"/>
    </xf>
    <xf numFmtId="0" fontId="8" fillId="9" borderId="12" xfId="0" applyNumberFormat="1" applyFont="1" applyFill="1" applyBorder="1" applyAlignment="1">
      <alignment horizontal="left" indent="1"/>
    </xf>
    <xf numFmtId="0" fontId="8" fillId="6" borderId="23" xfId="0" applyNumberFormat="1" applyFont="1" applyFill="1" applyBorder="1" applyAlignment="1">
      <alignment horizontal="left"/>
    </xf>
    <xf numFmtId="0" fontId="8" fillId="6" borderId="23" xfId="0" applyNumberFormat="1" applyFont="1" applyFill="1" applyBorder="1" applyAlignment="1">
      <alignment horizontal="left" indent="3"/>
    </xf>
    <xf numFmtId="3" fontId="18" fillId="6" borderId="23" xfId="0" applyNumberFormat="1" applyFont="1" applyFill="1" applyBorder="1" applyAlignment="1">
      <alignment horizontal="right"/>
    </xf>
    <xf numFmtId="166" fontId="18" fillId="6" borderId="23" xfId="0" applyNumberFormat="1" applyFont="1" applyFill="1" applyBorder="1" applyAlignment="1">
      <alignment horizontal="right"/>
    </xf>
    <xf numFmtId="173" fontId="18" fillId="6" borderId="23" xfId="0" applyNumberFormat="1" applyFont="1" applyFill="1" applyBorder="1"/>
    <xf numFmtId="173" fontId="18" fillId="6" borderId="23" xfId="0" applyNumberFormat="1" applyFont="1" applyFill="1" applyBorder="1" applyAlignment="1">
      <alignment horizontal="right"/>
    </xf>
    <xf numFmtId="171" fontId="18" fillId="6" borderId="23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171" fontId="4" fillId="6" borderId="0" xfId="0" quotePrefix="1" applyNumberFormat="1" applyFont="1" applyFill="1" applyBorder="1" applyAlignment="1">
      <alignment horizontal="right" vertical="center"/>
    </xf>
    <xf numFmtId="0" fontId="0" fillId="0" borderId="0" xfId="0" applyFill="1"/>
    <xf numFmtId="0" fontId="32" fillId="0" borderId="0" xfId="0" applyNumberFormat="1" applyFont="1" applyFill="1" applyBorder="1"/>
    <xf numFmtId="0" fontId="0" fillId="0" borderId="0" xfId="0" applyNumberFormat="1" applyFill="1"/>
    <xf numFmtId="166" fontId="32" fillId="6" borderId="0" xfId="0" applyNumberFormat="1" applyFont="1" applyFill="1" applyBorder="1" applyAlignment="1">
      <alignment horizontal="right"/>
    </xf>
    <xf numFmtId="172" fontId="4" fillId="2" borderId="0" xfId="1" applyNumberFormat="1" applyFont="1" applyFill="1" applyBorder="1"/>
    <xf numFmtId="166" fontId="0" fillId="2" borderId="0" xfId="0" quotePrefix="1" applyNumberFormat="1" applyFont="1" applyFill="1" applyBorder="1" applyAlignment="1">
      <alignment horizontal="right"/>
    </xf>
    <xf numFmtId="166" fontId="16" fillId="2" borderId="1" xfId="0" quotePrefix="1" applyNumberFormat="1" applyFont="1" applyFill="1" applyBorder="1" applyAlignment="1">
      <alignment horizontal="right"/>
    </xf>
    <xf numFmtId="166" fontId="25" fillId="4" borderId="1" xfId="1" quotePrefix="1" applyNumberFormat="1" applyFont="1" applyFill="1" applyBorder="1" applyAlignment="1">
      <alignment horizontal="right"/>
    </xf>
    <xf numFmtId="0" fontId="8" fillId="9" borderId="12" xfId="0" applyNumberFormat="1" applyFont="1" applyFill="1" applyBorder="1" applyAlignment="1">
      <alignment horizontal="left" indent="2"/>
    </xf>
    <xf numFmtId="167" fontId="25" fillId="4" borderId="2" xfId="0" applyNumberFormat="1" applyFont="1" applyFill="1" applyBorder="1" applyAlignment="1">
      <alignment horizontal="right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71" fontId="32" fillId="0" borderId="0" xfId="0" applyNumberFormat="1" applyFont="1" applyFill="1" applyBorder="1"/>
    <xf numFmtId="0" fontId="8" fillId="2" borderId="2" xfId="1" applyNumberFormat="1" applyFont="1" applyFill="1" applyBorder="1" applyAlignment="1">
      <alignment horizontal="center" vertical="center"/>
    </xf>
    <xf numFmtId="4" fontId="4" fillId="11" borderId="2" xfId="1" applyNumberFormat="1" applyFont="1" applyFill="1" applyBorder="1" applyAlignment="1">
      <alignment horizontal="right"/>
    </xf>
    <xf numFmtId="4" fontId="4" fillId="2" borderId="2" xfId="1" applyNumberFormat="1" applyFont="1" applyFill="1" applyBorder="1" applyAlignment="1">
      <alignment horizontal="right"/>
    </xf>
    <xf numFmtId="169" fontId="18" fillId="2" borderId="2" xfId="0" applyNumberFormat="1" applyFont="1" applyFill="1" applyBorder="1" applyAlignment="1"/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69" fontId="18" fillId="6" borderId="12" xfId="0" applyNumberFormat="1" applyFont="1" applyFill="1" applyBorder="1" applyAlignment="1">
      <alignment horizontal="left"/>
    </xf>
    <xf numFmtId="169" fontId="18" fillId="2" borderId="2" xfId="0" applyNumberFormat="1" applyFont="1" applyFill="1" applyBorder="1" applyAlignment="1">
      <alignment horizontal="left"/>
    </xf>
    <xf numFmtId="172" fontId="18" fillId="9" borderId="0" xfId="0" applyNumberFormat="1" applyFont="1" applyFill="1" applyBorder="1"/>
    <xf numFmtId="0" fontId="6" fillId="2" borderId="0" xfId="1" applyFont="1" applyFill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96"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>
      <selection activeCell="A3" sqref="A3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663</v>
      </c>
    </row>
    <row r="3" spans="1:9" ht="15" customHeight="1" x14ac:dyDescent="0.2">
      <c r="A3" s="759">
        <v>42095</v>
      </c>
    </row>
    <row r="4" spans="1:9" ht="15" customHeight="1" x14ac:dyDescent="0.25">
      <c r="A4" s="842" t="s">
        <v>19</v>
      </c>
      <c r="B4" s="842"/>
      <c r="C4" s="842"/>
      <c r="D4" s="842"/>
      <c r="E4" s="842"/>
      <c r="F4" s="842"/>
      <c r="G4" s="842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37" t="s">
        <v>597</v>
      </c>
      <c r="D17" s="337"/>
      <c r="E17" s="337"/>
      <c r="F17" s="337"/>
      <c r="G17" s="337"/>
      <c r="H17" s="337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605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212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37" t="s">
        <v>613</v>
      </c>
      <c r="D25" s="337"/>
      <c r="E25" s="337"/>
      <c r="F25" s="337"/>
      <c r="G25" s="9"/>
      <c r="H25" s="9"/>
    </row>
    <row r="26" spans="2:9" ht="15" customHeight="1" x14ac:dyDescent="0.2">
      <c r="C26" s="337" t="s">
        <v>33</v>
      </c>
      <c r="D26" s="337"/>
      <c r="E26" s="337"/>
      <c r="F26" s="337"/>
      <c r="G26" s="9"/>
      <c r="H26" s="9"/>
    </row>
    <row r="27" spans="2:9" ht="15" customHeight="1" x14ac:dyDescent="0.2">
      <c r="C27" s="337" t="s">
        <v>521</v>
      </c>
      <c r="D27" s="337"/>
      <c r="E27" s="337"/>
      <c r="F27" s="337"/>
      <c r="G27" s="337"/>
      <c r="H27" s="337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525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271</v>
      </c>
      <c r="D35" s="9"/>
      <c r="E35" s="9"/>
      <c r="F35" s="9"/>
      <c r="G35" s="9"/>
    </row>
    <row r="36" spans="1:9" ht="15" customHeight="1" x14ac:dyDescent="0.2">
      <c r="C36" s="9" t="s">
        <v>243</v>
      </c>
      <c r="D36" s="9"/>
      <c r="E36" s="9"/>
      <c r="F36" s="9"/>
      <c r="G36" s="12"/>
    </row>
    <row r="37" spans="1:9" ht="15" customHeight="1" x14ac:dyDescent="0.2">
      <c r="A37" s="6"/>
      <c r="C37" s="337" t="s">
        <v>34</v>
      </c>
      <c r="D37" s="337"/>
      <c r="E37" s="337"/>
      <c r="F37" s="337"/>
      <c r="G37" s="337"/>
      <c r="H37" s="9"/>
      <c r="I37" s="9"/>
    </row>
    <row r="38" spans="1:9" ht="15" customHeight="1" x14ac:dyDescent="0.2">
      <c r="A38" s="6"/>
      <c r="C38" s="337" t="s">
        <v>600</v>
      </c>
      <c r="D38" s="337"/>
      <c r="E38" s="337"/>
      <c r="F38" s="337"/>
      <c r="G38" s="337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279</v>
      </c>
      <c r="D43" s="9"/>
      <c r="E43" s="9"/>
      <c r="F43" s="9"/>
      <c r="H43" s="12"/>
      <c r="I43" s="12"/>
    </row>
    <row r="44" spans="1:9" ht="15" customHeight="1" x14ac:dyDescent="0.2">
      <c r="C44" s="9" t="s">
        <v>599</v>
      </c>
      <c r="D44" s="9"/>
      <c r="E44" s="9"/>
      <c r="F44" s="9"/>
      <c r="G44" s="12"/>
    </row>
    <row r="45" spans="1:9" ht="15" customHeight="1" x14ac:dyDescent="0.2">
      <c r="C45" s="9" t="s">
        <v>281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35"/>
      <c r="D48" s="335"/>
      <c r="E48" s="335"/>
      <c r="F48" s="335"/>
    </row>
    <row r="49" spans="1:8" ht="15" customHeight="1" x14ac:dyDescent="0.2">
      <c r="B49" s="6"/>
      <c r="C49" s="336" t="s">
        <v>598</v>
      </c>
      <c r="D49" s="336"/>
      <c r="E49" s="336"/>
      <c r="F49" s="336"/>
      <c r="G49" s="9"/>
    </row>
    <row r="50" spans="1:8" ht="15" customHeight="1" x14ac:dyDescent="0.2">
      <c r="B50" s="6"/>
      <c r="C50" s="9" t="s">
        <v>577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37" t="s">
        <v>22</v>
      </c>
      <c r="D56" s="337"/>
      <c r="E56" s="337"/>
      <c r="F56" s="337"/>
      <c r="G56" s="337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365</v>
      </c>
      <c r="D63" s="9"/>
      <c r="E63" s="9"/>
      <c r="F63" s="9"/>
      <c r="G63" s="9"/>
    </row>
    <row r="64" spans="1:8" ht="15" customHeight="1" x14ac:dyDescent="0.2">
      <c r="B64" s="6"/>
      <c r="C64" s="9" t="s">
        <v>425</v>
      </c>
      <c r="D64" s="9"/>
      <c r="E64" s="9"/>
      <c r="F64" s="9"/>
      <c r="G64" s="9"/>
    </row>
    <row r="65" spans="2:9" ht="15" customHeight="1" x14ac:dyDescent="0.2">
      <c r="B65" s="6"/>
      <c r="C65" s="9" t="s">
        <v>589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590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37" t="s">
        <v>602</v>
      </c>
      <c r="D71" s="337"/>
      <c r="E71" s="337"/>
      <c r="F71" s="9"/>
      <c r="G71" s="9"/>
    </row>
    <row r="72" spans="2:9" ht="15" customHeight="1" x14ac:dyDescent="0.2">
      <c r="C72" s="9" t="s">
        <v>601</v>
      </c>
      <c r="D72" s="9"/>
      <c r="E72" s="9"/>
      <c r="F72" s="9"/>
      <c r="G72" s="9"/>
      <c r="H72" s="9"/>
    </row>
    <row r="73" spans="2:9" ht="15" customHeight="1" x14ac:dyDescent="0.2">
      <c r="C73" s="9" t="s">
        <v>397</v>
      </c>
      <c r="D73" s="9"/>
      <c r="E73" s="9"/>
      <c r="F73" s="9"/>
    </row>
    <row r="74" spans="2:9" ht="15" customHeight="1" x14ac:dyDescent="0.2">
      <c r="C74" s="9" t="s">
        <v>645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37" t="s">
        <v>406</v>
      </c>
      <c r="D79" s="337"/>
      <c r="E79" s="337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37" t="s">
        <v>422</v>
      </c>
      <c r="D84" s="337"/>
      <c r="E84" s="337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603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37" t="s">
        <v>604</v>
      </c>
      <c r="D91" s="337"/>
      <c r="E91" s="337"/>
      <c r="F91" s="337"/>
      <c r="G91" s="11"/>
      <c r="H91" s="11"/>
      <c r="I91" s="11"/>
    </row>
    <row r="92" spans="1:10" ht="15" customHeight="1" x14ac:dyDescent="0.2">
      <c r="C92" s="337" t="s">
        <v>40</v>
      </c>
      <c r="D92" s="337"/>
      <c r="E92" s="337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43" t="s">
        <v>615</v>
      </c>
      <c r="B98" s="844"/>
      <c r="C98" s="844"/>
      <c r="D98" s="844"/>
      <c r="E98" s="844"/>
      <c r="F98" s="844"/>
      <c r="G98" s="844"/>
      <c r="H98" s="844"/>
      <c r="I98" s="844"/>
      <c r="J98" s="844"/>
      <c r="K98" s="844"/>
    </row>
    <row r="99" spans="1:11" ht="15" customHeight="1" x14ac:dyDescent="0.2">
      <c r="A99" s="844"/>
      <c r="B99" s="844"/>
      <c r="C99" s="844"/>
      <c r="D99" s="844"/>
      <c r="E99" s="844"/>
      <c r="F99" s="844"/>
      <c r="G99" s="844"/>
      <c r="H99" s="844"/>
      <c r="I99" s="844"/>
      <c r="J99" s="844"/>
      <c r="K99" s="844"/>
    </row>
    <row r="100" spans="1:11" ht="15" customHeight="1" x14ac:dyDescent="0.2">
      <c r="A100" s="844"/>
      <c r="B100" s="844"/>
      <c r="C100" s="844"/>
      <c r="D100" s="844"/>
      <c r="E100" s="844"/>
      <c r="F100" s="844"/>
      <c r="G100" s="844"/>
      <c r="H100" s="844"/>
      <c r="I100" s="844"/>
      <c r="J100" s="844"/>
      <c r="K100" s="844"/>
    </row>
    <row r="101" spans="1:11" ht="15" customHeight="1" x14ac:dyDescent="0.2">
      <c r="A101" s="844"/>
      <c r="B101" s="844"/>
      <c r="C101" s="844"/>
      <c r="D101" s="844"/>
      <c r="E101" s="844"/>
      <c r="F101" s="844"/>
      <c r="G101" s="844"/>
      <c r="H101" s="844"/>
      <c r="I101" s="844"/>
      <c r="J101" s="844"/>
      <c r="K101" s="844"/>
    </row>
    <row r="102" spans="1:11" ht="15" customHeight="1" x14ac:dyDescent="0.2">
      <c r="A102" s="844"/>
      <c r="B102" s="844"/>
      <c r="C102" s="844"/>
      <c r="D102" s="844"/>
      <c r="E102" s="844"/>
      <c r="F102" s="844"/>
      <c r="G102" s="844"/>
      <c r="H102" s="844"/>
      <c r="I102" s="844"/>
      <c r="J102" s="844"/>
      <c r="K102" s="844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B24" sqref="B24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66" t="s">
        <v>27</v>
      </c>
      <c r="B1" s="567"/>
      <c r="C1" s="567"/>
      <c r="D1" s="567"/>
      <c r="E1" s="567"/>
      <c r="F1" s="567"/>
      <c r="G1" s="567"/>
      <c r="H1" s="567"/>
      <c r="I1" s="574"/>
    </row>
    <row r="2" spans="1:11" ht="15.75" x14ac:dyDescent="0.25">
      <c r="A2" s="568"/>
      <c r="B2" s="569"/>
      <c r="C2" s="570"/>
      <c r="D2" s="570"/>
      <c r="E2" s="570"/>
      <c r="F2" s="570"/>
      <c r="G2" s="552"/>
      <c r="H2" s="552" t="s">
        <v>160</v>
      </c>
      <c r="I2" s="574"/>
    </row>
    <row r="3" spans="1:11" s="102" customFormat="1" x14ac:dyDescent="0.2">
      <c r="A3" s="553"/>
      <c r="B3" s="861">
        <f>INDICE!A3</f>
        <v>42095</v>
      </c>
      <c r="C3" s="862"/>
      <c r="D3" s="862" t="s">
        <v>121</v>
      </c>
      <c r="E3" s="862"/>
      <c r="F3" s="862" t="s">
        <v>122</v>
      </c>
      <c r="G3" s="863"/>
      <c r="H3" s="862"/>
      <c r="I3" s="536"/>
    </row>
    <row r="4" spans="1:11" s="102" customFormat="1" x14ac:dyDescent="0.2">
      <c r="A4" s="554"/>
      <c r="B4" s="555" t="s">
        <v>48</v>
      </c>
      <c r="C4" s="555" t="s">
        <v>501</v>
      </c>
      <c r="D4" s="555" t="s">
        <v>48</v>
      </c>
      <c r="E4" s="555" t="s">
        <v>501</v>
      </c>
      <c r="F4" s="555" t="s">
        <v>48</v>
      </c>
      <c r="G4" s="556" t="s">
        <v>501</v>
      </c>
      <c r="H4" s="556" t="s">
        <v>111</v>
      </c>
      <c r="I4" s="536"/>
    </row>
    <row r="5" spans="1:11" s="102" customFormat="1" x14ac:dyDescent="0.2">
      <c r="A5" s="557" t="s">
        <v>180</v>
      </c>
      <c r="B5" s="516">
        <v>1796.1415099999972</v>
      </c>
      <c r="C5" s="509">
        <v>3.5087335816731189</v>
      </c>
      <c r="D5" s="508">
        <v>6930.8705999999984</v>
      </c>
      <c r="E5" s="509">
        <v>3.8445723948197763</v>
      </c>
      <c r="F5" s="508">
        <v>21160.929619999995</v>
      </c>
      <c r="G5" s="509">
        <v>2.7442612481721911</v>
      </c>
      <c r="H5" s="514">
        <v>73.129458148814308</v>
      </c>
      <c r="I5" s="536"/>
      <c r="K5" s="96"/>
    </row>
    <row r="6" spans="1:11" s="102" customFormat="1" x14ac:dyDescent="0.2">
      <c r="A6" s="557" t="s">
        <v>181</v>
      </c>
      <c r="B6" s="579">
        <v>0.20549000000000001</v>
      </c>
      <c r="C6" s="526">
        <v>-73.621309370988442</v>
      </c>
      <c r="D6" s="558">
        <v>0.25118000000000001</v>
      </c>
      <c r="E6" s="509">
        <v>-86.495408503408669</v>
      </c>
      <c r="F6" s="508">
        <v>5.1388199999999991</v>
      </c>
      <c r="G6" s="509">
        <v>-7.840552653241323</v>
      </c>
      <c r="H6" s="514">
        <v>1.7759102689378442E-2</v>
      </c>
      <c r="I6" s="536"/>
      <c r="K6" s="96"/>
    </row>
    <row r="7" spans="1:11" s="102" customFormat="1" x14ac:dyDescent="0.2">
      <c r="A7" s="557" t="s">
        <v>182</v>
      </c>
      <c r="B7" s="516">
        <v>1.0905799999999999</v>
      </c>
      <c r="C7" s="509">
        <v>-1.830031235653647</v>
      </c>
      <c r="D7" s="558">
        <v>4.6052199999999992</v>
      </c>
      <c r="E7" s="509">
        <v>-6.0228228130178261</v>
      </c>
      <c r="F7" s="508">
        <v>15.80719</v>
      </c>
      <c r="G7" s="509">
        <v>-26.059199641503461</v>
      </c>
      <c r="H7" s="514">
        <v>5.4627620823557953E-2</v>
      </c>
      <c r="I7" s="536"/>
      <c r="K7" s="96"/>
    </row>
    <row r="8" spans="1:11" s="102" customFormat="1" x14ac:dyDescent="0.2">
      <c r="A8" s="578" t="s">
        <v>183</v>
      </c>
      <c r="B8" s="517">
        <v>1797.4375799999973</v>
      </c>
      <c r="C8" s="518">
        <v>3.4707314827686435</v>
      </c>
      <c r="D8" s="517">
        <v>6935.726999999998</v>
      </c>
      <c r="E8" s="518">
        <v>3.812184810654228</v>
      </c>
      <c r="F8" s="517">
        <v>21181.875629999995</v>
      </c>
      <c r="G8" s="518">
        <v>2.7115406605826164</v>
      </c>
      <c r="H8" s="518">
        <v>73.201844872327243</v>
      </c>
      <c r="I8" s="536"/>
    </row>
    <row r="9" spans="1:11" s="102" customFormat="1" x14ac:dyDescent="0.2">
      <c r="A9" s="557" t="s">
        <v>184</v>
      </c>
      <c r="B9" s="516">
        <v>261.09540000000027</v>
      </c>
      <c r="C9" s="509">
        <v>-3.7108841624477593</v>
      </c>
      <c r="D9" s="508">
        <v>1352.8867000000002</v>
      </c>
      <c r="E9" s="509">
        <v>8.0156513015786253</v>
      </c>
      <c r="F9" s="508">
        <v>3730.4965699999998</v>
      </c>
      <c r="G9" s="509">
        <v>-2.882993790409933E-2</v>
      </c>
      <c r="H9" s="514">
        <v>12.892117581274313</v>
      </c>
      <c r="I9" s="536"/>
    </row>
    <row r="10" spans="1:11" s="102" customFormat="1" x14ac:dyDescent="0.2">
      <c r="A10" s="557" t="s">
        <v>185</v>
      </c>
      <c r="B10" s="516">
        <v>131.73162999999997</v>
      </c>
      <c r="C10" s="509">
        <v>2.1335831503459035</v>
      </c>
      <c r="D10" s="508">
        <v>945.03102999999987</v>
      </c>
      <c r="E10" s="509">
        <v>5.9140022231123508</v>
      </c>
      <c r="F10" s="508">
        <v>2061.1874399999997</v>
      </c>
      <c r="G10" s="509">
        <v>-5.4672781556618029</v>
      </c>
      <c r="H10" s="514">
        <v>7.1231993743733142</v>
      </c>
      <c r="I10" s="536"/>
    </row>
    <row r="11" spans="1:11" s="102" customFormat="1" x14ac:dyDescent="0.2">
      <c r="A11" s="557" t="s">
        <v>186</v>
      </c>
      <c r="B11" s="516">
        <v>181.14508000000001</v>
      </c>
      <c r="C11" s="509">
        <v>13.801904171482384</v>
      </c>
      <c r="D11" s="508">
        <v>786.84293000000002</v>
      </c>
      <c r="E11" s="509">
        <v>34.631183213153435</v>
      </c>
      <c r="F11" s="508">
        <v>1962.69964</v>
      </c>
      <c r="G11" s="509">
        <v>15.840300868721563</v>
      </c>
      <c r="H11" s="514">
        <v>6.7828381720251167</v>
      </c>
      <c r="I11" s="536"/>
    </row>
    <row r="12" spans="1:11" s="3" customFormat="1" x14ac:dyDescent="0.2">
      <c r="A12" s="559" t="s">
        <v>187</v>
      </c>
      <c r="B12" s="519">
        <v>2371.4096899999977</v>
      </c>
      <c r="C12" s="520">
        <v>3.2637418651449299</v>
      </c>
      <c r="D12" s="519">
        <v>10020.487660000001</v>
      </c>
      <c r="E12" s="520">
        <v>6.4850348077165094</v>
      </c>
      <c r="F12" s="519">
        <v>28936.259279999998</v>
      </c>
      <c r="G12" s="520">
        <v>2.5055573102838329</v>
      </c>
      <c r="H12" s="520">
        <v>100</v>
      </c>
      <c r="I12" s="489"/>
    </row>
    <row r="13" spans="1:11" s="102" customFormat="1" x14ac:dyDescent="0.2">
      <c r="A13" s="583" t="s">
        <v>158</v>
      </c>
      <c r="B13" s="521"/>
      <c r="C13" s="521"/>
      <c r="D13" s="521"/>
      <c r="E13" s="521"/>
      <c r="F13" s="521"/>
      <c r="G13" s="521"/>
      <c r="H13" s="521"/>
      <c r="I13" s="536"/>
    </row>
    <row r="14" spans="1:11" s="130" customFormat="1" x14ac:dyDescent="0.2">
      <c r="A14" s="560" t="s">
        <v>188</v>
      </c>
      <c r="B14" s="540">
        <v>78.124709999999951</v>
      </c>
      <c r="C14" s="529">
        <v>9.980695412805936</v>
      </c>
      <c r="D14" s="528">
        <v>293.84993999999995</v>
      </c>
      <c r="E14" s="529">
        <v>23.073591111793856</v>
      </c>
      <c r="F14" s="528">
        <v>959.5848000000002</v>
      </c>
      <c r="G14" s="529">
        <v>42.198087088312938</v>
      </c>
      <c r="H14" s="542">
        <v>3.3162019690058582</v>
      </c>
      <c r="I14" s="575"/>
    </row>
    <row r="15" spans="1:11" s="130" customFormat="1" x14ac:dyDescent="0.2">
      <c r="A15" s="561" t="s">
        <v>606</v>
      </c>
      <c r="B15" s="581">
        <v>4.3464491267618914</v>
      </c>
      <c r="C15" s="533"/>
      <c r="D15" s="562">
        <v>4.2367575886421145</v>
      </c>
      <c r="E15" s="533"/>
      <c r="F15" s="562">
        <v>4.5302163829200071</v>
      </c>
      <c r="G15" s="533"/>
      <c r="H15" s="543"/>
      <c r="I15" s="575"/>
    </row>
    <row r="16" spans="1:11" s="130" customFormat="1" x14ac:dyDescent="0.2">
      <c r="A16" s="563" t="s">
        <v>510</v>
      </c>
      <c r="B16" s="582">
        <v>146.60511000000002</v>
      </c>
      <c r="C16" s="523">
        <v>41.090380829699939</v>
      </c>
      <c r="D16" s="522">
        <v>596.64238999999998</v>
      </c>
      <c r="E16" s="523">
        <v>48.975242503277435</v>
      </c>
      <c r="F16" s="564">
        <v>1459.0925500000001</v>
      </c>
      <c r="G16" s="523">
        <v>16.171126460580133</v>
      </c>
      <c r="H16" s="580">
        <v>5.042436673936245</v>
      </c>
      <c r="I16" s="575"/>
    </row>
    <row r="17" spans="1:14" s="102" customFormat="1" x14ac:dyDescent="0.2">
      <c r="A17" s="571"/>
      <c r="B17" s="572"/>
      <c r="C17" s="572"/>
      <c r="D17" s="572"/>
      <c r="E17" s="572"/>
      <c r="F17" s="572"/>
      <c r="G17" s="572"/>
      <c r="H17" s="573" t="s">
        <v>241</v>
      </c>
      <c r="I17" s="536"/>
    </row>
    <row r="18" spans="1:14" s="102" customFormat="1" x14ac:dyDescent="0.2">
      <c r="A18" s="565" t="s">
        <v>572</v>
      </c>
      <c r="B18" s="527"/>
      <c r="C18" s="527"/>
      <c r="D18" s="527"/>
      <c r="E18" s="527"/>
      <c r="F18" s="508"/>
      <c r="G18" s="527"/>
      <c r="H18" s="527"/>
      <c r="I18" s="107"/>
      <c r="J18" s="107"/>
      <c r="K18" s="107"/>
      <c r="L18" s="107"/>
      <c r="M18" s="107"/>
      <c r="N18" s="107"/>
    </row>
    <row r="19" spans="1:14" x14ac:dyDescent="0.2">
      <c r="A19" s="864" t="s">
        <v>511</v>
      </c>
      <c r="B19" s="865"/>
      <c r="C19" s="865"/>
      <c r="D19" s="865"/>
      <c r="E19" s="865"/>
      <c r="F19" s="865"/>
      <c r="G19" s="865"/>
      <c r="H19" s="570"/>
      <c r="I19" s="108"/>
      <c r="J19" s="108"/>
      <c r="K19" s="108"/>
      <c r="L19" s="108"/>
      <c r="M19" s="108"/>
      <c r="N19" s="108"/>
    </row>
    <row r="20" spans="1:14" ht="14.25" x14ac:dyDescent="0.2">
      <c r="A20" s="576" t="s">
        <v>242</v>
      </c>
      <c r="B20" s="577"/>
      <c r="C20" s="577"/>
      <c r="D20" s="577"/>
      <c r="E20" s="577"/>
      <c r="F20" s="577"/>
      <c r="G20" s="577"/>
      <c r="H20" s="577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430</v>
      </c>
    </row>
  </sheetData>
  <mergeCells count="4">
    <mergeCell ref="B3:C3"/>
    <mergeCell ref="D3:E3"/>
    <mergeCell ref="F3:H3"/>
    <mergeCell ref="A19:G19"/>
  </mergeCells>
  <conditionalFormatting sqref="B6">
    <cfRule type="cellIs" dxfId="86" priority="7" operator="between">
      <formula>0</formula>
      <formula>0.5</formula>
    </cfRule>
    <cfRule type="cellIs" dxfId="85" priority="8" operator="between">
      <formula>0</formula>
      <formula>0.49</formula>
    </cfRule>
  </conditionalFormatting>
  <conditionalFormatting sqref="D6">
    <cfRule type="cellIs" dxfId="84" priority="5" operator="between">
      <formula>0</formula>
      <formula>0.5</formula>
    </cfRule>
    <cfRule type="cellIs" dxfId="83" priority="6" operator="between">
      <formula>0</formula>
      <formula>0.49</formula>
    </cfRule>
  </conditionalFormatting>
  <conditionalFormatting sqref="D7">
    <cfRule type="cellIs" dxfId="82" priority="3" operator="between">
      <formula>0</formula>
      <formula>0.5</formula>
    </cfRule>
    <cfRule type="cellIs" dxfId="81" priority="4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B5" sqref="B5:J24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512</v>
      </c>
    </row>
    <row r="2" spans="1:11" ht="15.75" x14ac:dyDescent="0.25">
      <c r="A2" s="2"/>
      <c r="J2" s="110" t="s">
        <v>160</v>
      </c>
    </row>
    <row r="3" spans="1:11" s="114" customFormat="1" ht="13.7" customHeight="1" x14ac:dyDescent="0.2">
      <c r="A3" s="111"/>
      <c r="B3" s="859">
        <f>INDICE!A3</f>
        <v>42095</v>
      </c>
      <c r="C3" s="859"/>
      <c r="D3" s="859">
        <f>INDICE!C3</f>
        <v>0</v>
      </c>
      <c r="E3" s="859"/>
      <c r="F3" s="112"/>
      <c r="G3" s="860" t="s">
        <v>122</v>
      </c>
      <c r="H3" s="860"/>
      <c r="I3" s="860"/>
      <c r="J3" s="860"/>
    </row>
    <row r="4" spans="1:11" s="114" customFormat="1" x14ac:dyDescent="0.2">
      <c r="A4" s="115"/>
      <c r="B4" s="116" t="s">
        <v>189</v>
      </c>
      <c r="C4" s="116" t="s">
        <v>190</v>
      </c>
      <c r="D4" s="116" t="s">
        <v>191</v>
      </c>
      <c r="E4" s="116" t="s">
        <v>192</v>
      </c>
      <c r="F4" s="116"/>
      <c r="G4" s="116" t="s">
        <v>189</v>
      </c>
      <c r="H4" s="116" t="s">
        <v>190</v>
      </c>
      <c r="I4" s="116" t="s">
        <v>191</v>
      </c>
      <c r="J4" s="116" t="s">
        <v>192</v>
      </c>
    </row>
    <row r="5" spans="1:11" s="114" customFormat="1" x14ac:dyDescent="0.2">
      <c r="A5" s="584" t="s">
        <v>162</v>
      </c>
      <c r="B5" s="117">
        <v>273.98501999999996</v>
      </c>
      <c r="C5" s="117">
        <v>44.052880000000002</v>
      </c>
      <c r="D5" s="117">
        <v>9.5551199999999987</v>
      </c>
      <c r="E5" s="544">
        <v>327.59301999999997</v>
      </c>
      <c r="F5" s="117"/>
      <c r="G5" s="117">
        <v>3230.596919999999</v>
      </c>
      <c r="H5" s="117">
        <v>570.53035999999997</v>
      </c>
      <c r="I5" s="117">
        <v>173.45809</v>
      </c>
      <c r="J5" s="544">
        <v>3974.5853699999989</v>
      </c>
      <c r="K5" s="82"/>
    </row>
    <row r="6" spans="1:11" s="114" customFormat="1" x14ac:dyDescent="0.2">
      <c r="A6" s="585" t="s">
        <v>163</v>
      </c>
      <c r="B6" s="119">
        <v>74.819239999999994</v>
      </c>
      <c r="C6" s="119">
        <v>19.215769999999999</v>
      </c>
      <c r="D6" s="119">
        <v>5.2303300000000004</v>
      </c>
      <c r="E6" s="547">
        <v>99.265339999999995</v>
      </c>
      <c r="F6" s="119"/>
      <c r="G6" s="119">
        <v>902.77601000000027</v>
      </c>
      <c r="H6" s="119">
        <v>267.5382800000001</v>
      </c>
      <c r="I6" s="119">
        <v>104.81625</v>
      </c>
      <c r="J6" s="547">
        <v>1275.1305400000003</v>
      </c>
      <c r="K6" s="82"/>
    </row>
    <row r="7" spans="1:11" s="114" customFormat="1" x14ac:dyDescent="0.2">
      <c r="A7" s="585" t="s">
        <v>164</v>
      </c>
      <c r="B7" s="119">
        <v>36.784380000000006</v>
      </c>
      <c r="C7" s="119">
        <v>5.3374300000000003</v>
      </c>
      <c r="D7" s="119">
        <v>3.3343599999999998</v>
      </c>
      <c r="E7" s="547">
        <v>45.45617</v>
      </c>
      <c r="F7" s="119"/>
      <c r="G7" s="119">
        <v>442.03954999999956</v>
      </c>
      <c r="H7" s="119">
        <v>78.442480000000018</v>
      </c>
      <c r="I7" s="119">
        <v>56.017159999999997</v>
      </c>
      <c r="J7" s="547">
        <v>576.49918999999954</v>
      </c>
      <c r="K7" s="82"/>
    </row>
    <row r="8" spans="1:11" s="114" customFormat="1" x14ac:dyDescent="0.2">
      <c r="A8" s="585" t="s">
        <v>165</v>
      </c>
      <c r="B8" s="119">
        <v>30.476560000000006</v>
      </c>
      <c r="C8" s="119">
        <v>3.2751399999999999</v>
      </c>
      <c r="D8" s="119">
        <v>13.113110000000001</v>
      </c>
      <c r="E8" s="547">
        <v>46.864810000000006</v>
      </c>
      <c r="F8" s="119"/>
      <c r="G8" s="119">
        <v>381.18419</v>
      </c>
      <c r="H8" s="119">
        <v>44.272020000000005</v>
      </c>
      <c r="I8" s="119">
        <v>114.97738</v>
      </c>
      <c r="J8" s="547">
        <v>540.43358999999998</v>
      </c>
      <c r="K8" s="82"/>
    </row>
    <row r="9" spans="1:11" s="114" customFormat="1" x14ac:dyDescent="0.2">
      <c r="A9" s="585" t="s">
        <v>166</v>
      </c>
      <c r="B9" s="119">
        <v>54.41554</v>
      </c>
      <c r="C9" s="119">
        <v>9.5999999999999992E-4</v>
      </c>
      <c r="D9" s="119">
        <v>20.065999999999999</v>
      </c>
      <c r="E9" s="547">
        <v>74.482500000000002</v>
      </c>
      <c r="F9" s="119"/>
      <c r="G9" s="119">
        <v>628.25599999999997</v>
      </c>
      <c r="H9" s="119">
        <v>9.5999999999999992E-4</v>
      </c>
      <c r="I9" s="119">
        <v>137.50717</v>
      </c>
      <c r="J9" s="547">
        <v>765.76412999999991</v>
      </c>
      <c r="K9" s="82"/>
    </row>
    <row r="10" spans="1:11" s="114" customFormat="1" x14ac:dyDescent="0.2">
      <c r="A10" s="585" t="s">
        <v>167</v>
      </c>
      <c r="B10" s="119">
        <v>25.629439999999999</v>
      </c>
      <c r="C10" s="119">
        <v>4.3248499999999996</v>
      </c>
      <c r="D10" s="119">
        <v>0.71107999999999993</v>
      </c>
      <c r="E10" s="547">
        <v>30.665369999999999</v>
      </c>
      <c r="F10" s="119"/>
      <c r="G10" s="119">
        <v>297.64573000000001</v>
      </c>
      <c r="H10" s="119">
        <v>58.224429999999998</v>
      </c>
      <c r="I10" s="119">
        <v>11.895200000000003</v>
      </c>
      <c r="J10" s="547">
        <v>367.76535999999999</v>
      </c>
      <c r="K10" s="82"/>
    </row>
    <row r="11" spans="1:11" s="114" customFormat="1" x14ac:dyDescent="0.2">
      <c r="A11" s="585" t="s">
        <v>168</v>
      </c>
      <c r="B11" s="119">
        <v>128.51307999999997</v>
      </c>
      <c r="C11" s="119">
        <v>38.006239999999998</v>
      </c>
      <c r="D11" s="119">
        <v>14.53457</v>
      </c>
      <c r="E11" s="547">
        <v>181.05388999999997</v>
      </c>
      <c r="F11" s="119"/>
      <c r="G11" s="119">
        <v>1505.1802300000006</v>
      </c>
      <c r="H11" s="119">
        <v>616.68362000000059</v>
      </c>
      <c r="I11" s="119">
        <v>241.30168999999995</v>
      </c>
      <c r="J11" s="547">
        <v>2363.1655400000009</v>
      </c>
      <c r="K11" s="82"/>
    </row>
    <row r="12" spans="1:11" s="114" customFormat="1" x14ac:dyDescent="0.2">
      <c r="A12" s="585" t="s">
        <v>629</v>
      </c>
      <c r="B12" s="119">
        <v>98.369889999999984</v>
      </c>
      <c r="C12" s="119">
        <v>30.871800000000004</v>
      </c>
      <c r="D12" s="119">
        <v>7.1801499999999994</v>
      </c>
      <c r="E12" s="547">
        <v>136.42183999999997</v>
      </c>
      <c r="F12" s="119"/>
      <c r="G12" s="119">
        <v>1164.3508400000001</v>
      </c>
      <c r="H12" s="119">
        <v>495.0154800000002</v>
      </c>
      <c r="I12" s="119">
        <v>159.22039999999996</v>
      </c>
      <c r="J12" s="547">
        <v>1818.5867200000002</v>
      </c>
      <c r="K12" s="82"/>
    </row>
    <row r="13" spans="1:11" s="114" customFormat="1" x14ac:dyDescent="0.2">
      <c r="A13" s="585" t="s">
        <v>169</v>
      </c>
      <c r="B13" s="119">
        <v>282.62056000000007</v>
      </c>
      <c r="C13" s="119">
        <v>28.67287</v>
      </c>
      <c r="D13" s="119">
        <v>12.949729999999999</v>
      </c>
      <c r="E13" s="547">
        <v>324.24316000000005</v>
      </c>
      <c r="F13" s="119"/>
      <c r="G13" s="119">
        <v>3290.7965699999995</v>
      </c>
      <c r="H13" s="119">
        <v>445.75196</v>
      </c>
      <c r="I13" s="119">
        <v>234.68136000000021</v>
      </c>
      <c r="J13" s="547">
        <v>3971.2298899999996</v>
      </c>
      <c r="K13" s="82"/>
    </row>
    <row r="14" spans="1:11" s="114" customFormat="1" x14ac:dyDescent="0.2">
      <c r="A14" s="585" t="s">
        <v>170</v>
      </c>
      <c r="B14" s="119">
        <v>1.0747899999999999</v>
      </c>
      <c r="C14" s="119">
        <v>0</v>
      </c>
      <c r="D14" s="119">
        <v>5.5E-2</v>
      </c>
      <c r="E14" s="547">
        <v>1.1297899999999998</v>
      </c>
      <c r="F14" s="119"/>
      <c r="G14" s="119">
        <v>11.43402</v>
      </c>
      <c r="H14" s="119">
        <v>0</v>
      </c>
      <c r="I14" s="119">
        <v>0.42143999999999993</v>
      </c>
      <c r="J14" s="547">
        <v>11.855460000000001</v>
      </c>
      <c r="K14" s="82"/>
    </row>
    <row r="15" spans="1:11" s="114" customFormat="1" x14ac:dyDescent="0.2">
      <c r="A15" s="585" t="s">
        <v>171</v>
      </c>
      <c r="B15" s="119">
        <v>176.85339000000002</v>
      </c>
      <c r="C15" s="119">
        <v>17.044220000000003</v>
      </c>
      <c r="D15" s="119">
        <v>7.4954200000000002</v>
      </c>
      <c r="E15" s="547">
        <v>201.39303000000001</v>
      </c>
      <c r="F15" s="119"/>
      <c r="G15" s="119">
        <v>2057.7587300000009</v>
      </c>
      <c r="H15" s="119">
        <v>214.70113000000001</v>
      </c>
      <c r="I15" s="119">
        <v>107.03055999999998</v>
      </c>
      <c r="J15" s="547">
        <v>2379.490420000001</v>
      </c>
      <c r="K15" s="82"/>
    </row>
    <row r="16" spans="1:11" s="114" customFormat="1" x14ac:dyDescent="0.2">
      <c r="A16" s="585" t="s">
        <v>172</v>
      </c>
      <c r="B16" s="119">
        <v>49.884089999999993</v>
      </c>
      <c r="C16" s="119">
        <v>10.275990000000002</v>
      </c>
      <c r="D16" s="119">
        <v>1.1414200000000001</v>
      </c>
      <c r="E16" s="547">
        <v>61.30149999999999</v>
      </c>
      <c r="F16" s="119"/>
      <c r="G16" s="119">
        <v>575.63246000000015</v>
      </c>
      <c r="H16" s="119">
        <v>140.22605000000007</v>
      </c>
      <c r="I16" s="119">
        <v>24.318649999999998</v>
      </c>
      <c r="J16" s="547">
        <v>740.1771600000003</v>
      </c>
      <c r="K16" s="82"/>
    </row>
    <row r="17" spans="1:16" s="114" customFormat="1" x14ac:dyDescent="0.2">
      <c r="A17" s="585" t="s">
        <v>173</v>
      </c>
      <c r="B17" s="119">
        <v>110.56506000000003</v>
      </c>
      <c r="C17" s="119">
        <v>20.241680000000002</v>
      </c>
      <c r="D17" s="119">
        <v>12.186420000000002</v>
      </c>
      <c r="E17" s="547">
        <v>142.99316000000005</v>
      </c>
      <c r="F17" s="119"/>
      <c r="G17" s="119">
        <v>1344.1489900000001</v>
      </c>
      <c r="H17" s="119">
        <v>270.18472000000025</v>
      </c>
      <c r="I17" s="119">
        <v>252.46762999999987</v>
      </c>
      <c r="J17" s="547">
        <v>1866.8013400000002</v>
      </c>
      <c r="K17" s="82"/>
    </row>
    <row r="18" spans="1:16" s="114" customFormat="1" x14ac:dyDescent="0.2">
      <c r="A18" s="585" t="s">
        <v>174</v>
      </c>
      <c r="B18" s="119">
        <v>14.315200000000001</v>
      </c>
      <c r="C18" s="119">
        <v>3.3379700000000003</v>
      </c>
      <c r="D18" s="119">
        <v>1.3098700000000001</v>
      </c>
      <c r="E18" s="547">
        <v>18.963040000000003</v>
      </c>
      <c r="F18" s="119"/>
      <c r="G18" s="119">
        <v>168.31361999999999</v>
      </c>
      <c r="H18" s="119">
        <v>45.642379999999989</v>
      </c>
      <c r="I18" s="119">
        <v>25.359869999999994</v>
      </c>
      <c r="J18" s="547">
        <v>239.31586999999996</v>
      </c>
      <c r="K18" s="82"/>
    </row>
    <row r="19" spans="1:16" s="114" customFormat="1" x14ac:dyDescent="0.2">
      <c r="A19" s="585" t="s">
        <v>175</v>
      </c>
      <c r="B19" s="119">
        <v>179.59396000000001</v>
      </c>
      <c r="C19" s="119">
        <v>7.7840900000000008</v>
      </c>
      <c r="D19" s="119">
        <v>14.729449999999998</v>
      </c>
      <c r="E19" s="547">
        <v>202.10749999999999</v>
      </c>
      <c r="F19" s="119"/>
      <c r="G19" s="119">
        <v>2173.579610000002</v>
      </c>
      <c r="H19" s="119">
        <v>110.14990000000003</v>
      </c>
      <c r="I19" s="119">
        <v>283.29170999999997</v>
      </c>
      <c r="J19" s="547">
        <v>2567.0212200000019</v>
      </c>
      <c r="K19" s="82"/>
    </row>
    <row r="20" spans="1:16" s="114" customFormat="1" x14ac:dyDescent="0.2">
      <c r="A20" s="585" t="s">
        <v>176</v>
      </c>
      <c r="B20" s="119">
        <v>1.2838000000000003</v>
      </c>
      <c r="C20" s="119">
        <v>0</v>
      </c>
      <c r="D20" s="119">
        <v>0</v>
      </c>
      <c r="E20" s="547">
        <v>1.2838000000000003</v>
      </c>
      <c r="F20" s="119"/>
      <c r="G20" s="119">
        <v>14.017209999999999</v>
      </c>
      <c r="H20" s="119">
        <v>5.4280000000000002E-2</v>
      </c>
      <c r="I20" s="119">
        <v>3.4599999999999999E-2</v>
      </c>
      <c r="J20" s="547">
        <v>14.106089999999998</v>
      </c>
      <c r="K20" s="82"/>
    </row>
    <row r="21" spans="1:16" s="114" customFormat="1" x14ac:dyDescent="0.2">
      <c r="A21" s="585" t="s">
        <v>177</v>
      </c>
      <c r="B21" s="119">
        <v>71.762480000000011</v>
      </c>
      <c r="C21" s="119">
        <v>11.3851</v>
      </c>
      <c r="D21" s="119">
        <v>0.94961000000000007</v>
      </c>
      <c r="E21" s="547">
        <v>84.097190000000012</v>
      </c>
      <c r="F21" s="119"/>
      <c r="G21" s="119">
        <v>829.70036999999968</v>
      </c>
      <c r="H21" s="119">
        <v>136.23453000000001</v>
      </c>
      <c r="I21" s="119">
        <v>19.307439999999996</v>
      </c>
      <c r="J21" s="547">
        <v>985.24233999999979</v>
      </c>
      <c r="K21" s="82"/>
    </row>
    <row r="22" spans="1:16" s="114" customFormat="1" x14ac:dyDescent="0.2">
      <c r="A22" s="585" t="s">
        <v>178</v>
      </c>
      <c r="B22" s="119">
        <v>53.779269999999997</v>
      </c>
      <c r="C22" s="119">
        <v>6.4772699999999999</v>
      </c>
      <c r="D22" s="119">
        <v>1.86537</v>
      </c>
      <c r="E22" s="547">
        <v>62.121909999999993</v>
      </c>
      <c r="F22" s="119"/>
      <c r="G22" s="119">
        <v>605.11270000000013</v>
      </c>
      <c r="H22" s="119">
        <v>91.664419999999964</v>
      </c>
      <c r="I22" s="119">
        <v>32.12171</v>
      </c>
      <c r="J22" s="547">
        <v>728.89883000000009</v>
      </c>
      <c r="K22" s="82"/>
    </row>
    <row r="23" spans="1:16" x14ac:dyDescent="0.2">
      <c r="A23" s="586" t="s">
        <v>179</v>
      </c>
      <c r="B23" s="119">
        <v>131.41575999999998</v>
      </c>
      <c r="C23" s="119">
        <v>10.791139999999999</v>
      </c>
      <c r="D23" s="119">
        <v>5.3246200000000012</v>
      </c>
      <c r="E23" s="547">
        <v>147.53151999999997</v>
      </c>
      <c r="F23" s="119"/>
      <c r="G23" s="119">
        <v>1538.4058700000003</v>
      </c>
      <c r="H23" s="119">
        <v>145.17957000000001</v>
      </c>
      <c r="I23" s="119">
        <v>82.959129999999988</v>
      </c>
      <c r="J23" s="547">
        <v>1766.5445700000002</v>
      </c>
      <c r="K23" s="489"/>
      <c r="P23" s="114"/>
    </row>
    <row r="24" spans="1:16" x14ac:dyDescent="0.2">
      <c r="A24" s="587" t="s">
        <v>513</v>
      </c>
      <c r="B24" s="123">
        <v>1796.1415100000004</v>
      </c>
      <c r="C24" s="123">
        <v>261.0954000000001</v>
      </c>
      <c r="D24" s="123">
        <v>131.73163</v>
      </c>
      <c r="E24" s="123">
        <v>2188.9685400000008</v>
      </c>
      <c r="F24" s="123"/>
      <c r="G24" s="123">
        <v>21160.929619999966</v>
      </c>
      <c r="H24" s="123">
        <v>3730.4965699999984</v>
      </c>
      <c r="I24" s="123">
        <v>2061.1874399999983</v>
      </c>
      <c r="J24" s="123">
        <v>26952.613629999963</v>
      </c>
      <c r="K24" s="489"/>
    </row>
    <row r="25" spans="1:16" x14ac:dyDescent="0.2">
      <c r="I25" s="8"/>
      <c r="J25" s="93" t="s">
        <v>241</v>
      </c>
    </row>
    <row r="26" spans="1:16" x14ac:dyDescent="0.2">
      <c r="A26" s="550" t="s">
        <v>514</v>
      </c>
      <c r="G26" s="125"/>
      <c r="H26" s="125"/>
      <c r="I26" s="125"/>
      <c r="J26" s="125"/>
    </row>
    <row r="27" spans="1:16" x14ac:dyDescent="0.2">
      <c r="A27" s="154" t="s">
        <v>242</v>
      </c>
      <c r="G27" s="125"/>
      <c r="H27" s="125"/>
      <c r="I27" s="125"/>
      <c r="J27" s="125"/>
    </row>
    <row r="28" spans="1:16" ht="18" x14ac:dyDescent="0.25">
      <c r="A28" s="126"/>
      <c r="E28" s="866"/>
      <c r="F28" s="866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80" priority="1" operator="between">
      <formula>0</formula>
      <formula>0.5</formula>
    </cfRule>
    <cfRule type="cellIs" dxfId="79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C28" sqref="C28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67" t="s">
        <v>28</v>
      </c>
      <c r="B1" s="867"/>
      <c r="C1" s="867"/>
      <c r="D1" s="131"/>
      <c r="E1" s="131"/>
      <c r="F1" s="131"/>
      <c r="G1" s="131"/>
      <c r="H1" s="132"/>
    </row>
    <row r="2" spans="1:65" ht="13.7" customHeight="1" x14ac:dyDescent="0.2">
      <c r="A2" s="868"/>
      <c r="B2" s="868"/>
      <c r="C2" s="868"/>
      <c r="D2" s="135"/>
      <c r="E2" s="135"/>
      <c r="F2" s="135"/>
      <c r="H2" s="110" t="s">
        <v>160</v>
      </c>
    </row>
    <row r="3" spans="1:65" s="102" customFormat="1" ht="12.75" x14ac:dyDescent="0.2">
      <c r="A3" s="79"/>
      <c r="B3" s="856">
        <f>INDICE!A3</f>
        <v>42095</v>
      </c>
      <c r="C3" s="857"/>
      <c r="D3" s="857" t="s">
        <v>121</v>
      </c>
      <c r="E3" s="857"/>
      <c r="F3" s="857" t="s">
        <v>122</v>
      </c>
      <c r="G3" s="857"/>
      <c r="H3" s="857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501</v>
      </c>
      <c r="D4" s="97" t="s">
        <v>48</v>
      </c>
      <c r="E4" s="97" t="s">
        <v>501</v>
      </c>
      <c r="F4" s="97" t="s">
        <v>48</v>
      </c>
      <c r="G4" s="97" t="s">
        <v>501</v>
      </c>
      <c r="H4" s="453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193</v>
      </c>
      <c r="B5" s="596">
        <v>356.26967999999994</v>
      </c>
      <c r="C5" s="139">
        <v>-1.5097792829599732</v>
      </c>
      <c r="D5" s="138">
        <v>1333.7013999999999</v>
      </c>
      <c r="E5" s="139">
        <v>-0.75290639938068704</v>
      </c>
      <c r="F5" s="138">
        <v>4289.1850699999995</v>
      </c>
      <c r="G5" s="139">
        <v>-0.96788688768123865</v>
      </c>
      <c r="H5" s="593">
        <v>16.629731980400031</v>
      </c>
    </row>
    <row r="6" spans="1:65" ht="13.7" customHeight="1" x14ac:dyDescent="0.2">
      <c r="A6" s="137" t="s">
        <v>194</v>
      </c>
      <c r="B6" s="597">
        <v>27.867639999999973</v>
      </c>
      <c r="C6" s="141">
        <v>4.135154738064851</v>
      </c>
      <c r="D6" s="140">
        <v>102.18551999999993</v>
      </c>
      <c r="E6" s="141">
        <v>6.4241490824093468</v>
      </c>
      <c r="F6" s="140">
        <v>320.98110999999994</v>
      </c>
      <c r="G6" s="142">
        <v>1.9033944049965783</v>
      </c>
      <c r="H6" s="594">
        <v>1.2444857806220284</v>
      </c>
    </row>
    <row r="7" spans="1:65" ht="13.7" customHeight="1" x14ac:dyDescent="0.2">
      <c r="A7" s="137" t="s">
        <v>154</v>
      </c>
      <c r="B7" s="547">
        <v>0</v>
      </c>
      <c r="C7" s="141">
        <v>-100</v>
      </c>
      <c r="D7" s="119">
        <v>2.2690000000000002E-2</v>
      </c>
      <c r="E7" s="141">
        <v>-70.474951203643471</v>
      </c>
      <c r="F7" s="119">
        <v>0.1356</v>
      </c>
      <c r="G7" s="141">
        <v>-47.47036491826141</v>
      </c>
      <c r="H7" s="547">
        <v>5.2573895034616546E-4</v>
      </c>
    </row>
    <row r="8" spans="1:65" ht="13.7" customHeight="1" x14ac:dyDescent="0.2">
      <c r="A8" s="589" t="s">
        <v>196</v>
      </c>
      <c r="B8" s="590">
        <v>384.13731999999987</v>
      </c>
      <c r="C8" s="591">
        <v>-1.1256603197703712</v>
      </c>
      <c r="D8" s="590">
        <v>1435.9277699999998</v>
      </c>
      <c r="E8" s="591">
        <v>-0.27689069594648946</v>
      </c>
      <c r="F8" s="590">
        <v>4610.3925499999987</v>
      </c>
      <c r="G8" s="592">
        <v>-0.77615964408253202</v>
      </c>
      <c r="H8" s="592">
        <v>17.875095427144398</v>
      </c>
    </row>
    <row r="9" spans="1:65" ht="13.7" customHeight="1" x14ac:dyDescent="0.2">
      <c r="A9" s="137" t="s">
        <v>180</v>
      </c>
      <c r="B9" s="597">
        <v>1796.1415099999972</v>
      </c>
      <c r="C9" s="141">
        <v>3.5087335816731189</v>
      </c>
      <c r="D9" s="140">
        <v>6930.8705999999984</v>
      </c>
      <c r="E9" s="141">
        <v>3.8445723948197763</v>
      </c>
      <c r="F9" s="140">
        <v>21160.929619999995</v>
      </c>
      <c r="G9" s="142">
        <v>2.7442612481721911</v>
      </c>
      <c r="H9" s="594">
        <v>82.04369415020561</v>
      </c>
    </row>
    <row r="10" spans="1:65" ht="13.7" customHeight="1" x14ac:dyDescent="0.2">
      <c r="A10" s="137" t="s">
        <v>197</v>
      </c>
      <c r="B10" s="597">
        <v>1.2960699999999998</v>
      </c>
      <c r="C10" s="141">
        <v>-31.421602086871857</v>
      </c>
      <c r="D10" s="140">
        <v>4.8563999999999998</v>
      </c>
      <c r="E10" s="141">
        <v>-28.16316387389946</v>
      </c>
      <c r="F10" s="140">
        <v>20.946009999999998</v>
      </c>
      <c r="G10" s="142">
        <v>-22.290308961355908</v>
      </c>
      <c r="H10" s="594">
        <v>8.1210422650002098E-2</v>
      </c>
    </row>
    <row r="11" spans="1:65" ht="13.7" customHeight="1" x14ac:dyDescent="0.2">
      <c r="A11" s="589" t="s">
        <v>537</v>
      </c>
      <c r="B11" s="590">
        <v>1797.4375799999973</v>
      </c>
      <c r="C11" s="591">
        <v>3.4707314827686435</v>
      </c>
      <c r="D11" s="590">
        <v>6935.726999999998</v>
      </c>
      <c r="E11" s="591">
        <v>3.812184810654228</v>
      </c>
      <c r="F11" s="590">
        <v>21181.875629999995</v>
      </c>
      <c r="G11" s="592">
        <v>2.7115406605826164</v>
      </c>
      <c r="H11" s="592">
        <v>82.124904572855613</v>
      </c>
    </row>
    <row r="12" spans="1:65" ht="13.7" customHeight="1" x14ac:dyDescent="0.2">
      <c r="A12" s="144" t="s">
        <v>515</v>
      </c>
      <c r="B12" s="145">
        <v>2181.5748999999969</v>
      </c>
      <c r="C12" s="146">
        <v>2.6306394729224709</v>
      </c>
      <c r="D12" s="145">
        <v>8371.6547699999974</v>
      </c>
      <c r="E12" s="146">
        <v>3.0871561712087954</v>
      </c>
      <c r="F12" s="145">
        <v>25792.268179999992</v>
      </c>
      <c r="G12" s="146">
        <v>2.0702268737232532</v>
      </c>
      <c r="H12" s="146">
        <v>100</v>
      </c>
    </row>
    <row r="13" spans="1:65" ht="13.7" customHeight="1" x14ac:dyDescent="0.2">
      <c r="A13" s="147" t="s">
        <v>198</v>
      </c>
      <c r="B13" s="148">
        <v>4432.8999499999973</v>
      </c>
      <c r="C13" s="148"/>
      <c r="D13" s="148">
        <v>18126.820187175432</v>
      </c>
      <c r="E13" s="148"/>
      <c r="F13" s="148">
        <v>54749.410379271023</v>
      </c>
      <c r="G13" s="149"/>
      <c r="H13" s="150" t="s">
        <v>151</v>
      </c>
    </row>
    <row r="14" spans="1:65" ht="13.7" customHeight="1" x14ac:dyDescent="0.2">
      <c r="A14" s="151" t="s">
        <v>199</v>
      </c>
      <c r="B14" s="598">
        <v>49.213267265371016</v>
      </c>
      <c r="C14" s="152"/>
      <c r="D14" s="152">
        <v>46.183802142655281</v>
      </c>
      <c r="E14" s="152"/>
      <c r="F14" s="152">
        <v>47.109672965108942</v>
      </c>
      <c r="G14" s="153" t="s">
        <v>151</v>
      </c>
      <c r="H14" s="595" t="s">
        <v>151</v>
      </c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241</v>
      </c>
    </row>
    <row r="16" spans="1:65" ht="13.7" customHeight="1" x14ac:dyDescent="0.2">
      <c r="A16" s="124" t="s">
        <v>572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516</v>
      </c>
    </row>
    <row r="18" spans="1:1" ht="13.7" customHeight="1" x14ac:dyDescent="0.2">
      <c r="A18" s="156" t="s">
        <v>242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78" priority="7" operator="between">
      <formula>0</formula>
      <formula>0.5</formula>
    </cfRule>
    <cfRule type="cellIs" dxfId="77" priority="8" operator="between">
      <formula>0</formula>
      <formula>0.49</formula>
    </cfRule>
  </conditionalFormatting>
  <conditionalFormatting sqref="D7">
    <cfRule type="cellIs" dxfId="76" priority="5" operator="between">
      <formula>0</formula>
      <formula>0.5</formula>
    </cfRule>
    <cfRule type="cellIs" dxfId="75" priority="6" operator="between">
      <formula>0</formula>
      <formula>0.49</formula>
    </cfRule>
  </conditionalFormatting>
  <conditionalFormatting sqref="F7">
    <cfRule type="cellIs" dxfId="74" priority="3" operator="between">
      <formula>0</formula>
      <formula>0.5</formula>
    </cfRule>
    <cfRule type="cellIs" dxfId="73" priority="4" operator="between">
      <formula>0</formula>
      <formula>0.49</formula>
    </cfRule>
  </conditionalFormatting>
  <conditionalFormatting sqref="H7">
    <cfRule type="cellIs" dxfId="72" priority="1" operator="between">
      <formula>0</formula>
      <formula>0.5</formula>
    </cfRule>
    <cfRule type="cellIs" dxfId="71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topLeftCell="B1"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404" customWidth="1"/>
    <col min="13" max="13" width="11" customWidth="1"/>
  </cols>
  <sheetData>
    <row r="1" spans="1:14" x14ac:dyDescent="0.2">
      <c r="A1" s="869" t="s">
        <v>26</v>
      </c>
      <c r="B1" s="869"/>
      <c r="C1" s="869"/>
      <c r="D1" s="869"/>
      <c r="E1" s="869"/>
      <c r="F1" s="157"/>
      <c r="G1" s="157"/>
      <c r="H1" s="157"/>
      <c r="I1" s="157"/>
      <c r="J1" s="157"/>
      <c r="K1" s="157"/>
      <c r="L1" s="599"/>
      <c r="M1" s="157"/>
      <c r="N1" s="157"/>
    </row>
    <row r="2" spans="1:14" x14ac:dyDescent="0.2">
      <c r="A2" s="869"/>
      <c r="B2" s="870"/>
      <c r="C2" s="870"/>
      <c r="D2" s="870"/>
      <c r="E2" s="870"/>
      <c r="F2" s="157"/>
      <c r="G2" s="157"/>
      <c r="H2" s="157"/>
      <c r="I2" s="157"/>
      <c r="J2" s="157"/>
      <c r="K2" s="157"/>
      <c r="L2" s="599"/>
      <c r="M2" s="158" t="s">
        <v>160</v>
      </c>
      <c r="N2" s="157"/>
    </row>
    <row r="3" spans="1:14" x14ac:dyDescent="0.2">
      <c r="A3" s="451"/>
      <c r="B3" s="765">
        <v>2014</v>
      </c>
      <c r="C3" s="765" t="s">
        <v>619</v>
      </c>
      <c r="D3" s="765" t="s">
        <v>619</v>
      </c>
      <c r="E3" s="765" t="s">
        <v>619</v>
      </c>
      <c r="F3" s="765" t="s">
        <v>619</v>
      </c>
      <c r="G3" s="765" t="s">
        <v>619</v>
      </c>
      <c r="H3" s="765" t="s">
        <v>619</v>
      </c>
      <c r="I3" s="765" t="s">
        <v>619</v>
      </c>
      <c r="J3" s="765">
        <v>2015</v>
      </c>
      <c r="K3" s="765" t="s">
        <v>619</v>
      </c>
      <c r="L3" s="765" t="s">
        <v>619</v>
      </c>
      <c r="M3" s="765" t="s">
        <v>619</v>
      </c>
      <c r="N3" s="1"/>
    </row>
    <row r="4" spans="1:14" x14ac:dyDescent="0.2">
      <c r="A4" s="159"/>
      <c r="B4" s="811">
        <v>41790</v>
      </c>
      <c r="C4" s="811">
        <v>41820</v>
      </c>
      <c r="D4" s="811">
        <v>41851</v>
      </c>
      <c r="E4" s="811">
        <v>41882</v>
      </c>
      <c r="F4" s="811">
        <v>41912</v>
      </c>
      <c r="G4" s="811">
        <v>41943</v>
      </c>
      <c r="H4" s="811">
        <v>41973</v>
      </c>
      <c r="I4" s="811">
        <v>42004</v>
      </c>
      <c r="J4" s="811">
        <v>42035</v>
      </c>
      <c r="K4" s="811">
        <v>42063</v>
      </c>
      <c r="L4" s="811">
        <v>42094</v>
      </c>
      <c r="M4" s="811">
        <v>42124</v>
      </c>
      <c r="N4" s="1"/>
    </row>
    <row r="5" spans="1:14" x14ac:dyDescent="0.2">
      <c r="A5" s="160" t="s">
        <v>200</v>
      </c>
      <c r="B5" s="161">
        <v>23.453299999999992</v>
      </c>
      <c r="C5" s="161">
        <v>24.10022</v>
      </c>
      <c r="D5" s="161">
        <v>27.236340000000006</v>
      </c>
      <c r="E5" s="161">
        <v>26.010320000000021</v>
      </c>
      <c r="F5" s="161">
        <v>27.599600000000009</v>
      </c>
      <c r="G5" s="161">
        <v>25.260129999999954</v>
      </c>
      <c r="H5" s="161">
        <v>22.270379999999985</v>
      </c>
      <c r="I5" s="161">
        <v>23.010590000000015</v>
      </c>
      <c r="J5" s="161">
        <v>22.568990000000003</v>
      </c>
      <c r="K5" s="161">
        <v>22.363640000000011</v>
      </c>
      <c r="L5" s="161">
        <v>23.345090000000006</v>
      </c>
      <c r="M5" s="161">
        <v>23.197559999999978</v>
      </c>
      <c r="N5" s="1"/>
    </row>
    <row r="6" spans="1:14" x14ac:dyDescent="0.2">
      <c r="A6" s="162" t="s">
        <v>518</v>
      </c>
      <c r="B6" s="163">
        <v>87.909569999999974</v>
      </c>
      <c r="C6" s="163">
        <v>89.0503700000001</v>
      </c>
      <c r="D6" s="163">
        <v>82.028320000000249</v>
      </c>
      <c r="E6" s="163">
        <v>77.262009999999961</v>
      </c>
      <c r="F6" s="163">
        <v>93.711349999999868</v>
      </c>
      <c r="G6" s="163">
        <v>89.561560000000071</v>
      </c>
      <c r="H6" s="163">
        <v>73.073530000000048</v>
      </c>
      <c r="I6" s="163">
        <v>73.138150000000024</v>
      </c>
      <c r="J6" s="163">
        <v>69.159229999999923</v>
      </c>
      <c r="K6" s="163">
        <v>71.212350000000072</v>
      </c>
      <c r="L6" s="163">
        <v>75.353649999999973</v>
      </c>
      <c r="M6" s="163">
        <v>78.124709999999951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241</v>
      </c>
      <c r="N7" s="1"/>
    </row>
    <row r="8" spans="1:14" x14ac:dyDescent="0.2">
      <c r="A8" s="166" t="s">
        <v>517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99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614</v>
      </c>
    </row>
    <row r="2" spans="1:4" x14ac:dyDescent="0.2">
      <c r="A2" s="494"/>
      <c r="B2" s="494"/>
      <c r="C2" s="494"/>
      <c r="D2" s="494"/>
    </row>
    <row r="3" spans="1:4" x14ac:dyDescent="0.2">
      <c r="B3" s="494">
        <v>2013</v>
      </c>
      <c r="C3" s="494">
        <v>2014</v>
      </c>
      <c r="D3" s="494">
        <v>2015</v>
      </c>
    </row>
    <row r="4" spans="1:4" x14ac:dyDescent="0.2">
      <c r="A4" s="389" t="s">
        <v>135</v>
      </c>
      <c r="B4" s="493">
        <v>-6.4256088828966575</v>
      </c>
      <c r="C4" s="493">
        <v>-3.1445734884442773</v>
      </c>
      <c r="D4" s="767">
        <v>1.5124102512912156</v>
      </c>
    </row>
    <row r="5" spans="1:4" x14ac:dyDescent="0.2">
      <c r="A5" s="600" t="s">
        <v>136</v>
      </c>
      <c r="B5" s="493">
        <v>-6.9913902607750407</v>
      </c>
      <c r="C5" s="493">
        <v>-2.1975100656934714</v>
      </c>
      <c r="D5" s="767">
        <v>1.6823307264250811</v>
      </c>
    </row>
    <row r="6" spans="1:4" x14ac:dyDescent="0.2">
      <c r="A6" s="600" t="s">
        <v>137</v>
      </c>
      <c r="B6" s="493">
        <v>-7.2343936032714984</v>
      </c>
      <c r="C6" s="493">
        <v>-1.2517619499472474</v>
      </c>
      <c r="D6" s="767">
        <v>1.8130214164869585</v>
      </c>
    </row>
    <row r="7" spans="1:4" x14ac:dyDescent="0.2">
      <c r="A7" s="600" t="s">
        <v>138</v>
      </c>
      <c r="B7" s="493">
        <v>-6.4052292577435059</v>
      </c>
      <c r="C7" s="493">
        <v>-1.3754482016947209</v>
      </c>
      <c r="D7" s="767">
        <v>2.070226873723283</v>
      </c>
    </row>
    <row r="8" spans="1:4" x14ac:dyDescent="0.2">
      <c r="A8" s="600" t="s">
        <v>139</v>
      </c>
      <c r="B8" s="493">
        <v>-6.3797481451341671</v>
      </c>
      <c r="C8" s="493">
        <v>-0.88876975803281677</v>
      </c>
      <c r="D8" s="493" t="s">
        <v>619</v>
      </c>
    </row>
    <row r="9" spans="1:4" x14ac:dyDescent="0.2">
      <c r="A9" s="600" t="s">
        <v>140</v>
      </c>
      <c r="B9" s="493">
        <v>-7.0183757637587565</v>
      </c>
      <c r="C9" s="493">
        <v>0.42548266872381085</v>
      </c>
      <c r="D9" s="767" t="s">
        <v>619</v>
      </c>
    </row>
    <row r="10" spans="1:4" x14ac:dyDescent="0.2">
      <c r="A10" s="600" t="s">
        <v>141</v>
      </c>
      <c r="B10" s="493">
        <v>-6.394466324646138</v>
      </c>
      <c r="C10" s="493">
        <v>0.36786987432525986</v>
      </c>
      <c r="D10" s="767" t="s">
        <v>619</v>
      </c>
    </row>
    <row r="11" spans="1:4" x14ac:dyDescent="0.2">
      <c r="A11" s="600" t="s">
        <v>142</v>
      </c>
      <c r="B11" s="493">
        <v>-6.3346274202746686</v>
      </c>
      <c r="C11" s="493">
        <v>0.49137992004813363</v>
      </c>
      <c r="D11" s="767" t="s">
        <v>619</v>
      </c>
    </row>
    <row r="12" spans="1:4" x14ac:dyDescent="0.2">
      <c r="A12" s="600" t="s">
        <v>143</v>
      </c>
      <c r="B12" s="493">
        <v>-5.1545025556859789</v>
      </c>
      <c r="C12" s="493">
        <v>0.90533982094525201</v>
      </c>
      <c r="D12" s="767" t="s">
        <v>619</v>
      </c>
    </row>
    <row r="13" spans="1:4" x14ac:dyDescent="0.2">
      <c r="A13" s="600" t="s">
        <v>144</v>
      </c>
      <c r="B13" s="493">
        <v>-4.721861229041731</v>
      </c>
      <c r="C13" s="493">
        <v>0.93024083345105324</v>
      </c>
      <c r="D13" s="767" t="s">
        <v>619</v>
      </c>
    </row>
    <row r="14" spans="1:4" x14ac:dyDescent="0.2">
      <c r="A14" s="600" t="s">
        <v>145</v>
      </c>
      <c r="B14" s="493">
        <v>-4.2407336727503644</v>
      </c>
      <c r="C14" s="493">
        <v>0.8623456925983819</v>
      </c>
      <c r="D14" s="767" t="s">
        <v>619</v>
      </c>
    </row>
    <row r="15" spans="1:4" x14ac:dyDescent="0.2">
      <c r="A15" s="601" t="s">
        <v>146</v>
      </c>
      <c r="B15" s="495">
        <v>-3.7267283717063608</v>
      </c>
      <c r="C15" s="495">
        <v>1.4258788535796947</v>
      </c>
      <c r="D15" s="768" t="s">
        <v>619</v>
      </c>
    </row>
    <row r="16" spans="1:4" x14ac:dyDescent="0.2">
      <c r="D16" s="93" t="s">
        <v>241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0"/>
  <sheetViews>
    <sheetView zoomScaleNormal="100" workbookViewId="0">
      <selection activeCell="B5" sqref="B5:G7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67" t="s">
        <v>33</v>
      </c>
      <c r="B1" s="867"/>
      <c r="C1" s="867"/>
      <c r="D1" s="131"/>
      <c r="E1" s="131"/>
      <c r="F1" s="131"/>
      <c r="G1" s="131"/>
    </row>
    <row r="2" spans="1:13" ht="13.7" customHeight="1" x14ac:dyDescent="0.2">
      <c r="A2" s="868"/>
      <c r="B2" s="868"/>
      <c r="C2" s="868"/>
      <c r="D2" s="135"/>
      <c r="E2" s="135"/>
      <c r="F2" s="135"/>
      <c r="G2" s="110" t="s">
        <v>160</v>
      </c>
    </row>
    <row r="3" spans="1:13" ht="13.7" customHeight="1" x14ac:dyDescent="0.2">
      <c r="A3" s="167"/>
      <c r="B3" s="871">
        <f>INDICE!A3</f>
        <v>42095</v>
      </c>
      <c r="C3" s="872"/>
      <c r="D3" s="872" t="s">
        <v>121</v>
      </c>
      <c r="E3" s="872"/>
      <c r="F3" s="872" t="s">
        <v>122</v>
      </c>
      <c r="G3" s="872"/>
    </row>
    <row r="4" spans="1:13" ht="30.2" customHeight="1" x14ac:dyDescent="0.2">
      <c r="A4" s="151"/>
      <c r="B4" s="168" t="s">
        <v>201</v>
      </c>
      <c r="C4" s="169" t="s">
        <v>202</v>
      </c>
      <c r="D4" s="168" t="s">
        <v>201</v>
      </c>
      <c r="E4" s="169" t="s">
        <v>202</v>
      </c>
      <c r="F4" s="168" t="s">
        <v>201</v>
      </c>
      <c r="G4" s="169" t="s">
        <v>202</v>
      </c>
    </row>
    <row r="5" spans="1:13" s="133" customFormat="1" ht="13.7" customHeight="1" x14ac:dyDescent="0.2">
      <c r="A5" s="137" t="s">
        <v>203</v>
      </c>
      <c r="B5" s="140">
        <v>373.35077000000035</v>
      </c>
      <c r="C5" s="143">
        <v>10.78655</v>
      </c>
      <c r="D5" s="140">
        <v>1395.2073100000014</v>
      </c>
      <c r="E5" s="140">
        <v>40.72046000000001</v>
      </c>
      <c r="F5" s="140">
        <v>4477.8712800000012</v>
      </c>
      <c r="G5" s="140">
        <v>132.52126999999999</v>
      </c>
      <c r="L5" s="170"/>
      <c r="M5" s="170"/>
    </row>
    <row r="6" spans="1:13" s="133" customFormat="1" ht="13.7" customHeight="1" x14ac:dyDescent="0.2">
      <c r="A6" s="137" t="s">
        <v>204</v>
      </c>
      <c r="B6" s="140">
        <v>1385.4131099999975</v>
      </c>
      <c r="C6" s="140">
        <v>412.02446999999984</v>
      </c>
      <c r="D6" s="140">
        <v>5274.0101399999976</v>
      </c>
      <c r="E6" s="140">
        <v>1661.7168600000002</v>
      </c>
      <c r="F6" s="140">
        <v>16202.624439999996</v>
      </c>
      <c r="G6" s="140">
        <v>4979.2511900000009</v>
      </c>
      <c r="L6" s="170"/>
      <c r="M6" s="170"/>
    </row>
    <row r="7" spans="1:13" s="133" customFormat="1" ht="13.7" customHeight="1" x14ac:dyDescent="0.2">
      <c r="A7" s="147" t="s">
        <v>198</v>
      </c>
      <c r="B7" s="148">
        <v>1758.7638799999977</v>
      </c>
      <c r="C7" s="148">
        <v>422.81101999999981</v>
      </c>
      <c r="D7" s="148">
        <v>6669.2174499999992</v>
      </c>
      <c r="E7" s="148">
        <v>1702.4373200000002</v>
      </c>
      <c r="F7" s="148">
        <v>20680.495719999999</v>
      </c>
      <c r="G7" s="148">
        <v>5111.772460000001</v>
      </c>
    </row>
    <row r="8" spans="1:13" ht="13.7" customHeight="1" x14ac:dyDescent="0.2">
      <c r="G8" s="93" t="s">
        <v>241</v>
      </c>
    </row>
    <row r="9" spans="1:13" ht="13.7" customHeight="1" x14ac:dyDescent="0.2">
      <c r="A9" s="154" t="s">
        <v>519</v>
      </c>
    </row>
    <row r="10" spans="1:13" ht="13.7" customHeight="1" x14ac:dyDescent="0.2">
      <c r="A10" s="154" t="s">
        <v>242</v>
      </c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/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522</v>
      </c>
    </row>
    <row r="2" spans="1:11" ht="15.75" x14ac:dyDescent="0.25">
      <c r="A2" s="2"/>
      <c r="J2" s="110" t="s">
        <v>160</v>
      </c>
    </row>
    <row r="3" spans="1:11" s="114" customFormat="1" ht="13.7" customHeight="1" x14ac:dyDescent="0.2">
      <c r="A3" s="111"/>
      <c r="B3" s="859">
        <f>INDICE!A3</f>
        <v>42095</v>
      </c>
      <c r="C3" s="859"/>
      <c r="D3" s="859">
        <f>INDICE!C3</f>
        <v>0</v>
      </c>
      <c r="E3" s="859"/>
      <c r="F3" s="112"/>
      <c r="G3" s="860" t="s">
        <v>122</v>
      </c>
      <c r="H3" s="860"/>
      <c r="I3" s="860"/>
      <c r="J3" s="860"/>
    </row>
    <row r="4" spans="1:11" s="114" customFormat="1" x14ac:dyDescent="0.2">
      <c r="A4" s="115"/>
      <c r="B4" s="116" t="s">
        <v>152</v>
      </c>
      <c r="C4" s="116" t="s">
        <v>153</v>
      </c>
      <c r="D4" s="116" t="s">
        <v>189</v>
      </c>
      <c r="E4" s="116" t="s">
        <v>192</v>
      </c>
      <c r="F4" s="116"/>
      <c r="G4" s="116" t="s">
        <v>152</v>
      </c>
      <c r="H4" s="116" t="s">
        <v>153</v>
      </c>
      <c r="I4" s="116" t="s">
        <v>189</v>
      </c>
      <c r="J4" s="116" t="s">
        <v>192</v>
      </c>
    </row>
    <row r="5" spans="1:11" s="114" customFormat="1" x14ac:dyDescent="0.2">
      <c r="A5" s="584" t="s">
        <v>162</v>
      </c>
      <c r="B5" s="117">
        <f>'GNA CCAA'!B5</f>
        <v>53.841729999999991</v>
      </c>
      <c r="C5" s="117">
        <f>'GNA CCAA'!C5</f>
        <v>2.1882400000000004</v>
      </c>
      <c r="D5" s="117">
        <f>'GO CCAA'!B5</f>
        <v>273.98501999999996</v>
      </c>
      <c r="E5" s="544">
        <f>SUM(B5:D5)</f>
        <v>330.01498999999995</v>
      </c>
      <c r="F5" s="117"/>
      <c r="G5" s="117">
        <f>'GNA CCAA'!F5</f>
        <v>661.26533000000018</v>
      </c>
      <c r="H5" s="117">
        <f>'GNA CCAA'!G5</f>
        <v>24.760529999999992</v>
      </c>
      <c r="I5" s="117">
        <f>'GO CCAA'!G5</f>
        <v>3230.596919999999</v>
      </c>
      <c r="J5" s="544">
        <f>SUM(G5:I5)</f>
        <v>3916.6227799999992</v>
      </c>
      <c r="K5" s="82"/>
    </row>
    <row r="6" spans="1:11" s="114" customFormat="1" x14ac:dyDescent="0.2">
      <c r="A6" s="585" t="s">
        <v>163</v>
      </c>
      <c r="B6" s="119">
        <f>'GNA CCAA'!B6</f>
        <v>10.723510000000001</v>
      </c>
      <c r="C6" s="119">
        <f>'GNA CCAA'!C6</f>
        <v>0.57950999999999997</v>
      </c>
      <c r="D6" s="119">
        <f>'GO CCAA'!B6</f>
        <v>74.819239999999994</v>
      </c>
      <c r="E6" s="547">
        <f>SUM(B6:D6)</f>
        <v>86.122259999999997</v>
      </c>
      <c r="F6" s="119"/>
      <c r="G6" s="119">
        <f>'GNA CCAA'!F6</f>
        <v>126.39220000000014</v>
      </c>
      <c r="H6" s="119">
        <f>'GNA CCAA'!G6</f>
        <v>6.2741799999999985</v>
      </c>
      <c r="I6" s="119">
        <f>'GO CCAA'!G6</f>
        <v>902.77601000000027</v>
      </c>
      <c r="J6" s="547">
        <f t="shared" ref="J6:J24" si="0">SUM(G6:I6)</f>
        <v>1035.4423900000004</v>
      </c>
      <c r="K6" s="82"/>
    </row>
    <row r="7" spans="1:11" s="114" customFormat="1" x14ac:dyDescent="0.2">
      <c r="A7" s="585" t="s">
        <v>164</v>
      </c>
      <c r="B7" s="119">
        <f>'GNA CCAA'!B7</f>
        <v>7.0029299999999992</v>
      </c>
      <c r="C7" s="119">
        <f>'GNA CCAA'!C7</f>
        <v>0.54105999999999999</v>
      </c>
      <c r="D7" s="119">
        <f>'GO CCAA'!B7</f>
        <v>36.784380000000006</v>
      </c>
      <c r="E7" s="547">
        <f t="shared" ref="E7:E24" si="1">SUM(B7:D7)</f>
        <v>44.328370000000007</v>
      </c>
      <c r="F7" s="119"/>
      <c r="G7" s="119">
        <f>'GNA CCAA'!F7</f>
        <v>83.173980000000014</v>
      </c>
      <c r="H7" s="119">
        <f>'GNA CCAA'!G7</f>
        <v>6.1648799999999975</v>
      </c>
      <c r="I7" s="119">
        <f>'GO CCAA'!G7</f>
        <v>442.03954999999956</v>
      </c>
      <c r="J7" s="547">
        <f t="shared" si="0"/>
        <v>531.37840999999958</v>
      </c>
      <c r="K7" s="82"/>
    </row>
    <row r="8" spans="1:11" s="114" customFormat="1" x14ac:dyDescent="0.2">
      <c r="A8" s="585" t="s">
        <v>165</v>
      </c>
      <c r="B8" s="119">
        <f>'GNA CCAA'!B8</f>
        <v>15.701329999999999</v>
      </c>
      <c r="C8" s="119">
        <f>'GNA CCAA'!C8</f>
        <v>0.87654999999999994</v>
      </c>
      <c r="D8" s="119">
        <f>'GO CCAA'!B8</f>
        <v>30.476560000000006</v>
      </c>
      <c r="E8" s="547">
        <f t="shared" si="1"/>
        <v>47.054440000000007</v>
      </c>
      <c r="F8" s="119"/>
      <c r="G8" s="119">
        <f>'GNA CCAA'!F8</f>
        <v>195.74601000000001</v>
      </c>
      <c r="H8" s="119">
        <f>'GNA CCAA'!G8</f>
        <v>10.954930000000004</v>
      </c>
      <c r="I8" s="119">
        <f>'GO CCAA'!G8</f>
        <v>381.18419</v>
      </c>
      <c r="J8" s="547">
        <f t="shared" si="0"/>
        <v>587.88513</v>
      </c>
      <c r="K8" s="82"/>
    </row>
    <row r="9" spans="1:11" s="114" customFormat="1" x14ac:dyDescent="0.2">
      <c r="A9" s="585" t="s">
        <v>166</v>
      </c>
      <c r="B9" s="119">
        <f>'GNA CCAA'!B9</f>
        <v>30.89377</v>
      </c>
      <c r="C9" s="119">
        <f>'GNA CCAA'!C9</f>
        <v>10.60441</v>
      </c>
      <c r="D9" s="119">
        <f>'GO CCAA'!B9</f>
        <v>54.41554</v>
      </c>
      <c r="E9" s="547">
        <f t="shared" si="1"/>
        <v>95.913719999999998</v>
      </c>
      <c r="F9" s="119"/>
      <c r="G9" s="119">
        <f>'GNA CCAA'!F9</f>
        <v>360.31854000000016</v>
      </c>
      <c r="H9" s="119">
        <f>'GNA CCAA'!G9</f>
        <v>117.79805999999996</v>
      </c>
      <c r="I9" s="119">
        <f>'GO CCAA'!G9</f>
        <v>628.25599999999997</v>
      </c>
      <c r="J9" s="547">
        <f t="shared" si="0"/>
        <v>1106.3726000000001</v>
      </c>
      <c r="K9" s="82"/>
    </row>
    <row r="10" spans="1:11" s="114" customFormat="1" x14ac:dyDescent="0.2">
      <c r="A10" s="585" t="s">
        <v>167</v>
      </c>
      <c r="B10" s="119">
        <f>'GNA CCAA'!B10</f>
        <v>4.8620700000000001</v>
      </c>
      <c r="C10" s="119">
        <f>'GNA CCAA'!C10</f>
        <v>0.30487999999999998</v>
      </c>
      <c r="D10" s="119">
        <f>'GO CCAA'!B10</f>
        <v>25.629439999999999</v>
      </c>
      <c r="E10" s="547">
        <f t="shared" si="1"/>
        <v>30.796389999999999</v>
      </c>
      <c r="F10" s="119"/>
      <c r="G10" s="119">
        <f>'GNA CCAA'!F10</f>
        <v>57.061669999999992</v>
      </c>
      <c r="H10" s="119">
        <f>'GNA CCAA'!G10</f>
        <v>3.2840599999999998</v>
      </c>
      <c r="I10" s="119">
        <f>'GO CCAA'!G10</f>
        <v>297.64573000000001</v>
      </c>
      <c r="J10" s="547">
        <f t="shared" si="0"/>
        <v>357.99146000000002</v>
      </c>
      <c r="K10" s="82"/>
    </row>
    <row r="11" spans="1:11" s="114" customFormat="1" x14ac:dyDescent="0.2">
      <c r="A11" s="585" t="s">
        <v>168</v>
      </c>
      <c r="B11" s="119">
        <f>'GNA CCAA'!B11</f>
        <v>20.298269999999999</v>
      </c>
      <c r="C11" s="119">
        <f>'GNA CCAA'!C11</f>
        <v>1.1461600000000001</v>
      </c>
      <c r="D11" s="119">
        <f>'GO CCAA'!B11</f>
        <v>128.51307999999997</v>
      </c>
      <c r="E11" s="547">
        <f t="shared" si="1"/>
        <v>149.95750999999996</v>
      </c>
      <c r="F11" s="119"/>
      <c r="G11" s="119">
        <f>'GNA CCAA'!F11</f>
        <v>239.9284999999999</v>
      </c>
      <c r="H11" s="119">
        <f>'GNA CCAA'!G11</f>
        <v>14.21135000000001</v>
      </c>
      <c r="I11" s="119">
        <f>'GO CCAA'!G11</f>
        <v>1505.1802300000006</v>
      </c>
      <c r="J11" s="547">
        <f t="shared" si="0"/>
        <v>1759.3200800000004</v>
      </c>
      <c r="K11" s="82"/>
    </row>
    <row r="12" spans="1:11" s="114" customFormat="1" x14ac:dyDescent="0.2">
      <c r="A12" s="585" t="s">
        <v>629</v>
      </c>
      <c r="B12" s="119">
        <f>'GNA CCAA'!B12</f>
        <v>13.604389999999999</v>
      </c>
      <c r="C12" s="119">
        <f>'GNA CCAA'!C12</f>
        <v>0.61512999999999995</v>
      </c>
      <c r="D12" s="119">
        <f>'GO CCAA'!B12</f>
        <v>98.369889999999984</v>
      </c>
      <c r="E12" s="547">
        <f t="shared" si="1"/>
        <v>112.58940999999999</v>
      </c>
      <c r="F12" s="119"/>
      <c r="G12" s="119">
        <f>'GNA CCAA'!F12</f>
        <v>162.97500000000005</v>
      </c>
      <c r="H12" s="119">
        <f>'GNA CCAA'!G12</f>
        <v>7.3668900000000024</v>
      </c>
      <c r="I12" s="119">
        <f>'GO CCAA'!G12</f>
        <v>1164.3508400000001</v>
      </c>
      <c r="J12" s="547">
        <f t="shared" si="0"/>
        <v>1334.6927300000002</v>
      </c>
      <c r="K12" s="82"/>
    </row>
    <row r="13" spans="1:11" s="114" customFormat="1" x14ac:dyDescent="0.2">
      <c r="A13" s="585" t="s">
        <v>169</v>
      </c>
      <c r="B13" s="119">
        <f>'GNA CCAA'!B13</f>
        <v>59.814350000000005</v>
      </c>
      <c r="C13" s="119">
        <f>'GNA CCAA'!C13</f>
        <v>4.0638699999999996</v>
      </c>
      <c r="D13" s="119">
        <f>'GO CCAA'!B13</f>
        <v>282.62056000000007</v>
      </c>
      <c r="E13" s="547">
        <f t="shared" si="1"/>
        <v>346.49878000000007</v>
      </c>
      <c r="F13" s="119"/>
      <c r="G13" s="119">
        <f>'GNA CCAA'!F13</f>
        <v>720.39909999999952</v>
      </c>
      <c r="H13" s="119">
        <f>'GNA CCAA'!G13</f>
        <v>46.950210000000027</v>
      </c>
      <c r="I13" s="119">
        <f>'GO CCAA'!G13</f>
        <v>3290.7965699999995</v>
      </c>
      <c r="J13" s="547">
        <f t="shared" si="0"/>
        <v>4058.1458799999991</v>
      </c>
      <c r="K13" s="82"/>
    </row>
    <row r="14" spans="1:11" s="114" customFormat="1" x14ac:dyDescent="0.2">
      <c r="A14" s="585" t="s">
        <v>170</v>
      </c>
      <c r="B14" s="119">
        <f>'GNA CCAA'!B14</f>
        <v>0.54124000000000005</v>
      </c>
      <c r="C14" s="119">
        <f>'GNA CCAA'!C14</f>
        <v>4.0259999999999997E-2</v>
      </c>
      <c r="D14" s="119">
        <f>'GO CCAA'!B14</f>
        <v>1.0747899999999999</v>
      </c>
      <c r="E14" s="547">
        <f t="shared" si="1"/>
        <v>1.6562899999999998</v>
      </c>
      <c r="F14" s="119"/>
      <c r="G14" s="119">
        <f>'GNA CCAA'!F14</f>
        <v>5.8965699999999996</v>
      </c>
      <c r="H14" s="119">
        <f>'GNA CCAA'!G14</f>
        <v>0.52212999999999998</v>
      </c>
      <c r="I14" s="119">
        <f>'GO CCAA'!G14</f>
        <v>11.43402</v>
      </c>
      <c r="J14" s="547">
        <f t="shared" si="0"/>
        <v>17.852719999999998</v>
      </c>
      <c r="K14" s="82"/>
    </row>
    <row r="15" spans="1:11" s="114" customFormat="1" x14ac:dyDescent="0.2">
      <c r="A15" s="585" t="s">
        <v>171</v>
      </c>
      <c r="B15" s="119">
        <f>'GNA CCAA'!B15</f>
        <v>39.116190000000003</v>
      </c>
      <c r="C15" s="119">
        <f>'GNA CCAA'!C15</f>
        <v>1.6496899999999999</v>
      </c>
      <c r="D15" s="119">
        <f>'GO CCAA'!B15</f>
        <v>176.85339000000002</v>
      </c>
      <c r="E15" s="547">
        <f t="shared" si="1"/>
        <v>217.61927000000003</v>
      </c>
      <c r="F15" s="119"/>
      <c r="G15" s="119">
        <f>'GNA CCAA'!F15</f>
        <v>470.89621000000028</v>
      </c>
      <c r="H15" s="119">
        <f>'GNA CCAA'!G15</f>
        <v>19.593949999999996</v>
      </c>
      <c r="I15" s="119">
        <f>'GO CCAA'!G15</f>
        <v>2057.7587300000009</v>
      </c>
      <c r="J15" s="547">
        <f t="shared" si="0"/>
        <v>2548.2488900000012</v>
      </c>
      <c r="K15" s="82"/>
    </row>
    <row r="16" spans="1:11" s="114" customFormat="1" x14ac:dyDescent="0.2">
      <c r="A16" s="585" t="s">
        <v>172</v>
      </c>
      <c r="B16" s="119">
        <f>'GNA CCAA'!B16</f>
        <v>7.9428100000000006</v>
      </c>
      <c r="C16" s="119">
        <f>'GNA CCAA'!C16</f>
        <v>0.26094000000000001</v>
      </c>
      <c r="D16" s="119">
        <f>'GO CCAA'!B16</f>
        <v>49.884089999999993</v>
      </c>
      <c r="E16" s="547">
        <f t="shared" si="1"/>
        <v>58.087839999999993</v>
      </c>
      <c r="F16" s="119"/>
      <c r="G16" s="119">
        <f>'GNA CCAA'!F16</f>
        <v>92.494739999999965</v>
      </c>
      <c r="H16" s="119">
        <f>'GNA CCAA'!G16</f>
        <v>2.7954999999999983</v>
      </c>
      <c r="I16" s="119">
        <f>'GO CCAA'!G16</f>
        <v>575.63246000000015</v>
      </c>
      <c r="J16" s="547">
        <f t="shared" si="0"/>
        <v>670.92270000000008</v>
      </c>
      <c r="K16" s="82"/>
    </row>
    <row r="17" spans="1:16" s="114" customFormat="1" x14ac:dyDescent="0.2">
      <c r="A17" s="585" t="s">
        <v>173</v>
      </c>
      <c r="B17" s="119">
        <f>'GNA CCAA'!B17</f>
        <v>18.512339999999998</v>
      </c>
      <c r="C17" s="119">
        <f>'GNA CCAA'!C17</f>
        <v>0.97690999999999995</v>
      </c>
      <c r="D17" s="119">
        <f>'GO CCAA'!B17</f>
        <v>110.56506000000003</v>
      </c>
      <c r="E17" s="547">
        <f t="shared" si="1"/>
        <v>130.05431000000004</v>
      </c>
      <c r="F17" s="119"/>
      <c r="G17" s="119">
        <f>'GNA CCAA'!F17</f>
        <v>228.16677000000001</v>
      </c>
      <c r="H17" s="119">
        <f>'GNA CCAA'!G17</f>
        <v>12.814820000000013</v>
      </c>
      <c r="I17" s="119">
        <f>'GO CCAA'!G17</f>
        <v>1344.1489900000001</v>
      </c>
      <c r="J17" s="547">
        <f t="shared" si="0"/>
        <v>1585.1305800000002</v>
      </c>
      <c r="K17" s="82"/>
    </row>
    <row r="18" spans="1:16" s="114" customFormat="1" x14ac:dyDescent="0.2">
      <c r="A18" s="585" t="s">
        <v>174</v>
      </c>
      <c r="B18" s="119">
        <f>'GNA CCAA'!B18</f>
        <v>2.2690399999999999</v>
      </c>
      <c r="C18" s="119">
        <f>'GNA CCAA'!C18</f>
        <v>0.16282999999999997</v>
      </c>
      <c r="D18" s="119">
        <f>'GO CCAA'!B18</f>
        <v>14.315200000000001</v>
      </c>
      <c r="E18" s="547">
        <f t="shared" si="1"/>
        <v>16.747070000000001</v>
      </c>
      <c r="F18" s="119"/>
      <c r="G18" s="119">
        <f>'GNA CCAA'!F18</f>
        <v>26.421649999999996</v>
      </c>
      <c r="H18" s="119">
        <f>'GNA CCAA'!G18</f>
        <v>1.54216</v>
      </c>
      <c r="I18" s="119">
        <f>'GO CCAA'!G18</f>
        <v>168.31361999999999</v>
      </c>
      <c r="J18" s="547">
        <f t="shared" si="0"/>
        <v>196.27742999999998</v>
      </c>
      <c r="K18" s="82"/>
    </row>
    <row r="19" spans="1:16" s="114" customFormat="1" x14ac:dyDescent="0.2">
      <c r="A19" s="585" t="s">
        <v>175</v>
      </c>
      <c r="B19" s="119">
        <f>'GNA CCAA'!B19</f>
        <v>42.049730000000011</v>
      </c>
      <c r="C19" s="119">
        <f>'GNA CCAA'!C19</f>
        <v>2.1993900000000002</v>
      </c>
      <c r="D19" s="119">
        <f>'GO CCAA'!B19</f>
        <v>179.59396000000001</v>
      </c>
      <c r="E19" s="547">
        <f t="shared" si="1"/>
        <v>223.84308000000001</v>
      </c>
      <c r="F19" s="119"/>
      <c r="G19" s="119">
        <f>'GNA CCAA'!F19</f>
        <v>511.70155</v>
      </c>
      <c r="H19" s="119">
        <f>'GNA CCAA'!G19</f>
        <v>27.028749999999999</v>
      </c>
      <c r="I19" s="119">
        <f>'GO CCAA'!G19</f>
        <v>2173.579610000002</v>
      </c>
      <c r="J19" s="547">
        <f t="shared" si="0"/>
        <v>2712.3099100000018</v>
      </c>
      <c r="K19" s="82"/>
    </row>
    <row r="20" spans="1:16" s="114" customFormat="1" x14ac:dyDescent="0.2">
      <c r="A20" s="585" t="s">
        <v>176</v>
      </c>
      <c r="B20" s="119">
        <f>'GNA CCAA'!B20</f>
        <v>0.52522000000000002</v>
      </c>
      <c r="C20" s="119">
        <f>'GNA CCAA'!C20</f>
        <v>0</v>
      </c>
      <c r="D20" s="119">
        <f>'GO CCAA'!B20</f>
        <v>1.2838000000000003</v>
      </c>
      <c r="E20" s="547">
        <f t="shared" si="1"/>
        <v>1.8090200000000003</v>
      </c>
      <c r="F20" s="119"/>
      <c r="G20" s="119">
        <f>'GNA CCAA'!F20</f>
        <v>6.1491500000000014</v>
      </c>
      <c r="H20" s="119">
        <f>'GNA CCAA'!G20</f>
        <v>0</v>
      </c>
      <c r="I20" s="119">
        <f>'GO CCAA'!G20</f>
        <v>14.017209999999999</v>
      </c>
      <c r="J20" s="547">
        <f t="shared" si="0"/>
        <v>20.166360000000001</v>
      </c>
      <c r="K20" s="82"/>
    </row>
    <row r="21" spans="1:16" s="114" customFormat="1" x14ac:dyDescent="0.2">
      <c r="A21" s="585" t="s">
        <v>177</v>
      </c>
      <c r="B21" s="119">
        <f>'GNA CCAA'!B21</f>
        <v>9.471680000000001</v>
      </c>
      <c r="C21" s="119">
        <f>'GNA CCAA'!C21</f>
        <v>0.46333999999999997</v>
      </c>
      <c r="D21" s="119">
        <f>'GO CCAA'!B21</f>
        <v>71.762480000000011</v>
      </c>
      <c r="E21" s="547">
        <f t="shared" si="1"/>
        <v>81.697500000000019</v>
      </c>
      <c r="F21" s="119"/>
      <c r="G21" s="119">
        <f>'GNA CCAA'!F21</f>
        <v>112.24256000000001</v>
      </c>
      <c r="H21" s="119">
        <f>'GNA CCAA'!G21</f>
        <v>5.5671699999999991</v>
      </c>
      <c r="I21" s="119">
        <f>'GO CCAA'!G21</f>
        <v>829.70036999999968</v>
      </c>
      <c r="J21" s="547">
        <f t="shared" si="0"/>
        <v>947.51009999999974</v>
      </c>
      <c r="K21" s="82"/>
    </row>
    <row r="22" spans="1:16" s="114" customFormat="1" x14ac:dyDescent="0.2">
      <c r="A22" s="585" t="s">
        <v>178</v>
      </c>
      <c r="B22" s="119">
        <f>'GNA CCAA'!B22</f>
        <v>5.1824100000000008</v>
      </c>
      <c r="C22" s="119">
        <f>'GNA CCAA'!C22</f>
        <v>0.24077000000000001</v>
      </c>
      <c r="D22" s="119">
        <f>'GO CCAA'!B22</f>
        <v>53.779269999999997</v>
      </c>
      <c r="E22" s="547">
        <f t="shared" si="1"/>
        <v>59.202449999999999</v>
      </c>
      <c r="F22" s="119"/>
      <c r="G22" s="119">
        <f>'GNA CCAA'!F22</f>
        <v>61.235620000000019</v>
      </c>
      <c r="H22" s="119">
        <f>'GNA CCAA'!G22</f>
        <v>2.3854000000000002</v>
      </c>
      <c r="I22" s="119">
        <f>'GO CCAA'!G22</f>
        <v>605.11270000000013</v>
      </c>
      <c r="J22" s="547">
        <f t="shared" si="0"/>
        <v>668.73372000000018</v>
      </c>
      <c r="K22" s="82"/>
    </row>
    <row r="23" spans="1:16" x14ac:dyDescent="0.2">
      <c r="A23" s="586" t="s">
        <v>179</v>
      </c>
      <c r="B23" s="119">
        <f>'GNA CCAA'!B23</f>
        <v>13.916670000000002</v>
      </c>
      <c r="C23" s="119">
        <f>'GNA CCAA'!C23</f>
        <v>0.95369999999999988</v>
      </c>
      <c r="D23" s="119">
        <f>'GO CCAA'!B23</f>
        <v>131.41575999999998</v>
      </c>
      <c r="E23" s="547">
        <f t="shared" si="1"/>
        <v>146.28612999999999</v>
      </c>
      <c r="F23" s="119"/>
      <c r="G23" s="119">
        <f>'GNA CCAA'!F23</f>
        <v>166.71992000000006</v>
      </c>
      <c r="H23" s="119">
        <f>'GNA CCAA'!G23</f>
        <v>10.966139999999999</v>
      </c>
      <c r="I23" s="119">
        <f>'GO CCAA'!G23</f>
        <v>1538.4058700000003</v>
      </c>
      <c r="J23" s="547">
        <f t="shared" si="0"/>
        <v>1716.0919300000003</v>
      </c>
      <c r="K23" s="489"/>
      <c r="P23" s="114"/>
    </row>
    <row r="24" spans="1:16" x14ac:dyDescent="0.2">
      <c r="A24" s="587" t="s">
        <v>513</v>
      </c>
      <c r="B24" s="123">
        <f>'GNA CCAA'!B24</f>
        <v>356.26967999999988</v>
      </c>
      <c r="C24" s="123">
        <f>'GNA CCAA'!C24</f>
        <v>27.867639999999973</v>
      </c>
      <c r="D24" s="123">
        <f>'GO CCAA'!B24</f>
        <v>1796.1415100000004</v>
      </c>
      <c r="E24" s="123">
        <f t="shared" si="1"/>
        <v>2180.2788300000002</v>
      </c>
      <c r="F24" s="123"/>
      <c r="G24" s="123">
        <f>'GNA CCAA'!F24</f>
        <v>4289.1850700000005</v>
      </c>
      <c r="H24" s="588">
        <f>'GNA CCAA'!G24</f>
        <v>320.98111000000063</v>
      </c>
      <c r="I24" s="123">
        <f>'GO CCAA'!G24</f>
        <v>21160.929619999966</v>
      </c>
      <c r="J24" s="123">
        <f t="shared" si="0"/>
        <v>25771.095799999966</v>
      </c>
      <c r="K24" s="489"/>
    </row>
    <row r="25" spans="1:16" x14ac:dyDescent="0.2">
      <c r="I25" s="8"/>
      <c r="J25" s="93" t="s">
        <v>241</v>
      </c>
    </row>
    <row r="26" spans="1:16" x14ac:dyDescent="0.2">
      <c r="A26" s="550" t="s">
        <v>520</v>
      </c>
      <c r="G26" s="125"/>
      <c r="H26" s="125"/>
      <c r="I26" s="125"/>
      <c r="J26" s="125"/>
    </row>
    <row r="27" spans="1:16" x14ac:dyDescent="0.2">
      <c r="A27" s="154" t="s">
        <v>242</v>
      </c>
      <c r="G27" s="125"/>
      <c r="H27" s="125"/>
      <c r="I27" s="125"/>
      <c r="J27" s="125"/>
    </row>
    <row r="28" spans="1:16" ht="18" x14ac:dyDescent="0.25">
      <c r="A28" s="126"/>
      <c r="E28" s="866"/>
      <c r="F28" s="866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23 F6:I23">
    <cfRule type="cellIs" dxfId="70" priority="5" operator="between">
      <formula>0</formula>
      <formula>0.5</formula>
    </cfRule>
    <cfRule type="cellIs" dxfId="69" priority="6" operator="between">
      <formula>0</formula>
      <formula>0.49</formula>
    </cfRule>
  </conditionalFormatting>
  <conditionalFormatting sqref="E6:E23">
    <cfRule type="cellIs" dxfId="68" priority="3" operator="between">
      <formula>0</formula>
      <formula>0.5</formula>
    </cfRule>
    <cfRule type="cellIs" dxfId="67" priority="4" operator="between">
      <formula>0</formula>
      <formula>0.49</formula>
    </cfRule>
  </conditionalFormatting>
  <conditionalFormatting sqref="J6:J23">
    <cfRule type="cellIs" dxfId="66" priority="1" operator="between">
      <formula>0</formula>
      <formula>0.5</formula>
    </cfRule>
    <cfRule type="cellIs" dxfId="65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F13" sqref="F13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160</v>
      </c>
    </row>
    <row r="3" spans="1:65" s="102" customFormat="1" x14ac:dyDescent="0.2">
      <c r="A3" s="79"/>
      <c r="B3" s="856">
        <f>INDICE!A3</f>
        <v>42095</v>
      </c>
      <c r="C3" s="857"/>
      <c r="D3" s="857" t="s">
        <v>121</v>
      </c>
      <c r="E3" s="857"/>
      <c r="F3" s="857" t="s">
        <v>122</v>
      </c>
      <c r="G3" s="857"/>
      <c r="H3" s="857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501</v>
      </c>
      <c r="D4" s="97" t="s">
        <v>48</v>
      </c>
      <c r="E4" s="97" t="s">
        <v>501</v>
      </c>
      <c r="F4" s="97" t="s">
        <v>48</v>
      </c>
      <c r="G4" s="97" t="s">
        <v>501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205</v>
      </c>
      <c r="B5" s="100">
        <v>445.30864999999994</v>
      </c>
      <c r="C5" s="101">
        <v>0.53609781988101712</v>
      </c>
      <c r="D5" s="100">
        <v>1535.9000699999997</v>
      </c>
      <c r="E5" s="101">
        <v>3.0968302179876295</v>
      </c>
      <c r="F5" s="100">
        <v>5312.1365200000018</v>
      </c>
      <c r="G5" s="101">
        <v>2.7720645444060064</v>
      </c>
      <c r="H5" s="101">
        <v>99.994852053964209</v>
      </c>
    </row>
    <row r="6" spans="1:65" s="99" customFormat="1" x14ac:dyDescent="0.2">
      <c r="A6" s="99" t="s">
        <v>150</v>
      </c>
      <c r="B6" s="119">
        <v>1.2930000000000001E-2</v>
      </c>
      <c r="C6" s="551">
        <v>-52.428256070640181</v>
      </c>
      <c r="D6" s="119">
        <v>9.1710000000000014E-2</v>
      </c>
      <c r="E6" s="551">
        <v>-1.2915724895059613</v>
      </c>
      <c r="F6" s="119">
        <v>0.27348</v>
      </c>
      <c r="G6" s="551">
        <v>7.9412693400694678</v>
      </c>
      <c r="H6" s="270">
        <v>5.1479460357916635E-3</v>
      </c>
    </row>
    <row r="7" spans="1:65" s="99" customFormat="1" x14ac:dyDescent="0.2">
      <c r="A7" s="68" t="s">
        <v>120</v>
      </c>
      <c r="B7" s="69">
        <v>445.32157999999998</v>
      </c>
      <c r="C7" s="103">
        <v>0.53284793950491927</v>
      </c>
      <c r="D7" s="69">
        <v>1535.9917799999996</v>
      </c>
      <c r="E7" s="103">
        <v>3.0965565498713508</v>
      </c>
      <c r="F7" s="69">
        <v>5312.4100000000017</v>
      </c>
      <c r="G7" s="103">
        <v>2.7723179092508574</v>
      </c>
      <c r="H7" s="103">
        <v>100</v>
      </c>
    </row>
    <row r="8" spans="1:65" s="99" customFormat="1" x14ac:dyDescent="0.2">
      <c r="H8" s="93" t="s">
        <v>241</v>
      </c>
    </row>
    <row r="9" spans="1:65" s="99" customFormat="1" x14ac:dyDescent="0.2">
      <c r="A9" s="94" t="s">
        <v>572</v>
      </c>
    </row>
    <row r="10" spans="1:65" x14ac:dyDescent="0.2">
      <c r="A10" s="94" t="s">
        <v>242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64" priority="7" operator="between">
      <formula>0</formula>
      <formula>0.5</formula>
    </cfRule>
    <cfRule type="cellIs" dxfId="63" priority="8" operator="between">
      <formula>0</formula>
      <formula>0.49</formula>
    </cfRule>
  </conditionalFormatting>
  <conditionalFormatting sqref="D6">
    <cfRule type="cellIs" dxfId="62" priority="5" operator="between">
      <formula>0</formula>
      <formula>0.5</formula>
    </cfRule>
    <cfRule type="cellIs" dxfId="61" priority="6" operator="between">
      <formula>0</formula>
      <formula>0.49</formula>
    </cfRule>
  </conditionalFormatting>
  <conditionalFormatting sqref="F6">
    <cfRule type="cellIs" dxfId="60" priority="3" operator="between">
      <formula>0</formula>
      <formula>0.5</formula>
    </cfRule>
    <cfRule type="cellIs" dxfId="59" priority="4" operator="between">
      <formula>0</formula>
      <formula>0.49</formula>
    </cfRule>
  </conditionalFormatting>
  <conditionalFormatting sqref="H6">
    <cfRule type="cellIs" dxfId="58" priority="1" operator="between">
      <formula>0</formula>
      <formula>0.5</formula>
    </cfRule>
    <cfRule type="cellIs" dxfId="57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602" t="s">
        <v>160</v>
      </c>
    </row>
    <row r="3" spans="1:65" s="102" customFormat="1" x14ac:dyDescent="0.2">
      <c r="A3" s="79"/>
      <c r="B3" s="856">
        <f>INDICE!A3</f>
        <v>42095</v>
      </c>
      <c r="C3" s="857"/>
      <c r="D3" s="857" t="s">
        <v>121</v>
      </c>
      <c r="E3" s="857"/>
      <c r="F3" s="857" t="s">
        <v>122</v>
      </c>
      <c r="G3" s="857"/>
      <c r="H3" s="857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501</v>
      </c>
      <c r="D4" s="97" t="s">
        <v>48</v>
      </c>
      <c r="E4" s="97" t="s">
        <v>501</v>
      </c>
      <c r="F4" s="97" t="s">
        <v>48</v>
      </c>
      <c r="G4" s="98" t="s">
        <v>501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206</v>
      </c>
      <c r="B5" s="129">
        <v>144.33538999999999</v>
      </c>
      <c r="C5" s="180">
        <v>9.6725144332544843</v>
      </c>
      <c r="D5" s="129">
        <v>699.6621600000002</v>
      </c>
      <c r="E5" s="180">
        <v>3.8351541061136842</v>
      </c>
      <c r="F5" s="129">
        <v>2125.5595700000003</v>
      </c>
      <c r="G5" s="180">
        <v>-2.2071951311359874</v>
      </c>
      <c r="H5" s="180">
        <v>24.502285806689112</v>
      </c>
    </row>
    <row r="6" spans="1:65" s="179" customFormat="1" x14ac:dyDescent="0.2">
      <c r="A6" s="179" t="s">
        <v>207</v>
      </c>
      <c r="B6" s="129">
        <v>540.49894000000018</v>
      </c>
      <c r="C6" s="180">
        <v>-4.973651893454214</v>
      </c>
      <c r="D6" s="129">
        <v>2017.5947500000002</v>
      </c>
      <c r="E6" s="180">
        <v>-12.821999615760729</v>
      </c>
      <c r="F6" s="129">
        <v>6549.3844200000003</v>
      </c>
      <c r="G6" s="180">
        <v>-3.1461144632778915</v>
      </c>
      <c r="H6" s="180">
        <v>75.497714193310898</v>
      </c>
    </row>
    <row r="7" spans="1:65" s="99" customFormat="1" x14ac:dyDescent="0.2">
      <c r="A7" s="68" t="s">
        <v>523</v>
      </c>
      <c r="B7" s="69">
        <v>684.83433000000014</v>
      </c>
      <c r="C7" s="103">
        <v>-2.2216014607771282</v>
      </c>
      <c r="D7" s="69">
        <v>2717.2569100000005</v>
      </c>
      <c r="E7" s="103">
        <v>-9.0658662809977937</v>
      </c>
      <c r="F7" s="69">
        <v>8674.9439899999998</v>
      </c>
      <c r="G7" s="103">
        <v>-2.9177292902726775</v>
      </c>
      <c r="H7" s="103">
        <v>100</v>
      </c>
    </row>
    <row r="8" spans="1:65" s="99" customFormat="1" x14ac:dyDescent="0.2">
      <c r="A8" s="181" t="s">
        <v>510</v>
      </c>
      <c r="B8" s="182">
        <v>529.88463000000013</v>
      </c>
      <c r="C8" s="828">
        <v>-5.6544147563267799</v>
      </c>
      <c r="D8" s="182">
        <v>1976.2647600000003</v>
      </c>
      <c r="E8" s="828">
        <v>-13.530744549136973</v>
      </c>
      <c r="F8" s="182">
        <v>6435.7351099999987</v>
      </c>
      <c r="G8" s="828">
        <v>-2.7768713467861534</v>
      </c>
      <c r="H8" s="828">
        <v>74.187627233314259</v>
      </c>
    </row>
    <row r="9" spans="1:65" s="179" customFormat="1" x14ac:dyDescent="0.2">
      <c r="H9" s="93" t="s">
        <v>241</v>
      </c>
    </row>
    <row r="10" spans="1:65" s="179" customFormat="1" x14ac:dyDescent="0.2">
      <c r="A10" s="94" t="s">
        <v>572</v>
      </c>
    </row>
    <row r="11" spans="1:65" x14ac:dyDescent="0.2">
      <c r="A11" s="94" t="s">
        <v>524</v>
      </c>
    </row>
    <row r="12" spans="1:65" x14ac:dyDescent="0.2">
      <c r="A12" s="94" t="s">
        <v>242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B4" sqref="B4:C23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525</v>
      </c>
    </row>
    <row r="2" spans="1:3" ht="15.75" x14ac:dyDescent="0.25">
      <c r="A2" s="2"/>
      <c r="C2" s="603" t="s">
        <v>160</v>
      </c>
    </row>
    <row r="3" spans="1:3" s="114" customFormat="1" ht="13.7" customHeight="1" x14ac:dyDescent="0.2">
      <c r="A3" s="111"/>
      <c r="B3" s="452">
        <f>INDICE!A3</f>
        <v>42095</v>
      </c>
      <c r="C3" s="113"/>
    </row>
    <row r="4" spans="1:3" s="114" customFormat="1" x14ac:dyDescent="0.2">
      <c r="A4" s="584" t="s">
        <v>162</v>
      </c>
      <c r="B4" s="117">
        <v>12.201409999999999</v>
      </c>
      <c r="C4" s="117">
        <v>154.21781000000004</v>
      </c>
    </row>
    <row r="5" spans="1:3" s="114" customFormat="1" x14ac:dyDescent="0.2">
      <c r="A5" s="585" t="s">
        <v>163</v>
      </c>
      <c r="B5" s="119">
        <v>0.35461000000000004</v>
      </c>
      <c r="C5" s="119">
        <v>4.77522</v>
      </c>
    </row>
    <row r="6" spans="1:3" s="114" customFormat="1" x14ac:dyDescent="0.2">
      <c r="A6" s="585" t="s">
        <v>164</v>
      </c>
      <c r="B6" s="119">
        <v>4.1831000000000005</v>
      </c>
      <c r="C6" s="119">
        <v>62.850659999999998</v>
      </c>
    </row>
    <row r="7" spans="1:3" s="114" customFormat="1" x14ac:dyDescent="0.2">
      <c r="A7" s="585" t="s">
        <v>165</v>
      </c>
      <c r="B7" s="119">
        <v>7.0487799999999998</v>
      </c>
      <c r="C7" s="119">
        <v>101.58825999999999</v>
      </c>
    </row>
    <row r="8" spans="1:3" s="114" customFormat="1" x14ac:dyDescent="0.2">
      <c r="A8" s="585" t="s">
        <v>166</v>
      </c>
      <c r="B8" s="119">
        <v>64.066099999999992</v>
      </c>
      <c r="C8" s="119">
        <v>1048.3726300000001</v>
      </c>
    </row>
    <row r="9" spans="1:3" s="114" customFormat="1" x14ac:dyDescent="0.2">
      <c r="A9" s="585" t="s">
        <v>167</v>
      </c>
      <c r="B9" s="119">
        <v>0.42712</v>
      </c>
      <c r="C9" s="119">
        <v>5.43466</v>
      </c>
    </row>
    <row r="10" spans="1:3" s="114" customFormat="1" x14ac:dyDescent="0.2">
      <c r="A10" s="585" t="s">
        <v>168</v>
      </c>
      <c r="B10" s="119">
        <v>3.4655399999999998</v>
      </c>
      <c r="C10" s="119">
        <v>30.559250000000006</v>
      </c>
    </row>
    <row r="11" spans="1:3" s="114" customFormat="1" x14ac:dyDescent="0.2">
      <c r="A11" s="585" t="s">
        <v>629</v>
      </c>
      <c r="B11" s="119">
        <v>6.2635599999999991</v>
      </c>
      <c r="C11" s="119">
        <v>87.30704999999999</v>
      </c>
    </row>
    <row r="12" spans="1:3" s="114" customFormat="1" x14ac:dyDescent="0.2">
      <c r="A12" s="585" t="s">
        <v>169</v>
      </c>
      <c r="B12" s="119">
        <v>4.5584799999999994</v>
      </c>
      <c r="C12" s="119">
        <v>37.718160000000005</v>
      </c>
    </row>
    <row r="13" spans="1:3" s="114" customFormat="1" x14ac:dyDescent="0.2">
      <c r="A13" s="585" t="s">
        <v>170</v>
      </c>
      <c r="B13" s="119">
        <v>4.7584799999999996</v>
      </c>
      <c r="C13" s="119">
        <v>44.176139999999997</v>
      </c>
    </row>
    <row r="14" spans="1:3" s="114" customFormat="1" x14ac:dyDescent="0.2">
      <c r="A14" s="585" t="s">
        <v>171</v>
      </c>
      <c r="B14" s="119">
        <v>1.3825000000000001</v>
      </c>
      <c r="C14" s="119">
        <v>11.89223</v>
      </c>
    </row>
    <row r="15" spans="1:3" s="114" customFormat="1" x14ac:dyDescent="0.2">
      <c r="A15" s="585" t="s">
        <v>172</v>
      </c>
      <c r="B15" s="119">
        <v>0.45516999999999996</v>
      </c>
      <c r="C15" s="119">
        <v>6.3878100000000035</v>
      </c>
    </row>
    <row r="16" spans="1:3" s="114" customFormat="1" x14ac:dyDescent="0.2">
      <c r="A16" s="585" t="s">
        <v>173</v>
      </c>
      <c r="B16" s="119">
        <v>28.122469999999996</v>
      </c>
      <c r="C16" s="119">
        <v>460.43000999999987</v>
      </c>
    </row>
    <row r="17" spans="1:9" s="114" customFormat="1" x14ac:dyDescent="0.2">
      <c r="A17" s="585" t="s">
        <v>174</v>
      </c>
      <c r="B17" s="119">
        <v>0.35605000000000003</v>
      </c>
      <c r="C17" s="119">
        <v>3.8456999999999999</v>
      </c>
    </row>
    <row r="18" spans="1:9" s="114" customFormat="1" x14ac:dyDescent="0.2">
      <c r="A18" s="585" t="s">
        <v>175</v>
      </c>
      <c r="B18" s="119">
        <v>0.77851000000000004</v>
      </c>
      <c r="C18" s="119">
        <v>4.5926</v>
      </c>
    </row>
    <row r="19" spans="1:9" s="114" customFormat="1" x14ac:dyDescent="0.2">
      <c r="A19" s="585" t="s">
        <v>176</v>
      </c>
      <c r="B19" s="119">
        <v>4.90517</v>
      </c>
      <c r="C19" s="119">
        <v>46.469810000000003</v>
      </c>
    </row>
    <row r="20" spans="1:9" s="114" customFormat="1" x14ac:dyDescent="0.2">
      <c r="A20" s="585" t="s">
        <v>177</v>
      </c>
      <c r="B20" s="119">
        <v>0.59933999999999998</v>
      </c>
      <c r="C20" s="119">
        <v>7.9159399999999991</v>
      </c>
    </row>
    <row r="21" spans="1:9" s="114" customFormat="1" x14ac:dyDescent="0.2">
      <c r="A21" s="585" t="s">
        <v>178</v>
      </c>
      <c r="B21" s="119">
        <v>7.6999999999999999E-2</v>
      </c>
      <c r="C21" s="119">
        <v>1.25698</v>
      </c>
    </row>
    <row r="22" spans="1:9" x14ac:dyDescent="0.2">
      <c r="A22" s="586" t="s">
        <v>179</v>
      </c>
      <c r="B22" s="119">
        <v>0.33200000000000002</v>
      </c>
      <c r="C22" s="119">
        <v>5.7686500000000001</v>
      </c>
      <c r="I22" s="114"/>
    </row>
    <row r="23" spans="1:9" x14ac:dyDescent="0.2">
      <c r="A23" s="587" t="s">
        <v>513</v>
      </c>
      <c r="B23" s="123">
        <v>144.33538999999996</v>
      </c>
      <c r="C23" s="123">
        <v>2125.5595699999994</v>
      </c>
    </row>
    <row r="24" spans="1:9" x14ac:dyDescent="0.2">
      <c r="A24" s="154" t="s">
        <v>242</v>
      </c>
      <c r="C24" s="93" t="s">
        <v>241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58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56" priority="3" operator="between">
      <formula>0</formula>
      <formula>0.5</formula>
    </cfRule>
    <cfRule type="cellIs" dxfId="55" priority="4" operator="between">
      <formula>0</formula>
      <formula>0.49</formula>
    </cfRule>
  </conditionalFormatting>
  <conditionalFormatting sqref="C5:C22">
    <cfRule type="cellIs" dxfId="54" priority="1" operator="between">
      <formula>0</formula>
      <formula>0.5</formula>
    </cfRule>
    <cfRule type="cellIs" dxfId="53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12" workbookViewId="0">
      <selection activeCell="D40" sqref="D40:F40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45" t="s">
        <v>0</v>
      </c>
      <c r="B1" s="845"/>
      <c r="C1" s="845"/>
      <c r="D1" s="845"/>
      <c r="E1" s="845"/>
      <c r="F1" s="845"/>
    </row>
    <row r="2" spans="1:6" ht="12.75" x14ac:dyDescent="0.2">
      <c r="A2" s="846"/>
      <c r="B2" s="846"/>
      <c r="C2" s="846"/>
      <c r="D2" s="846"/>
      <c r="E2" s="846"/>
      <c r="F2" s="846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493</v>
      </c>
      <c r="F3" s="757" t="s">
        <v>494</v>
      </c>
    </row>
    <row r="4" spans="1:6" ht="12.75" x14ac:dyDescent="0.2">
      <c r="A4" s="26" t="s">
        <v>45</v>
      </c>
      <c r="B4" s="450"/>
      <c r="C4" s="450"/>
      <c r="D4" s="450"/>
      <c r="E4" s="450"/>
      <c r="F4" s="757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4594.6607700000004</v>
      </c>
      <c r="E5" s="470">
        <v>4432.8999499999973</v>
      </c>
      <c r="F5" s="753" t="s">
        <v>660</v>
      </c>
    </row>
    <row r="6" spans="1:6" ht="12.75" x14ac:dyDescent="0.2">
      <c r="A6" s="22" t="s">
        <v>473</v>
      </c>
      <c r="B6" s="31" t="s">
        <v>47</v>
      </c>
      <c r="C6" s="32" t="s">
        <v>48</v>
      </c>
      <c r="D6" s="33">
        <v>177.37289000000001</v>
      </c>
      <c r="E6" s="471">
        <v>128.92446000000004</v>
      </c>
      <c r="F6" s="753" t="s">
        <v>660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373.45777999999979</v>
      </c>
      <c r="E7" s="471">
        <v>384.4098899999999</v>
      </c>
      <c r="F7" s="753" t="s">
        <v>660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377.25396999999992</v>
      </c>
      <c r="E8" s="471">
        <v>445.32157999999998</v>
      </c>
      <c r="F8" s="753" t="s">
        <v>660</v>
      </c>
    </row>
    <row r="9" spans="1:6" ht="12.75" x14ac:dyDescent="0.2">
      <c r="A9" s="22" t="s">
        <v>611</v>
      </c>
      <c r="B9" s="31" t="s">
        <v>47</v>
      </c>
      <c r="C9" s="32" t="s">
        <v>48</v>
      </c>
      <c r="D9" s="33">
        <v>1829.2795800000006</v>
      </c>
      <c r="E9" s="471">
        <v>1797.4375799999973</v>
      </c>
      <c r="F9" s="753" t="s">
        <v>660</v>
      </c>
    </row>
    <row r="10" spans="1:6" ht="12.75" x14ac:dyDescent="0.2">
      <c r="A10" s="34" t="s">
        <v>51</v>
      </c>
      <c r="B10" s="35" t="s">
        <v>47</v>
      </c>
      <c r="C10" s="36" t="s">
        <v>620</v>
      </c>
      <c r="D10" s="37">
        <v>28169.446999999996</v>
      </c>
      <c r="E10" s="472">
        <v>24101.213999999996</v>
      </c>
      <c r="F10" s="754" t="s">
        <v>660</v>
      </c>
    </row>
    <row r="11" spans="1:6" ht="12.75" x14ac:dyDescent="0.2">
      <c r="A11" s="38" t="s">
        <v>52</v>
      </c>
      <c r="B11" s="39"/>
      <c r="C11" s="40"/>
      <c r="D11" s="41"/>
      <c r="E11" s="41"/>
      <c r="F11" s="755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5694</v>
      </c>
      <c r="E12" s="471">
        <v>5325</v>
      </c>
      <c r="F12" s="756" t="s">
        <v>660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26114.569799999997</v>
      </c>
      <c r="E13" s="471">
        <v>30081.473120000002</v>
      </c>
      <c r="F13" s="753" t="s">
        <v>660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48.900906967573441</v>
      </c>
      <c r="E14" s="473">
        <v>51.154265331171075</v>
      </c>
      <c r="F14" s="753" t="s">
        <v>660</v>
      </c>
    </row>
    <row r="15" spans="1:6" ht="12.75" x14ac:dyDescent="0.2">
      <c r="A15" s="22" t="s">
        <v>495</v>
      </c>
      <c r="B15" s="31" t="s">
        <v>47</v>
      </c>
      <c r="C15" s="32" t="s">
        <v>48</v>
      </c>
      <c r="D15" s="33">
        <v>326</v>
      </c>
      <c r="E15" s="471">
        <v>529</v>
      </c>
      <c r="F15" s="754" t="s">
        <v>660</v>
      </c>
    </row>
    <row r="16" spans="1:6" ht="12.75" x14ac:dyDescent="0.2">
      <c r="A16" s="26" t="s">
        <v>58</v>
      </c>
      <c r="B16" s="28"/>
      <c r="C16" s="29"/>
      <c r="D16" s="43"/>
      <c r="E16" s="43"/>
      <c r="F16" s="755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5330</v>
      </c>
      <c r="E17" s="470">
        <v>5597</v>
      </c>
      <c r="F17" s="756" t="s">
        <v>660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81.501885211562637</v>
      </c>
      <c r="E18" s="473">
        <v>88.43744588744589</v>
      </c>
      <c r="F18" s="753" t="s">
        <v>660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17988</v>
      </c>
      <c r="E19" s="472">
        <v>17914</v>
      </c>
      <c r="F19" s="754" t="s">
        <v>660</v>
      </c>
    </row>
    <row r="20" spans="1:6" ht="12.75" x14ac:dyDescent="0.2">
      <c r="A20" s="26" t="s">
        <v>67</v>
      </c>
      <c r="B20" s="28"/>
      <c r="C20" s="29"/>
      <c r="D20" s="30"/>
      <c r="E20" s="30"/>
      <c r="F20" s="755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55.924999999999997</v>
      </c>
      <c r="E21" s="474">
        <v>59.638999999999989</v>
      </c>
      <c r="F21" s="753" t="s">
        <v>660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1.0837681818181819</v>
      </c>
      <c r="E22" s="475">
        <v>1.0779300000000001</v>
      </c>
      <c r="F22" s="753" t="s">
        <v>660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126.331</v>
      </c>
      <c r="E23" s="476">
        <v>128.46882674</v>
      </c>
      <c r="F23" s="753" t="s">
        <v>660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116.82599999999999</v>
      </c>
      <c r="E24" s="476">
        <v>117.45194257666699</v>
      </c>
      <c r="F24" s="753" t="s">
        <v>660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17.5</v>
      </c>
      <c r="E25" s="476">
        <v>15.81</v>
      </c>
      <c r="F25" s="753" t="s">
        <v>660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9.0886999999999993</v>
      </c>
      <c r="E26" s="477">
        <v>8.8966999999999992</v>
      </c>
      <c r="F26" s="753" t="s">
        <v>660</v>
      </c>
    </row>
    <row r="27" spans="1:6" ht="12.75" x14ac:dyDescent="0.2">
      <c r="A27" s="38" t="s">
        <v>82</v>
      </c>
      <c r="B27" s="39"/>
      <c r="C27" s="40"/>
      <c r="D27" s="41"/>
      <c r="E27" s="41"/>
      <c r="F27" s="755"/>
    </row>
    <row r="28" spans="1:6" ht="12.75" x14ac:dyDescent="0.2">
      <c r="A28" s="22" t="s">
        <v>83</v>
      </c>
      <c r="B28" s="31" t="s">
        <v>84</v>
      </c>
      <c r="C28" s="32" t="s">
        <v>496</v>
      </c>
      <c r="D28" s="50">
        <v>2</v>
      </c>
      <c r="E28" s="478">
        <v>2.6</v>
      </c>
      <c r="F28" s="753" t="s">
        <v>657</v>
      </c>
    </row>
    <row r="29" spans="1:6" x14ac:dyDescent="0.2">
      <c r="A29" s="22" t="s">
        <v>85</v>
      </c>
      <c r="B29" s="31" t="s">
        <v>84</v>
      </c>
      <c r="C29" s="32" t="s">
        <v>496</v>
      </c>
      <c r="D29" s="51">
        <v>4.8</v>
      </c>
      <c r="E29" s="479">
        <v>2.7</v>
      </c>
      <c r="F29" s="753" t="s">
        <v>660</v>
      </c>
    </row>
    <row r="30" spans="1:6" ht="12.75" x14ac:dyDescent="0.2">
      <c r="A30" s="52" t="s">
        <v>86</v>
      </c>
      <c r="B30" s="31" t="s">
        <v>84</v>
      </c>
      <c r="C30" s="32" t="s">
        <v>496</v>
      </c>
      <c r="D30" s="51">
        <v>5.8</v>
      </c>
      <c r="E30" s="479">
        <v>1.6</v>
      </c>
      <c r="F30" s="753" t="s">
        <v>660</v>
      </c>
    </row>
    <row r="31" spans="1:6" ht="12.75" x14ac:dyDescent="0.2">
      <c r="A31" s="52" t="s">
        <v>87</v>
      </c>
      <c r="B31" s="31" t="s">
        <v>84</v>
      </c>
      <c r="C31" s="32" t="s">
        <v>496</v>
      </c>
      <c r="D31" s="51">
        <v>5.9</v>
      </c>
      <c r="E31" s="479">
        <v>4.5999999999999996</v>
      </c>
      <c r="F31" s="753" t="s">
        <v>660</v>
      </c>
    </row>
    <row r="32" spans="1:6" ht="12.75" x14ac:dyDescent="0.2">
      <c r="A32" s="52" t="s">
        <v>88</v>
      </c>
      <c r="B32" s="31" t="s">
        <v>84</v>
      </c>
      <c r="C32" s="32" t="s">
        <v>496</v>
      </c>
      <c r="D32" s="51">
        <v>5.8</v>
      </c>
      <c r="E32" s="479">
        <v>1.4</v>
      </c>
      <c r="F32" s="753" t="s">
        <v>660</v>
      </c>
    </row>
    <row r="33" spans="1:6" ht="12.75" x14ac:dyDescent="0.2">
      <c r="A33" s="52" t="s">
        <v>89</v>
      </c>
      <c r="B33" s="31" t="s">
        <v>84</v>
      </c>
      <c r="C33" s="32" t="s">
        <v>496</v>
      </c>
      <c r="D33" s="51">
        <v>3.7</v>
      </c>
      <c r="E33" s="479">
        <v>1.8</v>
      </c>
      <c r="F33" s="753" t="s">
        <v>660</v>
      </c>
    </row>
    <row r="34" spans="1:6" ht="12.75" x14ac:dyDescent="0.2">
      <c r="A34" s="52" t="s">
        <v>90</v>
      </c>
      <c r="B34" s="31" t="s">
        <v>84</v>
      </c>
      <c r="C34" s="32" t="s">
        <v>496</v>
      </c>
      <c r="D34" s="51">
        <v>6.1</v>
      </c>
      <c r="E34" s="479">
        <v>5.2</v>
      </c>
      <c r="F34" s="753" t="s">
        <v>660</v>
      </c>
    </row>
    <row r="35" spans="1:6" ht="12.75" x14ac:dyDescent="0.2">
      <c r="A35" s="52" t="s">
        <v>91</v>
      </c>
      <c r="B35" s="31" t="s">
        <v>84</v>
      </c>
      <c r="C35" s="32" t="s">
        <v>496</v>
      </c>
      <c r="D35" s="51">
        <v>2.4</v>
      </c>
      <c r="E35" s="479">
        <v>0.9</v>
      </c>
      <c r="F35" s="753" t="s">
        <v>660</v>
      </c>
    </row>
    <row r="36" spans="1:6" x14ac:dyDescent="0.2">
      <c r="A36" s="22" t="s">
        <v>92</v>
      </c>
      <c r="B36" s="31" t="s">
        <v>93</v>
      </c>
      <c r="C36" s="32" t="s">
        <v>496</v>
      </c>
      <c r="D36" s="51">
        <v>-0.2</v>
      </c>
      <c r="E36" s="479">
        <v>0.3</v>
      </c>
      <c r="F36" s="753" t="s">
        <v>660</v>
      </c>
    </row>
    <row r="37" spans="1:6" x14ac:dyDescent="0.2">
      <c r="A37" s="22" t="s">
        <v>497</v>
      </c>
      <c r="B37" s="31" t="s">
        <v>94</v>
      </c>
      <c r="C37" s="32" t="s">
        <v>496</v>
      </c>
      <c r="D37" s="51">
        <v>12.3</v>
      </c>
      <c r="E37" s="479">
        <v>13.3</v>
      </c>
      <c r="F37" s="753" t="s">
        <v>660</v>
      </c>
    </row>
    <row r="38" spans="1:6" ht="12.75" x14ac:dyDescent="0.2">
      <c r="A38" s="34" t="s">
        <v>95</v>
      </c>
      <c r="B38" s="35" t="s">
        <v>96</v>
      </c>
      <c r="C38" s="36" t="s">
        <v>496</v>
      </c>
      <c r="D38" s="53">
        <v>41.5</v>
      </c>
      <c r="E38" s="480">
        <v>4.8</v>
      </c>
      <c r="F38" s="753" t="s">
        <v>660</v>
      </c>
    </row>
    <row r="39" spans="1:6" ht="12.75" x14ac:dyDescent="0.2">
      <c r="A39" s="38" t="s">
        <v>63</v>
      </c>
      <c r="B39" s="39"/>
      <c r="C39" s="40"/>
      <c r="D39" s="41"/>
      <c r="E39" s="41"/>
      <c r="F39" s="755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28.718</v>
      </c>
      <c r="E40" s="481">
        <v>23.831</v>
      </c>
      <c r="F40" s="753" t="s">
        <v>660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70.729391911800008</v>
      </c>
      <c r="E41" s="471">
        <v>52.853289199599999</v>
      </c>
      <c r="F41" s="753" t="s">
        <v>660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0.62502982129842843</v>
      </c>
      <c r="E42" s="476">
        <v>0.53759390621933645</v>
      </c>
      <c r="F42" s="753" t="s">
        <v>660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0.25108548247965257</v>
      </c>
      <c r="E43" s="476">
        <v>0.21929720718466714</v>
      </c>
      <c r="F43" s="753" t="s">
        <v>660</v>
      </c>
    </row>
    <row r="44" spans="1:6" x14ac:dyDescent="0.2">
      <c r="A44" s="38" t="s">
        <v>97</v>
      </c>
      <c r="B44" s="39"/>
      <c r="C44" s="40"/>
      <c r="D44" s="41"/>
      <c r="E44" s="41"/>
      <c r="F44" s="755"/>
    </row>
    <row r="45" spans="1:6" ht="12.75" x14ac:dyDescent="0.2">
      <c r="A45" s="54" t="s">
        <v>98</v>
      </c>
      <c r="B45" s="31" t="s">
        <v>84</v>
      </c>
      <c r="C45" s="32" t="s">
        <v>496</v>
      </c>
      <c r="D45" s="51">
        <v>-0.2</v>
      </c>
      <c r="E45" s="479">
        <v>1.6</v>
      </c>
      <c r="F45" s="753" t="s">
        <v>660</v>
      </c>
    </row>
    <row r="46" spans="1:6" ht="12.75" x14ac:dyDescent="0.2">
      <c r="A46" s="55" t="s">
        <v>99</v>
      </c>
      <c r="B46" s="31" t="s">
        <v>84</v>
      </c>
      <c r="C46" s="32" t="s">
        <v>496</v>
      </c>
      <c r="D46" s="51">
        <v>-0.1</v>
      </c>
      <c r="E46" s="479">
        <v>3.1</v>
      </c>
      <c r="F46" s="753" t="s">
        <v>660</v>
      </c>
    </row>
    <row r="47" spans="1:6" ht="12.75" x14ac:dyDescent="0.2">
      <c r="A47" s="55" t="s">
        <v>100</v>
      </c>
      <c r="B47" s="31" t="s">
        <v>84</v>
      </c>
      <c r="C47" s="32" t="s">
        <v>496</v>
      </c>
      <c r="D47" s="51">
        <v>-0.2</v>
      </c>
      <c r="E47" s="479">
        <v>-1.3</v>
      </c>
      <c r="F47" s="753" t="s">
        <v>660</v>
      </c>
    </row>
    <row r="48" spans="1:6" ht="12.75" x14ac:dyDescent="0.2">
      <c r="A48" s="54" t="s">
        <v>101</v>
      </c>
      <c r="B48" s="31" t="s">
        <v>84</v>
      </c>
      <c r="C48" s="32" t="s">
        <v>496</v>
      </c>
      <c r="D48" s="51">
        <v>-0.5</v>
      </c>
      <c r="E48" s="479">
        <v>0.9</v>
      </c>
      <c r="F48" s="753" t="s">
        <v>660</v>
      </c>
    </row>
    <row r="49" spans="1:7" ht="12.75" x14ac:dyDescent="0.2">
      <c r="A49" s="482" t="s">
        <v>102</v>
      </c>
      <c r="B49" s="31" t="s">
        <v>84</v>
      </c>
      <c r="C49" s="32" t="s">
        <v>496</v>
      </c>
      <c r="D49" s="51">
        <v>-0.1</v>
      </c>
      <c r="E49" s="479">
        <v>-4</v>
      </c>
      <c r="F49" s="753" t="s">
        <v>660</v>
      </c>
    </row>
    <row r="50" spans="1:7" ht="12.75" x14ac:dyDescent="0.2">
      <c r="A50" s="55" t="s">
        <v>103</v>
      </c>
      <c r="B50" s="31" t="s">
        <v>84</v>
      </c>
      <c r="C50" s="32" t="s">
        <v>496</v>
      </c>
      <c r="D50" s="51">
        <v>-0.5</v>
      </c>
      <c r="E50" s="479">
        <v>-4.7</v>
      </c>
      <c r="F50" s="753" t="s">
        <v>660</v>
      </c>
    </row>
    <row r="51" spans="1:7" ht="12.75" x14ac:dyDescent="0.2">
      <c r="A51" s="55" t="s">
        <v>104</v>
      </c>
      <c r="B51" s="31" t="s">
        <v>84</v>
      </c>
      <c r="C51" s="32" t="s">
        <v>496</v>
      </c>
      <c r="D51" s="51">
        <v>-2.1</v>
      </c>
      <c r="E51" s="479">
        <v>-0.6</v>
      </c>
      <c r="F51" s="753" t="s">
        <v>660</v>
      </c>
    </row>
    <row r="52" spans="1:7" ht="12.75" x14ac:dyDescent="0.2">
      <c r="A52" s="55" t="s">
        <v>105</v>
      </c>
      <c r="B52" s="31" t="s">
        <v>84</v>
      </c>
      <c r="C52" s="32" t="s">
        <v>496</v>
      </c>
      <c r="D52" s="51">
        <v>9.4</v>
      </c>
      <c r="E52" s="479">
        <v>4.2</v>
      </c>
      <c r="F52" s="753" t="s">
        <v>660</v>
      </c>
    </row>
    <row r="53" spans="1:7" ht="12.75" x14ac:dyDescent="0.2">
      <c r="A53" s="54" t="s">
        <v>106</v>
      </c>
      <c r="B53" s="31" t="s">
        <v>84</v>
      </c>
      <c r="C53" s="32" t="s">
        <v>496</v>
      </c>
      <c r="D53" s="51">
        <v>6.5</v>
      </c>
      <c r="E53" s="479">
        <v>5.2</v>
      </c>
      <c r="F53" s="753" t="s">
        <v>660</v>
      </c>
    </row>
    <row r="54" spans="1:7" ht="12.75" x14ac:dyDescent="0.2">
      <c r="A54" s="56" t="s">
        <v>107</v>
      </c>
      <c r="B54" s="35" t="s">
        <v>84</v>
      </c>
      <c r="C54" s="36" t="s">
        <v>496</v>
      </c>
      <c r="D54" s="53">
        <v>0.1</v>
      </c>
      <c r="E54" s="480">
        <v>2.2000000000000002</v>
      </c>
      <c r="F54" s="754" t="s">
        <v>660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61"/>
      <c r="B56" s="22"/>
      <c r="C56" s="22"/>
      <c r="D56" s="22"/>
      <c r="E56" s="22"/>
      <c r="F56" s="22"/>
    </row>
    <row r="57" spans="1:7" ht="12.75" x14ac:dyDescent="0.2">
      <c r="A57" s="461" t="s">
        <v>498</v>
      </c>
      <c r="B57" s="467"/>
      <c r="C57" s="467"/>
      <c r="D57" s="468"/>
      <c r="E57" s="22"/>
      <c r="F57" s="22"/>
    </row>
    <row r="58" spans="1:7" ht="12.75" x14ac:dyDescent="0.2">
      <c r="A58" s="461" t="s">
        <v>499</v>
      </c>
      <c r="B58" s="22"/>
      <c r="C58" s="22"/>
      <c r="D58" s="22"/>
      <c r="E58" s="22"/>
      <c r="F58" s="22"/>
    </row>
    <row r="59" spans="1:7" ht="12.75" x14ac:dyDescent="0.2">
      <c r="A59" s="461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3"/>
  <sheetViews>
    <sheetView zoomScale="115" zoomScaleNormal="115" zoomScaleSheetLayoutView="100" workbookViewId="0">
      <selection activeCell="C17" sqref="C17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602" t="s">
        <v>160</v>
      </c>
    </row>
    <row r="3" spans="1:65" s="102" customFormat="1" x14ac:dyDescent="0.2">
      <c r="A3" s="79"/>
      <c r="B3" s="856">
        <f>INDICE!A3</f>
        <v>42095</v>
      </c>
      <c r="C3" s="857"/>
      <c r="D3" s="857" t="s">
        <v>121</v>
      </c>
      <c r="E3" s="857"/>
      <c r="F3" s="857" t="s">
        <v>122</v>
      </c>
      <c r="G3" s="857"/>
      <c r="H3" s="857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501</v>
      </c>
      <c r="D4" s="97" t="s">
        <v>48</v>
      </c>
      <c r="E4" s="97" t="s">
        <v>501</v>
      </c>
      <c r="F4" s="97" t="s">
        <v>48</v>
      </c>
      <c r="G4" s="98" t="s">
        <v>501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208</v>
      </c>
      <c r="B5" s="604">
        <v>30.489167813620099</v>
      </c>
      <c r="C5" s="184">
        <v>2.0954025071123317</v>
      </c>
      <c r="D5" s="100">
        <v>124.71730642413385</v>
      </c>
      <c r="E5" s="101">
        <v>3.4887331968959123</v>
      </c>
      <c r="F5" s="100">
        <v>370.38568236917564</v>
      </c>
      <c r="G5" s="101">
        <v>1.6546276676864151</v>
      </c>
      <c r="H5" s="605">
        <v>6.6950630211262556</v>
      </c>
      <c r="I5" s="99"/>
    </row>
    <row r="6" spans="1:65" s="136" customFormat="1" x14ac:dyDescent="0.2">
      <c r="A6" s="99" t="s">
        <v>209</v>
      </c>
      <c r="B6" s="604">
        <v>61.369</v>
      </c>
      <c r="C6" s="101">
        <v>-19.370138742905194</v>
      </c>
      <c r="D6" s="100">
        <v>242.56800000000001</v>
      </c>
      <c r="E6" s="101">
        <v>-25.209047630793517</v>
      </c>
      <c r="F6" s="100">
        <v>1300.2909999999999</v>
      </c>
      <c r="G6" s="101">
        <v>-7.5250639890022137</v>
      </c>
      <c r="H6" s="605">
        <v>23.503959805136827</v>
      </c>
      <c r="I6" s="99"/>
    </row>
    <row r="7" spans="1:65" s="136" customFormat="1" x14ac:dyDescent="0.2">
      <c r="A7" s="99" t="s">
        <v>210</v>
      </c>
      <c r="B7" s="604">
        <v>172</v>
      </c>
      <c r="C7" s="101">
        <v>10.256410256410257</v>
      </c>
      <c r="D7" s="100">
        <v>648</v>
      </c>
      <c r="E7" s="101">
        <v>2.8571428571428572</v>
      </c>
      <c r="F7" s="100">
        <v>1789</v>
      </c>
      <c r="G7" s="101">
        <v>-5.9411146161934809</v>
      </c>
      <c r="H7" s="605">
        <v>32.337825987713352</v>
      </c>
      <c r="I7" s="99"/>
    </row>
    <row r="8" spans="1:65" s="136" customFormat="1" x14ac:dyDescent="0.2">
      <c r="A8" s="179" t="s">
        <v>527</v>
      </c>
      <c r="B8" s="604">
        <v>154.14183218637987</v>
      </c>
      <c r="C8" s="101">
        <v>-11.133372045234227</v>
      </c>
      <c r="D8" s="100">
        <v>741.68111075129571</v>
      </c>
      <c r="E8" s="101">
        <v>9.2888471186316952</v>
      </c>
      <c r="F8" s="100">
        <v>2072.5443169018467</v>
      </c>
      <c r="G8" s="101">
        <v>-10.263539550229844</v>
      </c>
      <c r="H8" s="605">
        <v>37.463151186023566</v>
      </c>
      <c r="I8" s="99"/>
      <c r="J8" s="100"/>
    </row>
    <row r="9" spans="1:65" s="99" customFormat="1" x14ac:dyDescent="0.2">
      <c r="A9" s="68" t="s">
        <v>211</v>
      </c>
      <c r="B9" s="69">
        <v>417.99999999999994</v>
      </c>
      <c r="C9" s="103">
        <v>-4.0025889034754742</v>
      </c>
      <c r="D9" s="69">
        <v>1756.9664171754293</v>
      </c>
      <c r="E9" s="103">
        <v>0.19860378217980007</v>
      </c>
      <c r="F9" s="69">
        <v>5532.2209992710223</v>
      </c>
      <c r="G9" s="103">
        <v>-7.5196143131392379</v>
      </c>
      <c r="H9" s="103">
        <v>100</v>
      </c>
    </row>
    <row r="10" spans="1:65" s="99" customFormat="1" x14ac:dyDescent="0.2">
      <c r="H10" s="93" t="s">
        <v>241</v>
      </c>
    </row>
    <row r="11" spans="1:65" s="99" customFormat="1" x14ac:dyDescent="0.2">
      <c r="A11" s="94" t="s">
        <v>572</v>
      </c>
    </row>
    <row r="12" spans="1:65" x14ac:dyDescent="0.2">
      <c r="A12" s="94" t="s">
        <v>526</v>
      </c>
    </row>
    <row r="13" spans="1:65" x14ac:dyDescent="0.2">
      <c r="A13" s="94" t="s">
        <v>242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3"/>
  <sheetViews>
    <sheetView workbookViewId="0">
      <selection activeCell="O25" sqref="O25"/>
    </sheetView>
  </sheetViews>
  <sheetFormatPr baseColWidth="10" defaultRowHeight="14.25" x14ac:dyDescent="0.2"/>
  <cols>
    <col min="1" max="1" width="8.5" customWidth="1"/>
    <col min="2" max="2" width="11.37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5.25" customWidth="1"/>
  </cols>
  <sheetData>
    <row r="1" spans="1:10" ht="15" x14ac:dyDescent="0.25">
      <c r="A1" s="442" t="s">
        <v>271</v>
      </c>
      <c r="B1" s="442"/>
      <c r="C1" s="1"/>
      <c r="D1" s="1"/>
      <c r="E1" s="1"/>
      <c r="F1" s="1"/>
      <c r="G1" s="1"/>
      <c r="H1" s="1"/>
      <c r="I1" s="1"/>
    </row>
    <row r="2" spans="1:10" x14ac:dyDescent="0.2">
      <c r="A2" s="606"/>
      <c r="B2" s="606"/>
      <c r="C2" s="606"/>
      <c r="D2" s="606"/>
      <c r="E2" s="606"/>
      <c r="F2" s="1"/>
      <c r="G2" s="1"/>
      <c r="H2" s="607"/>
      <c r="I2" s="610" t="s">
        <v>160</v>
      </c>
    </row>
    <row r="3" spans="1:10" ht="14.45" customHeight="1" x14ac:dyDescent="0.2">
      <c r="A3" s="873" t="s">
        <v>538</v>
      </c>
      <c r="B3" s="873" t="s">
        <v>539</v>
      </c>
      <c r="C3" s="856">
        <f>INDICE!A3</f>
        <v>42095</v>
      </c>
      <c r="D3" s="857"/>
      <c r="E3" s="857" t="s">
        <v>121</v>
      </c>
      <c r="F3" s="857"/>
      <c r="G3" s="857" t="s">
        <v>122</v>
      </c>
      <c r="H3" s="857"/>
      <c r="I3" s="857"/>
    </row>
    <row r="4" spans="1:10" x14ac:dyDescent="0.2">
      <c r="A4" s="874"/>
      <c r="B4" s="874"/>
      <c r="C4" s="97" t="s">
        <v>48</v>
      </c>
      <c r="D4" s="97" t="s">
        <v>536</v>
      </c>
      <c r="E4" s="97" t="s">
        <v>48</v>
      </c>
      <c r="F4" s="97" t="s">
        <v>536</v>
      </c>
      <c r="G4" s="97" t="s">
        <v>48</v>
      </c>
      <c r="H4" s="98" t="s">
        <v>536</v>
      </c>
      <c r="I4" s="98" t="s">
        <v>111</v>
      </c>
    </row>
    <row r="5" spans="1:10" x14ac:dyDescent="0.2">
      <c r="A5" s="611"/>
      <c r="B5" s="618" t="s">
        <v>213</v>
      </c>
      <c r="C5" s="615">
        <v>0</v>
      </c>
      <c r="D5" s="187" t="s">
        <v>151</v>
      </c>
      <c r="E5" s="186">
        <v>134</v>
      </c>
      <c r="F5" s="188" t="s">
        <v>151</v>
      </c>
      <c r="G5" s="614">
        <v>380</v>
      </c>
      <c r="H5" s="188">
        <v>181.4814814814815</v>
      </c>
      <c r="I5" s="620">
        <v>0.61971004093347903</v>
      </c>
      <c r="J5" s="404"/>
    </row>
    <row r="6" spans="1:10" x14ac:dyDescent="0.2">
      <c r="A6" s="611"/>
      <c r="B6" s="619" t="s">
        <v>214</v>
      </c>
      <c r="C6" s="616">
        <v>602</v>
      </c>
      <c r="D6" s="187">
        <v>-35.752401280683031</v>
      </c>
      <c r="E6" s="189">
        <v>2910</v>
      </c>
      <c r="F6" s="187">
        <v>-8.8631381146257429</v>
      </c>
      <c r="G6" s="614">
        <v>8276</v>
      </c>
      <c r="H6" s="190">
        <v>-9.0649379189100099</v>
      </c>
      <c r="I6" s="620">
        <v>13.496632365172296</v>
      </c>
      <c r="J6" s="404"/>
    </row>
    <row r="7" spans="1:10" x14ac:dyDescent="0.2">
      <c r="A7" s="191" t="s">
        <v>349</v>
      </c>
      <c r="C7" s="192">
        <v>602</v>
      </c>
      <c r="D7" s="193">
        <v>-35.752401280683031</v>
      </c>
      <c r="E7" s="192">
        <v>3044</v>
      </c>
      <c r="F7" s="194">
        <v>-4.6664578766050733</v>
      </c>
      <c r="G7" s="195">
        <v>8656</v>
      </c>
      <c r="H7" s="194">
        <v>-6.2797747942832398</v>
      </c>
      <c r="I7" s="196">
        <v>14.116342406105776</v>
      </c>
      <c r="J7" s="404"/>
    </row>
    <row r="8" spans="1:10" x14ac:dyDescent="0.2">
      <c r="A8" s="611"/>
      <c r="B8" s="618" t="s">
        <v>215</v>
      </c>
      <c r="C8" s="616">
        <v>93</v>
      </c>
      <c r="D8" s="187" t="s">
        <v>151</v>
      </c>
      <c r="E8" s="189">
        <v>511</v>
      </c>
      <c r="F8" s="197">
        <v>449.46236559139783</v>
      </c>
      <c r="G8" s="614">
        <v>1566</v>
      </c>
      <c r="H8" s="197">
        <v>188.92988929889299</v>
      </c>
      <c r="I8" s="620">
        <v>2.5538576950048109</v>
      </c>
      <c r="J8" s="404"/>
    </row>
    <row r="9" spans="1:10" x14ac:dyDescent="0.2">
      <c r="A9" s="611"/>
      <c r="B9" s="185" t="s">
        <v>216</v>
      </c>
      <c r="C9" s="616">
        <v>299</v>
      </c>
      <c r="D9" s="187">
        <v>-15.53672316384181</v>
      </c>
      <c r="E9" s="189">
        <v>1043</v>
      </c>
      <c r="F9" s="190">
        <v>-3.3364226135310475</v>
      </c>
      <c r="G9" s="614">
        <v>3897</v>
      </c>
      <c r="H9" s="190">
        <v>6.5045094288056839</v>
      </c>
      <c r="I9" s="620">
        <v>6.3552895513625476</v>
      </c>
      <c r="J9" s="404"/>
    </row>
    <row r="10" spans="1:10" x14ac:dyDescent="0.2">
      <c r="A10" s="611"/>
      <c r="B10" s="185" t="s">
        <v>217</v>
      </c>
      <c r="C10" s="616">
        <v>0</v>
      </c>
      <c r="D10" s="187" t="s">
        <v>151</v>
      </c>
      <c r="E10" s="189">
        <v>0</v>
      </c>
      <c r="F10" s="198" t="s">
        <v>151</v>
      </c>
      <c r="G10" s="614">
        <v>104</v>
      </c>
      <c r="H10" s="198">
        <v>-50</v>
      </c>
      <c r="I10" s="620">
        <v>0.16960485330811004</v>
      </c>
      <c r="J10" s="404"/>
    </row>
    <row r="11" spans="1:10" x14ac:dyDescent="0.2">
      <c r="A11" s="613"/>
      <c r="B11" s="619" t="s">
        <v>218</v>
      </c>
      <c r="C11" s="616">
        <v>477</v>
      </c>
      <c r="D11" s="187">
        <v>163.53591160220995</v>
      </c>
      <c r="E11" s="189">
        <v>1317</v>
      </c>
      <c r="F11" s="199">
        <v>37.473903966597078</v>
      </c>
      <c r="G11" s="614">
        <v>3276</v>
      </c>
      <c r="H11" s="199">
        <v>38.461538461538467</v>
      </c>
      <c r="I11" s="620">
        <v>5.3425528792054662</v>
      </c>
      <c r="J11" s="404"/>
    </row>
    <row r="12" spans="1:10" x14ac:dyDescent="0.2">
      <c r="A12" s="191" t="s">
        <v>528</v>
      </c>
      <c r="C12" s="192">
        <v>869</v>
      </c>
      <c r="D12" s="193">
        <v>62.429906542056081</v>
      </c>
      <c r="E12" s="192">
        <v>2871</v>
      </c>
      <c r="F12" s="194">
        <v>34.788732394366193</v>
      </c>
      <c r="G12" s="195">
        <v>8843</v>
      </c>
      <c r="H12" s="194">
        <v>30.523985239852397</v>
      </c>
      <c r="I12" s="196">
        <v>14.421304978880933</v>
      </c>
      <c r="J12" s="404"/>
    </row>
    <row r="13" spans="1:10" x14ac:dyDescent="0.2">
      <c r="A13" s="612"/>
      <c r="B13" s="622" t="s">
        <v>219</v>
      </c>
      <c r="C13" s="615">
        <v>169</v>
      </c>
      <c r="D13" s="187">
        <v>-36.226415094339622</v>
      </c>
      <c r="E13" s="186">
        <v>509</v>
      </c>
      <c r="F13" s="199">
        <v>92.075471698113205</v>
      </c>
      <c r="G13" s="614">
        <v>1479</v>
      </c>
      <c r="H13" s="199">
        <v>236.9020501138952</v>
      </c>
      <c r="I13" s="620">
        <v>2.4119767119489879</v>
      </c>
      <c r="J13" s="404"/>
    </row>
    <row r="14" spans="1:10" x14ac:dyDescent="0.2">
      <c r="A14" s="612"/>
      <c r="B14" s="617" t="s">
        <v>256</v>
      </c>
      <c r="C14" s="615">
        <v>0</v>
      </c>
      <c r="D14" s="187" t="s">
        <v>151</v>
      </c>
      <c r="E14" s="186">
        <v>0</v>
      </c>
      <c r="F14" s="199">
        <v>-100</v>
      </c>
      <c r="G14" s="189">
        <v>0</v>
      </c>
      <c r="H14" s="199">
        <v>-100</v>
      </c>
      <c r="I14" s="836">
        <v>0</v>
      </c>
      <c r="J14" s="404"/>
    </row>
    <row r="15" spans="1:10" x14ac:dyDescent="0.2">
      <c r="A15" s="612"/>
      <c r="B15" s="617" t="s">
        <v>221</v>
      </c>
      <c r="C15" s="616">
        <v>26</v>
      </c>
      <c r="D15" s="187" t="s">
        <v>151</v>
      </c>
      <c r="E15" s="189">
        <v>56</v>
      </c>
      <c r="F15" s="199">
        <v>115.38461538461537</v>
      </c>
      <c r="G15" s="189">
        <v>83</v>
      </c>
      <c r="H15" s="199">
        <v>-22.429906542056074</v>
      </c>
      <c r="I15" s="835">
        <v>0.13535771946704936</v>
      </c>
      <c r="J15" s="404"/>
    </row>
    <row r="16" spans="1:10" x14ac:dyDescent="0.2">
      <c r="A16" s="612"/>
      <c r="B16" s="617" t="s">
        <v>222</v>
      </c>
      <c r="C16" s="616">
        <v>0</v>
      </c>
      <c r="D16" s="187" t="s">
        <v>151</v>
      </c>
      <c r="E16" s="189">
        <v>0</v>
      </c>
      <c r="F16" s="199">
        <v>-100</v>
      </c>
      <c r="G16" s="614">
        <v>81</v>
      </c>
      <c r="H16" s="199">
        <v>-90.368608799048758</v>
      </c>
      <c r="I16" s="620">
        <v>0.13209608767266262</v>
      </c>
      <c r="J16" s="404"/>
    </row>
    <row r="17" spans="1:10" x14ac:dyDescent="0.2">
      <c r="A17" s="612"/>
      <c r="B17" s="617" t="s">
        <v>223</v>
      </c>
      <c r="C17" s="616">
        <v>0</v>
      </c>
      <c r="D17" s="187">
        <v>-100</v>
      </c>
      <c r="E17" s="189">
        <v>446</v>
      </c>
      <c r="F17" s="199">
        <v>33.532934131736525</v>
      </c>
      <c r="G17" s="614">
        <v>1288</v>
      </c>
      <c r="H17" s="199">
        <v>24.084778420038536</v>
      </c>
      <c r="I17" s="620">
        <v>2.1004908755850553</v>
      </c>
      <c r="J17" s="404"/>
    </row>
    <row r="18" spans="1:10" x14ac:dyDescent="0.2">
      <c r="A18" s="612"/>
      <c r="B18" s="617" t="s">
        <v>224</v>
      </c>
      <c r="C18" s="616">
        <v>64</v>
      </c>
      <c r="D18" s="187" t="s">
        <v>151</v>
      </c>
      <c r="E18" s="189">
        <v>144</v>
      </c>
      <c r="F18" s="199">
        <v>-12.195121951219512</v>
      </c>
      <c r="G18" s="614">
        <v>1337</v>
      </c>
      <c r="H18" s="199">
        <v>137.47779751332149</v>
      </c>
      <c r="I18" s="620">
        <v>2.1804008545475302</v>
      </c>
      <c r="J18" s="404"/>
    </row>
    <row r="19" spans="1:10" x14ac:dyDescent="0.2">
      <c r="A19" s="612"/>
      <c r="B19" s="617" t="s">
        <v>225</v>
      </c>
      <c r="C19" s="616">
        <v>521</v>
      </c>
      <c r="D19" s="187">
        <v>-32.600258732212161</v>
      </c>
      <c r="E19" s="189">
        <v>2349</v>
      </c>
      <c r="F19" s="199">
        <v>-30.850750662349132</v>
      </c>
      <c r="G19" s="614">
        <v>6026</v>
      </c>
      <c r="H19" s="199">
        <v>-27.554700649194519</v>
      </c>
      <c r="I19" s="620">
        <v>9.8272965964872228</v>
      </c>
      <c r="J19" s="404"/>
    </row>
    <row r="20" spans="1:10" x14ac:dyDescent="0.2">
      <c r="A20" s="613"/>
      <c r="B20" s="619" t="s">
        <v>263</v>
      </c>
      <c r="C20" s="616">
        <v>20</v>
      </c>
      <c r="D20" s="187">
        <v>5.2631578947368416</v>
      </c>
      <c r="E20" s="189">
        <v>81</v>
      </c>
      <c r="F20" s="199">
        <v>-19.801980198019802</v>
      </c>
      <c r="G20" s="614">
        <v>267</v>
      </c>
      <c r="H20" s="199">
        <v>-19.090909090909093</v>
      </c>
      <c r="I20" s="620">
        <v>0.43542784455062866</v>
      </c>
      <c r="J20" s="404"/>
    </row>
    <row r="21" spans="1:10" x14ac:dyDescent="0.2">
      <c r="A21" s="834" t="s">
        <v>529</v>
      </c>
      <c r="C21" s="192">
        <v>800</v>
      </c>
      <c r="D21" s="193">
        <v>-34.640522875816991</v>
      </c>
      <c r="E21" s="192">
        <v>3585</v>
      </c>
      <c r="F21" s="194">
        <v>-18.225364963503647</v>
      </c>
      <c r="G21" s="195">
        <v>10561</v>
      </c>
      <c r="H21" s="194">
        <v>-9.3709774307045404</v>
      </c>
      <c r="I21" s="196">
        <v>17.223046690259135</v>
      </c>
      <c r="J21" s="404"/>
    </row>
    <row r="22" spans="1:10" x14ac:dyDescent="0.2">
      <c r="A22" s="612"/>
      <c r="B22" s="622" t="s">
        <v>226</v>
      </c>
      <c r="C22" s="616">
        <v>547</v>
      </c>
      <c r="D22" s="187">
        <v>-8.2214765100671148</v>
      </c>
      <c r="E22" s="189">
        <v>2429</v>
      </c>
      <c r="F22" s="187">
        <v>5.8849171752397558</v>
      </c>
      <c r="G22" s="189">
        <v>7377</v>
      </c>
      <c r="H22" s="187">
        <v>-1.8363273453093811</v>
      </c>
      <c r="I22" s="621">
        <v>12.030528873595459</v>
      </c>
      <c r="J22" s="404"/>
    </row>
    <row r="23" spans="1:10" x14ac:dyDescent="0.2">
      <c r="A23" s="612"/>
      <c r="B23" s="617" t="s">
        <v>227</v>
      </c>
      <c r="C23" s="616">
        <v>302</v>
      </c>
      <c r="D23" s="187" t="s">
        <v>151</v>
      </c>
      <c r="E23" s="189">
        <v>837</v>
      </c>
      <c r="F23" s="187">
        <v>80.387931034482762</v>
      </c>
      <c r="G23" s="614">
        <v>2240</v>
      </c>
      <c r="H23" s="187">
        <v>41.592920353982301</v>
      </c>
      <c r="I23" s="621">
        <v>3.6530276097131393</v>
      </c>
      <c r="J23" s="404"/>
    </row>
    <row r="24" spans="1:10" x14ac:dyDescent="0.2">
      <c r="A24" s="612"/>
      <c r="B24" s="619" t="s">
        <v>228</v>
      </c>
      <c r="C24" s="616">
        <v>0</v>
      </c>
      <c r="D24" s="187" t="s">
        <v>151</v>
      </c>
      <c r="E24" s="189">
        <v>0</v>
      </c>
      <c r="F24" s="187" t="s">
        <v>151</v>
      </c>
      <c r="G24" s="189">
        <v>0</v>
      </c>
      <c r="H24" s="187">
        <v>-100</v>
      </c>
      <c r="I24" s="836">
        <v>0</v>
      </c>
      <c r="J24" s="404"/>
    </row>
    <row r="25" spans="1:10" x14ac:dyDescent="0.2">
      <c r="A25" s="834" t="s">
        <v>396</v>
      </c>
      <c r="C25" s="192">
        <v>849</v>
      </c>
      <c r="D25" s="193">
        <v>42.449664429530202</v>
      </c>
      <c r="E25" s="192">
        <v>3266</v>
      </c>
      <c r="F25" s="194">
        <v>18.419144307469182</v>
      </c>
      <c r="G25" s="195">
        <v>9617</v>
      </c>
      <c r="H25" s="194">
        <v>4.1589949095635221</v>
      </c>
      <c r="I25" s="196">
        <v>15.6835564833086</v>
      </c>
      <c r="J25" s="404"/>
    </row>
    <row r="26" spans="1:10" x14ac:dyDescent="0.2">
      <c r="A26" s="612"/>
      <c r="B26" s="622" t="s">
        <v>229</v>
      </c>
      <c r="C26" s="616">
        <v>509</v>
      </c>
      <c r="D26" s="187">
        <v>23.543689320388349</v>
      </c>
      <c r="E26" s="189">
        <v>2256</v>
      </c>
      <c r="F26" s="187">
        <v>86.909693454846732</v>
      </c>
      <c r="G26" s="189">
        <v>6325</v>
      </c>
      <c r="H26" s="187">
        <v>68.442077230359516</v>
      </c>
      <c r="I26" s="621">
        <v>10.31491054974804</v>
      </c>
      <c r="J26" s="404"/>
    </row>
    <row r="27" spans="1:10" x14ac:dyDescent="0.2">
      <c r="A27" s="612"/>
      <c r="B27" s="617" t="s">
        <v>230</v>
      </c>
      <c r="C27" s="616">
        <v>327</v>
      </c>
      <c r="D27" s="187">
        <v>293.97590361445782</v>
      </c>
      <c r="E27" s="189">
        <v>770</v>
      </c>
      <c r="F27" s="187">
        <v>10.791366906474821</v>
      </c>
      <c r="G27" s="189">
        <v>2157</v>
      </c>
      <c r="H27" s="187">
        <v>-21.677559912854029</v>
      </c>
      <c r="I27" s="621">
        <v>3.5176698902460903</v>
      </c>
      <c r="J27" s="404"/>
    </row>
    <row r="28" spans="1:10" x14ac:dyDescent="0.2">
      <c r="A28" s="612"/>
      <c r="B28" s="617" t="s">
        <v>231</v>
      </c>
      <c r="C28" s="616">
        <v>0</v>
      </c>
      <c r="D28" s="187" t="s">
        <v>151</v>
      </c>
      <c r="E28" s="189">
        <v>90</v>
      </c>
      <c r="F28" s="187">
        <v>-83.082706766917298</v>
      </c>
      <c r="G28" s="614">
        <v>613</v>
      </c>
      <c r="H28" s="187">
        <v>-34.086021505376344</v>
      </c>
      <c r="I28" s="621">
        <v>0.99969014497953324</v>
      </c>
      <c r="J28" s="404"/>
    </row>
    <row r="29" spans="1:10" x14ac:dyDescent="0.2">
      <c r="A29" s="612"/>
      <c r="B29" s="617" t="s">
        <v>232</v>
      </c>
      <c r="C29" s="616">
        <v>0</v>
      </c>
      <c r="D29" s="201" t="s">
        <v>151</v>
      </c>
      <c r="E29" s="189">
        <v>124</v>
      </c>
      <c r="F29" s="187" t="s">
        <v>151</v>
      </c>
      <c r="G29" s="614">
        <v>248</v>
      </c>
      <c r="H29" s="187">
        <v>92.248062015503876</v>
      </c>
      <c r="I29" s="621">
        <v>0.40444234250395472</v>
      </c>
      <c r="J29" s="404"/>
    </row>
    <row r="30" spans="1:10" x14ac:dyDescent="0.2">
      <c r="A30" s="612"/>
      <c r="B30" s="617" t="s">
        <v>233</v>
      </c>
      <c r="C30" s="615">
        <v>0</v>
      </c>
      <c r="D30" s="201" t="s">
        <v>151</v>
      </c>
      <c r="E30" s="186">
        <v>0</v>
      </c>
      <c r="F30" s="187">
        <v>-100</v>
      </c>
      <c r="G30" s="189">
        <v>160</v>
      </c>
      <c r="H30" s="187">
        <v>-71.530249110320284</v>
      </c>
      <c r="I30" s="620">
        <v>0.26093054355093853</v>
      </c>
      <c r="J30" s="404"/>
    </row>
    <row r="31" spans="1:10" x14ac:dyDescent="0.2">
      <c r="A31" s="612"/>
      <c r="B31" s="617" t="s">
        <v>234</v>
      </c>
      <c r="C31" s="616">
        <v>254</v>
      </c>
      <c r="D31" s="187" t="s">
        <v>151</v>
      </c>
      <c r="E31" s="189">
        <v>383</v>
      </c>
      <c r="F31" s="187" t="s">
        <v>151</v>
      </c>
      <c r="G31" s="614">
        <v>1023</v>
      </c>
      <c r="H31" s="187">
        <v>109.20245398773005</v>
      </c>
      <c r="I31" s="621">
        <v>1.6683246628288133</v>
      </c>
      <c r="J31" s="404"/>
    </row>
    <row r="32" spans="1:10" x14ac:dyDescent="0.2">
      <c r="A32" s="612"/>
      <c r="B32" s="617" t="s">
        <v>235</v>
      </c>
      <c r="C32" s="615">
        <v>0</v>
      </c>
      <c r="D32" s="201">
        <v>-100</v>
      </c>
      <c r="E32" s="186">
        <v>547</v>
      </c>
      <c r="F32" s="187">
        <v>96.762589928057551</v>
      </c>
      <c r="G32" s="614">
        <v>1075</v>
      </c>
      <c r="H32" s="187">
        <v>53.571428571428569</v>
      </c>
      <c r="I32" s="621">
        <v>1.7531270894828681</v>
      </c>
      <c r="J32" s="404"/>
    </row>
    <row r="33" spans="1:10" x14ac:dyDescent="0.2">
      <c r="A33" s="612"/>
      <c r="B33" s="617" t="s">
        <v>236</v>
      </c>
      <c r="C33" s="615">
        <v>174</v>
      </c>
      <c r="D33" s="201" t="s">
        <v>151</v>
      </c>
      <c r="E33" s="186">
        <v>580</v>
      </c>
      <c r="F33" s="187">
        <v>126.5625</v>
      </c>
      <c r="G33" s="614">
        <v>1751</v>
      </c>
      <c r="H33" s="187">
        <v>-4.2646254784034987</v>
      </c>
      <c r="I33" s="621">
        <v>2.8555586359855836</v>
      </c>
      <c r="J33" s="404"/>
    </row>
    <row r="34" spans="1:10" x14ac:dyDescent="0.2">
      <c r="A34" s="612"/>
      <c r="B34" s="617" t="s">
        <v>237</v>
      </c>
      <c r="C34" s="616">
        <v>908</v>
      </c>
      <c r="D34" s="187">
        <v>2.5988700564971752</v>
      </c>
      <c r="E34" s="189">
        <v>3500</v>
      </c>
      <c r="F34" s="187">
        <v>7.6591817902183941</v>
      </c>
      <c r="G34" s="614">
        <v>10149</v>
      </c>
      <c r="H34" s="187">
        <v>19.329805996472661</v>
      </c>
      <c r="I34" s="621">
        <v>16.55115054061547</v>
      </c>
      <c r="J34" s="404"/>
    </row>
    <row r="35" spans="1:10" x14ac:dyDescent="0.2">
      <c r="A35" s="612"/>
      <c r="B35" s="617" t="s">
        <v>238</v>
      </c>
      <c r="C35" s="616">
        <v>0</v>
      </c>
      <c r="D35" s="187" t="s">
        <v>151</v>
      </c>
      <c r="E35" s="189">
        <v>0</v>
      </c>
      <c r="F35" s="187">
        <v>-100</v>
      </c>
      <c r="G35" s="614">
        <v>108</v>
      </c>
      <c r="H35" s="187">
        <v>-32.919254658385093</v>
      </c>
      <c r="I35" s="621">
        <v>0.17612811689688351</v>
      </c>
      <c r="J35" s="404"/>
    </row>
    <row r="36" spans="1:10" x14ac:dyDescent="0.2">
      <c r="A36" s="612"/>
      <c r="B36" s="617" t="s">
        <v>239</v>
      </c>
      <c r="C36" s="616">
        <v>33</v>
      </c>
      <c r="D36" s="187" t="s">
        <v>151</v>
      </c>
      <c r="E36" s="189">
        <v>33</v>
      </c>
      <c r="F36" s="187" t="s">
        <v>151</v>
      </c>
      <c r="G36" s="614">
        <v>33</v>
      </c>
      <c r="H36" s="187" t="s">
        <v>151</v>
      </c>
      <c r="I36" s="621">
        <v>5.3816924607381078E-2</v>
      </c>
      <c r="J36" s="404"/>
    </row>
    <row r="37" spans="1:10" x14ac:dyDescent="0.2">
      <c r="A37" s="840" t="s">
        <v>530</v>
      </c>
      <c r="B37" s="192"/>
      <c r="C37" s="192">
        <v>2205</v>
      </c>
      <c r="D37" s="193">
        <v>45.161290322580641</v>
      </c>
      <c r="E37" s="192">
        <v>8283</v>
      </c>
      <c r="F37" s="194">
        <v>31.060126582278478</v>
      </c>
      <c r="G37" s="195">
        <v>23642</v>
      </c>
      <c r="H37" s="194">
        <v>19.319672958514182</v>
      </c>
      <c r="I37" s="196">
        <v>38.555749441445556</v>
      </c>
      <c r="J37" s="404"/>
    </row>
    <row r="38" spans="1:10" x14ac:dyDescent="0.2">
      <c r="A38" s="204" t="s">
        <v>240</v>
      </c>
      <c r="B38" s="205"/>
      <c r="C38" s="205">
        <v>5325</v>
      </c>
      <c r="D38" s="206">
        <v>10.683849511536064</v>
      </c>
      <c r="E38" s="205">
        <v>21049</v>
      </c>
      <c r="F38" s="207">
        <v>12.052169284003195</v>
      </c>
      <c r="G38" s="205">
        <v>61319</v>
      </c>
      <c r="H38" s="207">
        <v>8.1254077692158493</v>
      </c>
      <c r="I38" s="208">
        <v>100</v>
      </c>
      <c r="J38" s="404"/>
    </row>
    <row r="39" spans="1:10" x14ac:dyDescent="0.2">
      <c r="A39" s="209"/>
      <c r="B39" s="837" t="s">
        <v>652</v>
      </c>
      <c r="C39" s="210">
        <v>3244</v>
      </c>
      <c r="D39" s="211">
        <v>50.39406583217432</v>
      </c>
      <c r="E39" s="210">
        <v>11689</v>
      </c>
      <c r="F39" s="211">
        <v>28.098630136986301</v>
      </c>
      <c r="G39" s="210">
        <v>33379</v>
      </c>
      <c r="H39" s="211">
        <v>17.061794206354772</v>
      </c>
      <c r="I39" s="212">
        <v>54.435003832417358</v>
      </c>
      <c r="J39" s="404"/>
    </row>
    <row r="40" spans="1:10" x14ac:dyDescent="0.2">
      <c r="A40" s="209"/>
      <c r="B40" s="837" t="s">
        <v>653</v>
      </c>
      <c r="C40" s="210">
        <v>2081</v>
      </c>
      <c r="D40" s="211">
        <v>-21.590052750565185</v>
      </c>
      <c r="E40" s="210">
        <v>9360</v>
      </c>
      <c r="F40" s="211">
        <v>-3.1055900621118013</v>
      </c>
      <c r="G40" s="210">
        <v>27940</v>
      </c>
      <c r="H40" s="211">
        <v>-0.91144447990921029</v>
      </c>
      <c r="I40" s="212">
        <v>45.564996167582642</v>
      </c>
      <c r="J40" s="404"/>
    </row>
    <row r="41" spans="1:10" x14ac:dyDescent="0.2">
      <c r="A41" s="213"/>
      <c r="B41" s="838" t="s">
        <v>654</v>
      </c>
      <c r="C41" s="214">
        <v>692</v>
      </c>
      <c r="D41" s="215">
        <v>-37.318840579710141</v>
      </c>
      <c r="E41" s="214">
        <v>3690</v>
      </c>
      <c r="F41" s="215">
        <v>-1.1783610069630424</v>
      </c>
      <c r="G41" s="214">
        <v>11364</v>
      </c>
      <c r="H41" s="215">
        <v>3.6766718365112672</v>
      </c>
      <c r="I41" s="216">
        <v>18.532591855705409</v>
      </c>
    </row>
    <row r="42" spans="1:10" x14ac:dyDescent="0.2">
      <c r="A42" s="213"/>
      <c r="B42" s="838" t="s">
        <v>655</v>
      </c>
      <c r="C42" s="214">
        <v>4633</v>
      </c>
      <c r="D42" s="215">
        <v>24.979768006474238</v>
      </c>
      <c r="E42" s="214">
        <v>17359</v>
      </c>
      <c r="F42" s="215">
        <v>15.334529267158329</v>
      </c>
      <c r="G42" s="214">
        <v>49955</v>
      </c>
      <c r="H42" s="215">
        <v>9.1912568306010929</v>
      </c>
      <c r="I42" s="216">
        <v>81.467408144294595</v>
      </c>
    </row>
    <row r="43" spans="1:10" x14ac:dyDescent="0.2">
      <c r="A43" s="209"/>
      <c r="B43" s="839" t="s">
        <v>656</v>
      </c>
      <c r="C43" s="217">
        <v>90</v>
      </c>
      <c r="D43" s="218" t="s">
        <v>151</v>
      </c>
      <c r="E43" s="217">
        <v>200</v>
      </c>
      <c r="F43" s="211">
        <v>-3.3816425120772946</v>
      </c>
      <c r="G43" s="210">
        <v>1420</v>
      </c>
      <c r="H43" s="211">
        <v>106.6957787481805</v>
      </c>
      <c r="I43" s="212">
        <v>2.3157585740145792</v>
      </c>
    </row>
  </sheetData>
  <mergeCells count="5">
    <mergeCell ref="A3:A4"/>
    <mergeCell ref="C3:D3"/>
    <mergeCell ref="E3:F3"/>
    <mergeCell ref="G3:I3"/>
    <mergeCell ref="B3:B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21" sqref="G21"/>
    </sheetView>
  </sheetViews>
  <sheetFormatPr baseColWidth="10" defaultRowHeight="14.25" x14ac:dyDescent="0.2"/>
  <sheetData>
    <row r="1" spans="1:8" x14ac:dyDescent="0.2">
      <c r="A1" s="17" t="s">
        <v>243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244</v>
      </c>
      <c r="H2" s="1"/>
    </row>
    <row r="3" spans="1:8" x14ac:dyDescent="0.2">
      <c r="A3" s="79"/>
      <c r="B3" s="856">
        <f>INDICE!A3</f>
        <v>42095</v>
      </c>
      <c r="C3" s="857"/>
      <c r="D3" s="857" t="s">
        <v>121</v>
      </c>
      <c r="E3" s="857"/>
      <c r="F3" s="857" t="s">
        <v>122</v>
      </c>
      <c r="G3" s="857"/>
      <c r="H3" s="1"/>
    </row>
    <row r="4" spans="1:8" x14ac:dyDescent="0.2">
      <c r="A4" s="81"/>
      <c r="B4" s="97" t="s">
        <v>57</v>
      </c>
      <c r="C4" s="97" t="s">
        <v>536</v>
      </c>
      <c r="D4" s="97" t="s">
        <v>57</v>
      </c>
      <c r="E4" s="97" t="s">
        <v>536</v>
      </c>
      <c r="F4" s="97" t="s">
        <v>57</v>
      </c>
      <c r="G4" s="453" t="s">
        <v>536</v>
      </c>
      <c r="H4" s="1"/>
    </row>
    <row r="5" spans="1:8" x14ac:dyDescent="0.2">
      <c r="A5" s="225" t="s">
        <v>8</v>
      </c>
      <c r="B5" s="623">
        <v>51.154265331171075</v>
      </c>
      <c r="C5" s="624">
        <v>-32.715355670153187</v>
      </c>
      <c r="D5" s="623">
        <v>46.844641435764515</v>
      </c>
      <c r="E5" s="624">
        <v>-39.325473907114493</v>
      </c>
      <c r="F5" s="623">
        <v>62.837057874863753</v>
      </c>
      <c r="G5" s="624">
        <v>-20.133869807602515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241</v>
      </c>
      <c r="H6" s="1"/>
    </row>
    <row r="7" spans="1:8" x14ac:dyDescent="0.2">
      <c r="A7" s="94" t="s">
        <v>134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637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workbookViewId="0">
      <selection activeCell="C37" sqref="C37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6" t="s">
        <v>540</v>
      </c>
      <c r="B1" s="226"/>
      <c r="C1" s="227"/>
      <c r="D1" s="227"/>
      <c r="E1" s="227"/>
      <c r="F1" s="227"/>
      <c r="G1" s="227"/>
      <c r="H1" s="228"/>
    </row>
    <row r="2" spans="1:8" x14ac:dyDescent="0.2">
      <c r="A2" s="229"/>
      <c r="B2" s="229"/>
      <c r="C2" s="230"/>
      <c r="D2" s="230"/>
      <c r="E2" s="230"/>
      <c r="F2" s="230"/>
      <c r="G2" s="230"/>
      <c r="H2" s="231" t="s">
        <v>160</v>
      </c>
    </row>
    <row r="3" spans="1:8" ht="14.1" customHeight="1" x14ac:dyDescent="0.2">
      <c r="A3" s="232"/>
      <c r="B3" s="856">
        <f>INDICE!A3</f>
        <v>42095</v>
      </c>
      <c r="C3" s="857"/>
      <c r="D3" s="857" t="s">
        <v>121</v>
      </c>
      <c r="E3" s="857"/>
      <c r="F3" s="857" t="s">
        <v>122</v>
      </c>
      <c r="G3" s="857"/>
      <c r="H3" s="857"/>
    </row>
    <row r="4" spans="1:8" x14ac:dyDescent="0.2">
      <c r="A4" s="233"/>
      <c r="B4" s="72" t="s">
        <v>48</v>
      </c>
      <c r="C4" s="72" t="s">
        <v>536</v>
      </c>
      <c r="D4" s="72" t="s">
        <v>48</v>
      </c>
      <c r="E4" s="72" t="s">
        <v>536</v>
      </c>
      <c r="F4" s="72" t="s">
        <v>48</v>
      </c>
      <c r="G4" s="73" t="s">
        <v>536</v>
      </c>
      <c r="H4" s="73" t="s">
        <v>111</v>
      </c>
    </row>
    <row r="5" spans="1:8" x14ac:dyDescent="0.2">
      <c r="A5" s="233" t="s">
        <v>245</v>
      </c>
      <c r="B5" s="234"/>
      <c r="C5" s="234"/>
      <c r="D5" s="234"/>
      <c r="E5" s="234"/>
      <c r="F5" s="234"/>
      <c r="G5" s="235"/>
      <c r="H5" s="236"/>
    </row>
    <row r="6" spans="1:8" x14ac:dyDescent="0.2">
      <c r="A6" s="237" t="s">
        <v>473</v>
      </c>
      <c r="B6" s="779">
        <v>46</v>
      </c>
      <c r="C6" s="626">
        <v>27.777777777777779</v>
      </c>
      <c r="D6" s="382">
        <v>252</v>
      </c>
      <c r="E6" s="626">
        <v>44</v>
      </c>
      <c r="F6" s="382">
        <v>720</v>
      </c>
      <c r="G6" s="626">
        <v>92</v>
      </c>
      <c r="H6" s="626">
        <v>4.4250507037059803</v>
      </c>
    </row>
    <row r="7" spans="1:8" x14ac:dyDescent="0.2">
      <c r="A7" s="237" t="s">
        <v>49</v>
      </c>
      <c r="B7" s="779">
        <v>31</v>
      </c>
      <c r="C7" s="629" t="s">
        <v>151</v>
      </c>
      <c r="D7" s="382">
        <v>48</v>
      </c>
      <c r="E7" s="626">
        <v>200</v>
      </c>
      <c r="F7" s="382">
        <v>137</v>
      </c>
      <c r="G7" s="626">
        <v>73.417721518987349</v>
      </c>
      <c r="H7" s="626">
        <v>0.8419888144551656</v>
      </c>
    </row>
    <row r="8" spans="1:8" x14ac:dyDescent="0.2">
      <c r="A8" s="237" t="s">
        <v>50</v>
      </c>
      <c r="B8" s="779">
        <v>177</v>
      </c>
      <c r="C8" s="626">
        <v>66.981132075471692</v>
      </c>
      <c r="D8" s="382">
        <v>612</v>
      </c>
      <c r="E8" s="626">
        <v>14.821763602251407</v>
      </c>
      <c r="F8" s="382">
        <v>2030</v>
      </c>
      <c r="G8" s="626">
        <v>3.730199284619315</v>
      </c>
      <c r="H8" s="626">
        <v>12.476184622948805</v>
      </c>
    </row>
    <row r="9" spans="1:8" x14ac:dyDescent="0.2">
      <c r="A9" s="237" t="s">
        <v>130</v>
      </c>
      <c r="B9" s="779">
        <v>538</v>
      </c>
      <c r="C9" s="626">
        <v>32.512315270935957</v>
      </c>
      <c r="D9" s="382">
        <v>1908</v>
      </c>
      <c r="E9" s="626">
        <v>5.1239669421487601</v>
      </c>
      <c r="F9" s="382">
        <v>5018</v>
      </c>
      <c r="G9" s="626">
        <v>1.1082006850695145</v>
      </c>
      <c r="H9" s="626">
        <v>30.840145043328622</v>
      </c>
    </row>
    <row r="10" spans="1:8" x14ac:dyDescent="0.2">
      <c r="A10" s="237" t="s">
        <v>131</v>
      </c>
      <c r="B10" s="779">
        <v>212</v>
      </c>
      <c r="C10" s="626">
        <v>-68.499257057949478</v>
      </c>
      <c r="D10" s="382">
        <v>1294</v>
      </c>
      <c r="E10" s="626">
        <v>-34.481012658227847</v>
      </c>
      <c r="F10" s="382">
        <v>4874</v>
      </c>
      <c r="G10" s="626">
        <v>-6.1790182868142445</v>
      </c>
      <c r="H10" s="626">
        <v>29.955134902587428</v>
      </c>
    </row>
    <row r="11" spans="1:8" x14ac:dyDescent="0.2">
      <c r="A11" s="237" t="s">
        <v>246</v>
      </c>
      <c r="B11" s="779">
        <v>158</v>
      </c>
      <c r="C11" s="626">
        <v>-64.810690423162583</v>
      </c>
      <c r="D11" s="382">
        <v>1186</v>
      </c>
      <c r="E11" s="626">
        <v>4.8629531388152074</v>
      </c>
      <c r="F11" s="382">
        <v>3492</v>
      </c>
      <c r="G11" s="626">
        <v>11.636828644501279</v>
      </c>
      <c r="H11" s="626">
        <v>21.461495912974001</v>
      </c>
    </row>
    <row r="12" spans="1:8" x14ac:dyDescent="0.2">
      <c r="A12" s="240" t="s">
        <v>247</v>
      </c>
      <c r="B12" s="780">
        <v>1162</v>
      </c>
      <c r="C12" s="242">
        <v>-30.419161676646706</v>
      </c>
      <c r="D12" s="241">
        <v>5300</v>
      </c>
      <c r="E12" s="242">
        <v>-6.1116031886625333</v>
      </c>
      <c r="F12" s="241">
        <v>16271</v>
      </c>
      <c r="G12" s="242">
        <v>3.6567496973944067</v>
      </c>
      <c r="H12" s="242">
        <v>100</v>
      </c>
    </row>
    <row r="13" spans="1:8" x14ac:dyDescent="0.2">
      <c r="A13" s="191" t="s">
        <v>248</v>
      </c>
      <c r="B13" s="781"/>
      <c r="C13" s="244"/>
      <c r="D13" s="243"/>
      <c r="E13" s="244"/>
      <c r="F13" s="243"/>
      <c r="G13" s="244"/>
      <c r="H13" s="244"/>
    </row>
    <row r="14" spans="1:8" x14ac:dyDescent="0.2">
      <c r="A14" s="237" t="s">
        <v>473</v>
      </c>
      <c r="B14" s="779">
        <v>38</v>
      </c>
      <c r="C14" s="626">
        <v>0</v>
      </c>
      <c r="D14" s="382">
        <v>129</v>
      </c>
      <c r="E14" s="626">
        <v>-1.5267175572519083</v>
      </c>
      <c r="F14" s="382">
        <v>423</v>
      </c>
      <c r="G14" s="626">
        <v>3.1707317073170733</v>
      </c>
      <c r="H14" s="626">
        <v>2.1356086232140155</v>
      </c>
    </row>
    <row r="15" spans="1:8" x14ac:dyDescent="0.2">
      <c r="A15" s="237" t="s">
        <v>49</v>
      </c>
      <c r="B15" s="779">
        <v>313</v>
      </c>
      <c r="C15" s="626">
        <v>-8.4795321637426895</v>
      </c>
      <c r="D15" s="382">
        <v>1351</v>
      </c>
      <c r="E15" s="626">
        <v>32.972440944881889</v>
      </c>
      <c r="F15" s="382">
        <v>3754</v>
      </c>
      <c r="G15" s="626">
        <v>13.004214328717639</v>
      </c>
      <c r="H15" s="626">
        <v>18.952895441005705</v>
      </c>
    </row>
    <row r="16" spans="1:8" x14ac:dyDescent="0.2">
      <c r="A16" s="237" t="s">
        <v>50</v>
      </c>
      <c r="B16" s="779">
        <v>81</v>
      </c>
      <c r="C16" s="812">
        <v>145.45454545454547</v>
      </c>
      <c r="D16" s="382">
        <v>184</v>
      </c>
      <c r="E16" s="626">
        <v>12.195121951219512</v>
      </c>
      <c r="F16" s="382">
        <v>359</v>
      </c>
      <c r="G16" s="626">
        <v>-19.144144144144143</v>
      </c>
      <c r="H16" s="626">
        <v>1.8124905336497199</v>
      </c>
    </row>
    <row r="17" spans="1:8" x14ac:dyDescent="0.2">
      <c r="A17" s="237" t="s">
        <v>130</v>
      </c>
      <c r="B17" s="779">
        <v>402</v>
      </c>
      <c r="C17" s="626">
        <v>-4.2857142857142856</v>
      </c>
      <c r="D17" s="382">
        <v>1535</v>
      </c>
      <c r="E17" s="626">
        <v>-6.5104166666666657E-2</v>
      </c>
      <c r="F17" s="382">
        <v>6410</v>
      </c>
      <c r="G17" s="626">
        <v>22.938243191407746</v>
      </c>
      <c r="H17" s="626">
        <v>32.362296157923964</v>
      </c>
    </row>
    <row r="18" spans="1:8" x14ac:dyDescent="0.2">
      <c r="A18" s="237" t="s">
        <v>131</v>
      </c>
      <c r="B18" s="779">
        <v>203</v>
      </c>
      <c r="C18" s="626">
        <v>-44.38356164383562</v>
      </c>
      <c r="D18" s="382">
        <v>584</v>
      </c>
      <c r="E18" s="626">
        <v>-49.611734253666953</v>
      </c>
      <c r="F18" s="382">
        <v>2451</v>
      </c>
      <c r="G18" s="626">
        <v>-24.02355858648481</v>
      </c>
      <c r="H18" s="626">
        <v>12.374413086282628</v>
      </c>
    </row>
    <row r="19" spans="1:8" x14ac:dyDescent="0.2">
      <c r="A19" s="237" t="s">
        <v>246</v>
      </c>
      <c r="B19" s="779">
        <v>654</v>
      </c>
      <c r="C19" s="626">
        <v>50.344827586206897</v>
      </c>
      <c r="D19" s="382">
        <v>2415</v>
      </c>
      <c r="E19" s="626">
        <v>40.243902439024396</v>
      </c>
      <c r="F19" s="382">
        <v>6410</v>
      </c>
      <c r="G19" s="626">
        <v>20.059936317662483</v>
      </c>
      <c r="H19" s="626">
        <v>32.362296157923964</v>
      </c>
    </row>
    <row r="20" spans="1:8" x14ac:dyDescent="0.2">
      <c r="A20" s="245" t="s">
        <v>249</v>
      </c>
      <c r="B20" s="782">
        <v>1691</v>
      </c>
      <c r="C20" s="247">
        <v>3.5517452541334968</v>
      </c>
      <c r="D20" s="246">
        <v>6198</v>
      </c>
      <c r="E20" s="247">
        <v>8.205307262569832</v>
      </c>
      <c r="F20" s="246">
        <v>19807</v>
      </c>
      <c r="G20" s="247">
        <v>10.314675577833473</v>
      </c>
      <c r="H20" s="247">
        <v>100</v>
      </c>
    </row>
    <row r="21" spans="1:8" x14ac:dyDescent="0.2">
      <c r="A21" s="191" t="s">
        <v>541</v>
      </c>
      <c r="B21" s="783"/>
      <c r="C21" s="628"/>
      <c r="D21" s="627"/>
      <c r="E21" s="628"/>
      <c r="F21" s="627"/>
      <c r="G21" s="628"/>
      <c r="H21" s="628"/>
    </row>
    <row r="22" spans="1:8" x14ac:dyDescent="0.2">
      <c r="A22" s="237" t="s">
        <v>473</v>
      </c>
      <c r="B22" s="779">
        <v>-8</v>
      </c>
      <c r="C22" s="626">
        <v>-500</v>
      </c>
      <c r="D22" s="382">
        <v>-123</v>
      </c>
      <c r="E22" s="626">
        <v>179.54545454545453</v>
      </c>
      <c r="F22" s="382">
        <v>-297</v>
      </c>
      <c r="G22" s="626">
        <v>-948.57142857142856</v>
      </c>
      <c r="H22" s="629" t="s">
        <v>542</v>
      </c>
    </row>
    <row r="23" spans="1:8" x14ac:dyDescent="0.2">
      <c r="A23" s="237" t="s">
        <v>49</v>
      </c>
      <c r="B23" s="779">
        <v>282</v>
      </c>
      <c r="C23" s="626">
        <v>-17.543859649122805</v>
      </c>
      <c r="D23" s="382">
        <v>1303</v>
      </c>
      <c r="E23" s="626">
        <v>30.3</v>
      </c>
      <c r="F23" s="382">
        <v>3617</v>
      </c>
      <c r="G23" s="626">
        <v>11.532531606537157</v>
      </c>
      <c r="H23" s="629" t="s">
        <v>542</v>
      </c>
    </row>
    <row r="24" spans="1:8" x14ac:dyDescent="0.2">
      <c r="A24" s="237" t="s">
        <v>50</v>
      </c>
      <c r="B24" s="779">
        <v>-96</v>
      </c>
      <c r="C24" s="626">
        <v>31.506849315068493</v>
      </c>
      <c r="D24" s="382">
        <v>-428</v>
      </c>
      <c r="E24" s="626">
        <v>15.989159891598916</v>
      </c>
      <c r="F24" s="382">
        <v>-1671</v>
      </c>
      <c r="G24" s="626">
        <v>10.442828816920025</v>
      </c>
      <c r="H24" s="629" t="s">
        <v>542</v>
      </c>
    </row>
    <row r="25" spans="1:8" x14ac:dyDescent="0.2">
      <c r="A25" s="237" t="s">
        <v>130</v>
      </c>
      <c r="B25" s="779">
        <v>-136</v>
      </c>
      <c r="C25" s="626">
        <v>-1071.4285714285713</v>
      </c>
      <c r="D25" s="382">
        <v>-373</v>
      </c>
      <c r="E25" s="626">
        <v>33.691756272401435</v>
      </c>
      <c r="F25" s="382">
        <v>1392</v>
      </c>
      <c r="G25" s="626">
        <v>454.58167330677293</v>
      </c>
      <c r="H25" s="629" t="s">
        <v>542</v>
      </c>
    </row>
    <row r="26" spans="1:8" x14ac:dyDescent="0.2">
      <c r="A26" s="237" t="s">
        <v>131</v>
      </c>
      <c r="B26" s="779">
        <v>-9</v>
      </c>
      <c r="C26" s="626">
        <v>-97.077922077922068</v>
      </c>
      <c r="D26" s="382">
        <v>-710</v>
      </c>
      <c r="E26" s="626">
        <v>-12.990196078431374</v>
      </c>
      <c r="F26" s="382">
        <v>-2423</v>
      </c>
      <c r="G26" s="626">
        <v>23.057389537836464</v>
      </c>
      <c r="H26" s="629" t="s">
        <v>542</v>
      </c>
    </row>
    <row r="27" spans="1:8" x14ac:dyDescent="0.2">
      <c r="A27" s="237" t="s">
        <v>246</v>
      </c>
      <c r="B27" s="779">
        <v>496</v>
      </c>
      <c r="C27" s="626">
        <v>-3642.8571428571431</v>
      </c>
      <c r="D27" s="382">
        <v>1229</v>
      </c>
      <c r="E27" s="626">
        <v>107.95262267343486</v>
      </c>
      <c r="F27" s="382">
        <v>2918</v>
      </c>
      <c r="G27" s="626">
        <v>31.97648123021257</v>
      </c>
      <c r="H27" s="629" t="s">
        <v>542</v>
      </c>
    </row>
    <row r="28" spans="1:8" x14ac:dyDescent="0.2">
      <c r="A28" s="245" t="s">
        <v>250</v>
      </c>
      <c r="B28" s="782">
        <v>529</v>
      </c>
      <c r="C28" s="247">
        <v>-1529.7297297297296</v>
      </c>
      <c r="D28" s="246">
        <v>898</v>
      </c>
      <c r="E28" s="247">
        <v>981.92771084337346</v>
      </c>
      <c r="F28" s="246">
        <v>3536</v>
      </c>
      <c r="G28" s="247">
        <v>56.598759964570412</v>
      </c>
      <c r="H28" s="625" t="s">
        <v>542</v>
      </c>
    </row>
    <row r="29" spans="1:8" x14ac:dyDescent="0.2">
      <c r="A29" s="249"/>
      <c r="B29" s="238"/>
      <c r="C29" s="238"/>
      <c r="D29" s="238"/>
      <c r="E29" s="238"/>
      <c r="F29" s="238"/>
      <c r="G29" s="238"/>
      <c r="H29" s="250" t="s">
        <v>241</v>
      </c>
    </row>
    <row r="30" spans="1:8" x14ac:dyDescent="0.2">
      <c r="A30" s="166" t="s">
        <v>242</v>
      </c>
      <c r="B30" s="238"/>
      <c r="C30" s="238"/>
      <c r="D30" s="238"/>
      <c r="E30" s="238"/>
      <c r="F30" s="238"/>
      <c r="G30" s="239"/>
      <c r="H30" s="239"/>
    </row>
    <row r="31" spans="1:8" x14ac:dyDescent="0.2">
      <c r="A31" s="166" t="s">
        <v>543</v>
      </c>
      <c r="B31" s="238"/>
      <c r="C31" s="238"/>
      <c r="D31" s="238"/>
      <c r="E31" s="238"/>
      <c r="F31" s="238"/>
      <c r="G31" s="239"/>
      <c r="H31" s="239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3"/>
  <sheetViews>
    <sheetView topLeftCell="A10" workbookViewId="0">
      <selection activeCell="J32" sqref="J32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6" t="s">
        <v>544</v>
      </c>
      <c r="B1" s="226"/>
      <c r="C1" s="1"/>
      <c r="D1" s="1"/>
      <c r="E1" s="1"/>
      <c r="F1" s="1"/>
      <c r="G1" s="1"/>
      <c r="H1" s="1"/>
    </row>
    <row r="2" spans="1:8" x14ac:dyDescent="0.2">
      <c r="A2" s="606"/>
      <c r="B2" s="606"/>
      <c r="C2" s="606"/>
      <c r="D2" s="606"/>
      <c r="E2" s="606"/>
      <c r="F2" s="1"/>
      <c r="G2" s="1"/>
      <c r="H2" s="608" t="s">
        <v>160</v>
      </c>
    </row>
    <row r="3" spans="1:8" ht="14.45" customHeight="1" x14ac:dyDescent="0.2">
      <c r="A3" s="875" t="s">
        <v>538</v>
      </c>
      <c r="B3" s="873" t="s">
        <v>539</v>
      </c>
      <c r="C3" s="859">
        <f>INDICE!A3</f>
        <v>42095</v>
      </c>
      <c r="D3" s="858">
        <v>41671</v>
      </c>
      <c r="E3" s="858">
        <v>41671</v>
      </c>
      <c r="F3" s="857" t="s">
        <v>122</v>
      </c>
      <c r="G3" s="857"/>
      <c r="H3" s="857"/>
    </row>
    <row r="4" spans="1:8" x14ac:dyDescent="0.2">
      <c r="A4" s="876"/>
      <c r="B4" s="874"/>
      <c r="C4" s="97" t="s">
        <v>547</v>
      </c>
      <c r="D4" s="97" t="s">
        <v>548</v>
      </c>
      <c r="E4" s="97" t="s">
        <v>251</v>
      </c>
      <c r="F4" s="97" t="s">
        <v>547</v>
      </c>
      <c r="G4" s="97" t="s">
        <v>548</v>
      </c>
      <c r="H4" s="97" t="s">
        <v>251</v>
      </c>
    </row>
    <row r="5" spans="1:8" x14ac:dyDescent="0.2">
      <c r="A5" s="630"/>
      <c r="B5" s="186" t="s">
        <v>213</v>
      </c>
      <c r="C5" s="186">
        <v>0</v>
      </c>
      <c r="D5" s="186">
        <v>16</v>
      </c>
      <c r="E5" s="251">
        <v>16</v>
      </c>
      <c r="F5" s="188">
        <v>18</v>
      </c>
      <c r="G5" s="186">
        <v>257</v>
      </c>
      <c r="H5" s="251">
        <v>239</v>
      </c>
    </row>
    <row r="6" spans="1:8" x14ac:dyDescent="0.2">
      <c r="A6" s="630"/>
      <c r="B6" s="186" t="s">
        <v>252</v>
      </c>
      <c r="C6" s="186">
        <v>145</v>
      </c>
      <c r="D6" s="186">
        <v>203</v>
      </c>
      <c r="E6" s="251">
        <v>58</v>
      </c>
      <c r="F6" s="188">
        <v>2049</v>
      </c>
      <c r="G6" s="186">
        <v>1948</v>
      </c>
      <c r="H6" s="252">
        <v>-101</v>
      </c>
    </row>
    <row r="7" spans="1:8" x14ac:dyDescent="0.2">
      <c r="A7" s="630"/>
      <c r="B7" s="189" t="s">
        <v>214</v>
      </c>
      <c r="C7" s="189">
        <v>0</v>
      </c>
      <c r="D7" s="189">
        <v>2</v>
      </c>
      <c r="E7" s="253">
        <v>2</v>
      </c>
      <c r="F7" s="189">
        <v>0</v>
      </c>
      <c r="G7" s="189">
        <v>66</v>
      </c>
      <c r="H7" s="252">
        <v>66</v>
      </c>
    </row>
    <row r="8" spans="1:8" x14ac:dyDescent="0.2">
      <c r="A8" s="191" t="s">
        <v>349</v>
      </c>
      <c r="B8" s="192"/>
      <c r="C8" s="192">
        <v>145</v>
      </c>
      <c r="D8" s="192">
        <v>221</v>
      </c>
      <c r="E8" s="254">
        <v>76</v>
      </c>
      <c r="F8" s="192">
        <v>2067</v>
      </c>
      <c r="G8" s="192">
        <v>2271</v>
      </c>
      <c r="H8" s="254">
        <v>204</v>
      </c>
    </row>
    <row r="9" spans="1:8" x14ac:dyDescent="0.2">
      <c r="A9" s="630"/>
      <c r="B9" s="189" t="s">
        <v>253</v>
      </c>
      <c r="C9" s="189">
        <v>2</v>
      </c>
      <c r="D9" s="186">
        <v>1</v>
      </c>
      <c r="E9" s="255">
        <v>-1</v>
      </c>
      <c r="F9" s="189">
        <v>767</v>
      </c>
      <c r="G9" s="186">
        <v>1</v>
      </c>
      <c r="H9" s="255">
        <v>-766</v>
      </c>
    </row>
    <row r="10" spans="1:8" x14ac:dyDescent="0.2">
      <c r="A10" s="630"/>
      <c r="B10" s="186" t="s">
        <v>215</v>
      </c>
      <c r="C10" s="186">
        <v>0</v>
      </c>
      <c r="D10" s="186">
        <v>15</v>
      </c>
      <c r="E10" s="252">
        <v>15</v>
      </c>
      <c r="F10" s="186">
        <v>4</v>
      </c>
      <c r="G10" s="186">
        <v>15</v>
      </c>
      <c r="H10" s="252">
        <v>11</v>
      </c>
    </row>
    <row r="11" spans="1:8" x14ac:dyDescent="0.2">
      <c r="A11" s="630"/>
      <c r="B11" s="189" t="s">
        <v>254</v>
      </c>
      <c r="C11" s="189">
        <v>0</v>
      </c>
      <c r="D11" s="189">
        <v>37</v>
      </c>
      <c r="E11" s="252">
        <v>37</v>
      </c>
      <c r="F11" s="189">
        <v>9</v>
      </c>
      <c r="G11" s="189">
        <v>1095</v>
      </c>
      <c r="H11" s="252">
        <v>1086</v>
      </c>
    </row>
    <row r="12" spans="1:8" x14ac:dyDescent="0.2">
      <c r="A12" s="191" t="s">
        <v>545</v>
      </c>
      <c r="B12" s="192"/>
      <c r="C12" s="192">
        <v>2</v>
      </c>
      <c r="D12" s="192">
        <v>53</v>
      </c>
      <c r="E12" s="254">
        <v>51</v>
      </c>
      <c r="F12" s="192">
        <v>780</v>
      </c>
      <c r="G12" s="192">
        <v>1111</v>
      </c>
      <c r="H12" s="254">
        <v>331</v>
      </c>
    </row>
    <row r="13" spans="1:8" x14ac:dyDescent="0.2">
      <c r="A13" s="630"/>
      <c r="B13" s="189" t="s">
        <v>311</v>
      </c>
      <c r="C13" s="189">
        <v>7</v>
      </c>
      <c r="D13" s="186">
        <v>20</v>
      </c>
      <c r="E13" s="255">
        <v>13</v>
      </c>
      <c r="F13" s="189">
        <v>36</v>
      </c>
      <c r="G13" s="186">
        <v>255</v>
      </c>
      <c r="H13" s="255">
        <v>219</v>
      </c>
    </row>
    <row r="14" spans="1:8" x14ac:dyDescent="0.2">
      <c r="A14" s="630"/>
      <c r="B14" s="189" t="s">
        <v>255</v>
      </c>
      <c r="C14" s="189">
        <v>10</v>
      </c>
      <c r="D14" s="189">
        <v>102</v>
      </c>
      <c r="E14" s="252">
        <v>92</v>
      </c>
      <c r="F14" s="189">
        <v>403</v>
      </c>
      <c r="G14" s="189">
        <v>1077</v>
      </c>
      <c r="H14" s="252">
        <v>674</v>
      </c>
    </row>
    <row r="15" spans="1:8" x14ac:dyDescent="0.2">
      <c r="A15" s="630"/>
      <c r="B15" s="189" t="s">
        <v>256</v>
      </c>
      <c r="C15" s="189">
        <v>18</v>
      </c>
      <c r="D15" s="186">
        <v>95</v>
      </c>
      <c r="E15" s="252">
        <v>77</v>
      </c>
      <c r="F15" s="189">
        <v>548</v>
      </c>
      <c r="G15" s="186">
        <v>2154</v>
      </c>
      <c r="H15" s="252">
        <v>1606</v>
      </c>
    </row>
    <row r="16" spans="1:8" x14ac:dyDescent="0.2">
      <c r="A16" s="630"/>
      <c r="B16" s="189" t="s">
        <v>257</v>
      </c>
      <c r="C16" s="189">
        <v>38</v>
      </c>
      <c r="D16" s="186">
        <v>109</v>
      </c>
      <c r="E16" s="252">
        <v>71</v>
      </c>
      <c r="F16" s="189">
        <v>634</v>
      </c>
      <c r="G16" s="186">
        <v>517</v>
      </c>
      <c r="H16" s="252">
        <v>-117</v>
      </c>
    </row>
    <row r="17" spans="1:8" x14ac:dyDescent="0.2">
      <c r="A17" s="630"/>
      <c r="B17" s="189" t="s">
        <v>258</v>
      </c>
      <c r="C17" s="189">
        <v>62</v>
      </c>
      <c r="D17" s="186">
        <v>91</v>
      </c>
      <c r="E17" s="252">
        <v>29</v>
      </c>
      <c r="F17" s="189">
        <v>1118</v>
      </c>
      <c r="G17" s="186">
        <v>1035</v>
      </c>
      <c r="H17" s="252">
        <v>-83</v>
      </c>
    </row>
    <row r="18" spans="1:8" x14ac:dyDescent="0.2">
      <c r="A18" s="630"/>
      <c r="B18" s="189" t="s">
        <v>221</v>
      </c>
      <c r="C18" s="189">
        <v>160</v>
      </c>
      <c r="D18" s="186">
        <v>131</v>
      </c>
      <c r="E18" s="252">
        <v>-29</v>
      </c>
      <c r="F18" s="189">
        <v>1262</v>
      </c>
      <c r="G18" s="186">
        <v>1604</v>
      </c>
      <c r="H18" s="252">
        <v>342</v>
      </c>
    </row>
    <row r="19" spans="1:8" x14ac:dyDescent="0.2">
      <c r="A19" s="630"/>
      <c r="B19" s="189" t="s">
        <v>259</v>
      </c>
      <c r="C19" s="189">
        <v>148</v>
      </c>
      <c r="D19" s="186">
        <v>173</v>
      </c>
      <c r="E19" s="252">
        <v>25</v>
      </c>
      <c r="F19" s="189">
        <v>1487</v>
      </c>
      <c r="G19" s="186">
        <v>1360</v>
      </c>
      <c r="H19" s="252">
        <v>-127</v>
      </c>
    </row>
    <row r="20" spans="1:8" x14ac:dyDescent="0.2">
      <c r="A20" s="630"/>
      <c r="B20" s="189" t="s">
        <v>224</v>
      </c>
      <c r="C20" s="189">
        <v>18</v>
      </c>
      <c r="D20" s="186">
        <v>159</v>
      </c>
      <c r="E20" s="252">
        <v>141</v>
      </c>
      <c r="F20" s="189">
        <v>228</v>
      </c>
      <c r="G20" s="186">
        <v>662</v>
      </c>
      <c r="H20" s="252">
        <v>434</v>
      </c>
    </row>
    <row r="21" spans="1:8" x14ac:dyDescent="0.2">
      <c r="A21" s="630"/>
      <c r="B21" s="189" t="s">
        <v>225</v>
      </c>
      <c r="C21" s="189">
        <v>33</v>
      </c>
      <c r="D21" s="186">
        <v>1</v>
      </c>
      <c r="E21" s="252">
        <v>-32</v>
      </c>
      <c r="F21" s="189">
        <v>818</v>
      </c>
      <c r="G21" s="186">
        <v>2</v>
      </c>
      <c r="H21" s="252">
        <v>-816</v>
      </c>
    </row>
    <row r="22" spans="1:8" x14ac:dyDescent="0.2">
      <c r="A22" s="630"/>
      <c r="B22" s="189" t="s">
        <v>260</v>
      </c>
      <c r="C22" s="189">
        <v>16</v>
      </c>
      <c r="D22" s="186">
        <v>16</v>
      </c>
      <c r="E22" s="252">
        <v>0</v>
      </c>
      <c r="F22" s="189">
        <v>683</v>
      </c>
      <c r="G22" s="186">
        <v>105</v>
      </c>
      <c r="H22" s="252">
        <v>-578</v>
      </c>
    </row>
    <row r="23" spans="1:8" x14ac:dyDescent="0.2">
      <c r="A23" s="630"/>
      <c r="B23" s="189" t="s">
        <v>261</v>
      </c>
      <c r="C23" s="189">
        <v>60</v>
      </c>
      <c r="D23" s="186">
        <v>49</v>
      </c>
      <c r="E23" s="252">
        <v>-11</v>
      </c>
      <c r="F23" s="189">
        <v>535</v>
      </c>
      <c r="G23" s="186">
        <v>432</v>
      </c>
      <c r="H23" s="252">
        <v>-103</v>
      </c>
    </row>
    <row r="24" spans="1:8" x14ac:dyDescent="0.2">
      <c r="A24" s="630"/>
      <c r="B24" s="189" t="s">
        <v>262</v>
      </c>
      <c r="C24" s="189">
        <v>3</v>
      </c>
      <c r="D24" s="186">
        <v>0</v>
      </c>
      <c r="E24" s="252">
        <v>-3</v>
      </c>
      <c r="F24" s="189">
        <v>100</v>
      </c>
      <c r="G24" s="186">
        <v>0</v>
      </c>
      <c r="H24" s="252">
        <v>-100</v>
      </c>
    </row>
    <row r="25" spans="1:8" x14ac:dyDescent="0.2">
      <c r="A25" s="630"/>
      <c r="B25" s="189" t="s">
        <v>263</v>
      </c>
      <c r="C25" s="189">
        <v>78</v>
      </c>
      <c r="D25" s="186">
        <v>143</v>
      </c>
      <c r="E25" s="252">
        <v>65</v>
      </c>
      <c r="F25" s="189">
        <v>1221</v>
      </c>
      <c r="G25" s="186">
        <v>2782</v>
      </c>
      <c r="H25" s="252">
        <v>1561</v>
      </c>
    </row>
    <row r="26" spans="1:8" x14ac:dyDescent="0.2">
      <c r="A26" s="191" t="s">
        <v>529</v>
      </c>
      <c r="B26" s="192"/>
      <c r="C26" s="192">
        <v>651</v>
      </c>
      <c r="D26" s="192">
        <v>1089</v>
      </c>
      <c r="E26" s="254">
        <v>438</v>
      </c>
      <c r="F26" s="192">
        <v>9073</v>
      </c>
      <c r="G26" s="192">
        <v>11985</v>
      </c>
      <c r="H26" s="254">
        <v>2912</v>
      </c>
    </row>
    <row r="27" spans="1:8" x14ac:dyDescent="0.2">
      <c r="A27" s="630"/>
      <c r="B27" s="189" t="s">
        <v>226</v>
      </c>
      <c r="C27" s="189">
        <v>184</v>
      </c>
      <c r="D27" s="186">
        <v>35</v>
      </c>
      <c r="E27" s="252">
        <v>-149</v>
      </c>
      <c r="F27" s="189">
        <v>1224</v>
      </c>
      <c r="G27" s="186">
        <v>87</v>
      </c>
      <c r="H27" s="252">
        <v>-1137</v>
      </c>
    </row>
    <row r="28" spans="1:8" x14ac:dyDescent="0.2">
      <c r="A28" s="631"/>
      <c r="B28" s="189" t="s">
        <v>264</v>
      </c>
      <c r="C28" s="189">
        <v>0</v>
      </c>
      <c r="D28" s="186">
        <v>0</v>
      </c>
      <c r="E28" s="252">
        <v>0</v>
      </c>
      <c r="F28" s="189">
        <v>112</v>
      </c>
      <c r="G28" s="186">
        <v>0</v>
      </c>
      <c r="H28" s="252">
        <v>-112</v>
      </c>
    </row>
    <row r="29" spans="1:8" x14ac:dyDescent="0.2">
      <c r="A29" s="631"/>
      <c r="B29" s="189" t="s">
        <v>265</v>
      </c>
      <c r="C29" s="189">
        <v>5</v>
      </c>
      <c r="D29" s="186">
        <v>0</v>
      </c>
      <c r="E29" s="252">
        <v>-5</v>
      </c>
      <c r="F29" s="189">
        <v>352</v>
      </c>
      <c r="G29" s="186">
        <v>33</v>
      </c>
      <c r="H29" s="252">
        <v>-319</v>
      </c>
    </row>
    <row r="30" spans="1:8" x14ac:dyDescent="0.2">
      <c r="A30" s="631"/>
      <c r="B30" s="189" t="s">
        <v>644</v>
      </c>
      <c r="C30" s="189">
        <v>0</v>
      </c>
      <c r="D30" s="189">
        <v>0</v>
      </c>
      <c r="E30" s="255">
        <v>0</v>
      </c>
      <c r="F30" s="186">
        <v>48</v>
      </c>
      <c r="G30" s="186">
        <v>301</v>
      </c>
      <c r="H30" s="255">
        <v>253</v>
      </c>
    </row>
    <row r="31" spans="1:8" x14ac:dyDescent="0.2">
      <c r="A31" s="191" t="s">
        <v>396</v>
      </c>
      <c r="B31" s="192"/>
      <c r="C31" s="192">
        <v>189</v>
      </c>
      <c r="D31" s="192">
        <v>35</v>
      </c>
      <c r="E31" s="254">
        <v>-154</v>
      </c>
      <c r="F31" s="192">
        <v>1736</v>
      </c>
      <c r="G31" s="192">
        <v>421</v>
      </c>
      <c r="H31" s="254">
        <v>-1315</v>
      </c>
    </row>
    <row r="32" spans="1:8" x14ac:dyDescent="0.2">
      <c r="A32" s="631"/>
      <c r="B32" s="189" t="s">
        <v>230</v>
      </c>
      <c r="C32" s="189">
        <v>90</v>
      </c>
      <c r="D32" s="186">
        <v>22</v>
      </c>
      <c r="E32" s="252">
        <v>-68</v>
      </c>
      <c r="F32" s="189">
        <v>1500</v>
      </c>
      <c r="G32" s="186">
        <v>122</v>
      </c>
      <c r="H32" s="252">
        <v>-1378</v>
      </c>
    </row>
    <row r="33" spans="1:8" x14ac:dyDescent="0.2">
      <c r="A33" s="631"/>
      <c r="B33" s="189" t="s">
        <v>236</v>
      </c>
      <c r="C33" s="189">
        <v>16</v>
      </c>
      <c r="D33" s="189">
        <v>44</v>
      </c>
      <c r="E33" s="255">
        <v>28</v>
      </c>
      <c r="F33" s="641">
        <v>131</v>
      </c>
      <c r="G33" s="189">
        <v>568</v>
      </c>
      <c r="H33" s="252">
        <v>437</v>
      </c>
    </row>
    <row r="34" spans="1:8" x14ac:dyDescent="0.2">
      <c r="A34" s="631"/>
      <c r="B34" s="189" t="s">
        <v>266</v>
      </c>
      <c r="C34" s="189">
        <v>0</v>
      </c>
      <c r="D34" s="189">
        <v>119</v>
      </c>
      <c r="E34" s="252">
        <v>119</v>
      </c>
      <c r="F34" s="189">
        <v>0</v>
      </c>
      <c r="G34" s="189">
        <v>1653</v>
      </c>
      <c r="H34" s="252">
        <v>1653</v>
      </c>
    </row>
    <row r="35" spans="1:8" x14ac:dyDescent="0.2">
      <c r="A35" s="631"/>
      <c r="B35" s="189" t="s">
        <v>238</v>
      </c>
      <c r="C35" s="189">
        <v>0</v>
      </c>
      <c r="D35" s="189">
        <v>20</v>
      </c>
      <c r="E35" s="255">
        <v>20</v>
      </c>
      <c r="F35" s="641">
        <v>10</v>
      </c>
      <c r="G35" s="189">
        <v>641</v>
      </c>
      <c r="H35" s="252">
        <v>631</v>
      </c>
    </row>
    <row r="36" spans="1:8" x14ac:dyDescent="0.2">
      <c r="A36" s="631"/>
      <c r="B36" s="189" t="s">
        <v>239</v>
      </c>
      <c r="C36" s="189">
        <v>33</v>
      </c>
      <c r="D36" s="189">
        <v>48</v>
      </c>
      <c r="E36" s="255">
        <v>15</v>
      </c>
      <c r="F36" s="641">
        <v>410</v>
      </c>
      <c r="G36" s="189">
        <v>677</v>
      </c>
      <c r="H36" s="252">
        <v>267</v>
      </c>
    </row>
    <row r="37" spans="1:8" x14ac:dyDescent="0.2">
      <c r="A37" s="192" t="s">
        <v>530</v>
      </c>
      <c r="B37" s="192"/>
      <c r="C37" s="192">
        <v>139</v>
      </c>
      <c r="D37" s="192">
        <v>253</v>
      </c>
      <c r="E37" s="254">
        <v>114</v>
      </c>
      <c r="F37" s="192">
        <v>2051</v>
      </c>
      <c r="G37" s="192">
        <v>3661</v>
      </c>
      <c r="H37" s="254">
        <v>1610</v>
      </c>
    </row>
    <row r="38" spans="1:8" x14ac:dyDescent="0.2">
      <c r="A38" s="631"/>
      <c r="B38" s="189" t="s">
        <v>267</v>
      </c>
      <c r="C38" s="189">
        <v>6</v>
      </c>
      <c r="D38" s="189">
        <v>9</v>
      </c>
      <c r="E38" s="251">
        <v>3</v>
      </c>
      <c r="F38" s="641">
        <v>155</v>
      </c>
      <c r="G38" s="189">
        <v>45</v>
      </c>
      <c r="H38" s="252">
        <v>-110</v>
      </c>
    </row>
    <row r="39" spans="1:8" x14ac:dyDescent="0.2">
      <c r="A39" s="631"/>
      <c r="B39" s="189" t="s">
        <v>268</v>
      </c>
      <c r="C39" s="189">
        <v>12</v>
      </c>
      <c r="D39" s="189">
        <v>0</v>
      </c>
      <c r="E39" s="255">
        <v>-12</v>
      </c>
      <c r="F39" s="641">
        <v>97</v>
      </c>
      <c r="G39" s="189">
        <v>0</v>
      </c>
      <c r="H39" s="252">
        <v>-97</v>
      </c>
    </row>
    <row r="40" spans="1:8" x14ac:dyDescent="0.2">
      <c r="A40" s="631"/>
      <c r="B40" s="189" t="s">
        <v>269</v>
      </c>
      <c r="C40" s="189">
        <v>5</v>
      </c>
      <c r="D40" s="189">
        <v>0</v>
      </c>
      <c r="E40" s="251">
        <v>-5</v>
      </c>
      <c r="F40" s="641">
        <v>30</v>
      </c>
      <c r="G40" s="189">
        <v>169</v>
      </c>
      <c r="H40" s="255">
        <v>139</v>
      </c>
    </row>
    <row r="41" spans="1:8" x14ac:dyDescent="0.2">
      <c r="A41" s="631"/>
      <c r="B41" s="189" t="s">
        <v>270</v>
      </c>
      <c r="C41" s="189">
        <v>2</v>
      </c>
      <c r="D41" s="189">
        <v>10</v>
      </c>
      <c r="E41" s="251">
        <v>8</v>
      </c>
      <c r="F41" s="641">
        <v>168</v>
      </c>
      <c r="G41" s="189">
        <v>105</v>
      </c>
      <c r="H41" s="255">
        <v>-63</v>
      </c>
    </row>
    <row r="42" spans="1:8" x14ac:dyDescent="0.2">
      <c r="A42" s="191" t="s">
        <v>546</v>
      </c>
      <c r="B42" s="203"/>
      <c r="C42" s="203">
        <v>25</v>
      </c>
      <c r="D42" s="192">
        <v>19</v>
      </c>
      <c r="E42" s="203">
        <v>-6</v>
      </c>
      <c r="F42" s="203">
        <v>450</v>
      </c>
      <c r="G42" s="203">
        <v>319</v>
      </c>
      <c r="H42" s="256">
        <v>-131</v>
      </c>
    </row>
    <row r="43" spans="1:8" x14ac:dyDescent="0.2">
      <c r="A43" s="374" t="s">
        <v>616</v>
      </c>
      <c r="B43" s="769"/>
      <c r="C43" s="784">
        <v>11</v>
      </c>
      <c r="D43" s="784">
        <v>21</v>
      </c>
      <c r="E43" s="784">
        <v>10</v>
      </c>
      <c r="F43" s="203">
        <v>114</v>
      </c>
      <c r="G43" s="784">
        <v>39</v>
      </c>
      <c r="H43" s="256">
        <v>-75</v>
      </c>
    </row>
    <row r="44" spans="1:8" x14ac:dyDescent="0.2">
      <c r="A44" s="801" t="s">
        <v>120</v>
      </c>
      <c r="B44" s="205"/>
      <c r="C44" s="205">
        <v>1162</v>
      </c>
      <c r="D44" s="257">
        <v>1691</v>
      </c>
      <c r="E44" s="205">
        <v>529</v>
      </c>
      <c r="F44" s="205">
        <v>16271</v>
      </c>
      <c r="G44" s="257">
        <v>19807</v>
      </c>
      <c r="H44" s="205">
        <v>3536</v>
      </c>
    </row>
    <row r="45" spans="1:8" x14ac:dyDescent="0.2">
      <c r="A45" s="802" t="s">
        <v>531</v>
      </c>
      <c r="B45" s="210"/>
      <c r="C45" s="210">
        <v>290</v>
      </c>
      <c r="D45" s="210">
        <v>103</v>
      </c>
      <c r="E45" s="210">
        <v>-187</v>
      </c>
      <c r="F45" s="210">
        <v>2988</v>
      </c>
      <c r="G45" s="210">
        <v>861</v>
      </c>
      <c r="H45" s="210">
        <v>-2127</v>
      </c>
    </row>
    <row r="46" spans="1:8" x14ac:dyDescent="0.2">
      <c r="A46" s="802" t="s">
        <v>532</v>
      </c>
      <c r="B46" s="210"/>
      <c r="C46" s="210">
        <v>872</v>
      </c>
      <c r="D46" s="210">
        <v>1588</v>
      </c>
      <c r="E46" s="210">
        <v>716</v>
      </c>
      <c r="F46" s="210">
        <v>13283</v>
      </c>
      <c r="G46" s="210">
        <v>18946</v>
      </c>
      <c r="H46" s="210">
        <v>5663</v>
      </c>
    </row>
    <row r="47" spans="1:8" x14ac:dyDescent="0.2">
      <c r="A47" s="803" t="s">
        <v>533</v>
      </c>
      <c r="B47" s="214"/>
      <c r="C47" s="214">
        <v>689</v>
      </c>
      <c r="D47" s="214">
        <v>1172</v>
      </c>
      <c r="E47" s="214">
        <v>483</v>
      </c>
      <c r="F47" s="214">
        <v>9646</v>
      </c>
      <c r="G47" s="214">
        <v>11080</v>
      </c>
      <c r="H47" s="214">
        <v>1434</v>
      </c>
    </row>
    <row r="48" spans="1:8" x14ac:dyDescent="0.2">
      <c r="A48" s="803" t="s">
        <v>534</v>
      </c>
      <c r="B48" s="214"/>
      <c r="C48" s="214">
        <v>473</v>
      </c>
      <c r="D48" s="214">
        <v>519</v>
      </c>
      <c r="E48" s="214">
        <v>46</v>
      </c>
      <c r="F48" s="214">
        <v>6625</v>
      </c>
      <c r="G48" s="214">
        <v>8727</v>
      </c>
      <c r="H48" s="214">
        <v>2102</v>
      </c>
    </row>
    <row r="49" spans="1:8" x14ac:dyDescent="0.2">
      <c r="A49" s="802" t="s">
        <v>535</v>
      </c>
      <c r="B49" s="217"/>
      <c r="C49" s="217">
        <v>477</v>
      </c>
      <c r="D49" s="258">
        <v>949</v>
      </c>
      <c r="E49" s="210">
        <v>472</v>
      </c>
      <c r="F49" s="210">
        <v>6726</v>
      </c>
      <c r="G49" s="210">
        <v>9514</v>
      </c>
      <c r="H49" s="210">
        <v>2788</v>
      </c>
    </row>
    <row r="50" spans="1:8" ht="15" x14ac:dyDescent="0.25">
      <c r="A50" s="223" t="s">
        <v>242</v>
      </c>
      <c r="B50" s="219"/>
      <c r="C50" s="259"/>
      <c r="D50" s="220"/>
      <c r="E50" s="220"/>
      <c r="F50" s="221"/>
      <c r="G50" s="220"/>
      <c r="H50" s="250" t="s">
        <v>241</v>
      </c>
    </row>
    <row r="51" spans="1:8" ht="15" x14ac:dyDescent="0.25">
      <c r="B51" s="223"/>
      <c r="C51" s="224"/>
      <c r="D51" s="220"/>
      <c r="E51" s="220"/>
      <c r="F51" s="221"/>
      <c r="G51" s="220"/>
      <c r="H51" s="222"/>
    </row>
    <row r="53" spans="1:8" x14ac:dyDescent="0.2">
      <c r="C53" s="260"/>
      <c r="D53" s="260"/>
      <c r="E53" s="260"/>
      <c r="F53" s="260"/>
      <c r="G53" s="260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F11" sqref="F11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160</v>
      </c>
    </row>
    <row r="3" spans="1:8" x14ac:dyDescent="0.2">
      <c r="A3" s="63"/>
      <c r="B3" s="856">
        <f>INDICE!A3</f>
        <v>42095</v>
      </c>
      <c r="C3" s="857"/>
      <c r="D3" s="857" t="s">
        <v>121</v>
      </c>
      <c r="E3" s="857"/>
      <c r="F3" s="857" t="s">
        <v>122</v>
      </c>
      <c r="G3" s="857"/>
      <c r="H3" s="857"/>
    </row>
    <row r="4" spans="1:8" x14ac:dyDescent="0.2">
      <c r="A4" s="75"/>
      <c r="B4" s="72" t="s">
        <v>48</v>
      </c>
      <c r="C4" s="72" t="s">
        <v>536</v>
      </c>
      <c r="D4" s="72" t="s">
        <v>48</v>
      </c>
      <c r="E4" s="72" t="s">
        <v>536</v>
      </c>
      <c r="F4" s="72" t="s">
        <v>48</v>
      </c>
      <c r="G4" s="72" t="s">
        <v>536</v>
      </c>
      <c r="H4" s="73" t="s">
        <v>129</v>
      </c>
    </row>
    <row r="5" spans="1:8" x14ac:dyDescent="0.2">
      <c r="A5" s="237" t="s">
        <v>272</v>
      </c>
      <c r="B5" s="685">
        <v>0.41299999999999998</v>
      </c>
      <c r="C5" s="387">
        <v>32.79742765273312</v>
      </c>
      <c r="D5" s="545">
        <v>1.284</v>
      </c>
      <c r="E5" s="387">
        <v>-9.7046413502109701</v>
      </c>
      <c r="F5" s="545">
        <v>4.6340000000000003</v>
      </c>
      <c r="G5" s="387">
        <v>1.578255151249452</v>
      </c>
      <c r="H5" s="686">
        <v>1.6177230391130104</v>
      </c>
    </row>
    <row r="6" spans="1:8" x14ac:dyDescent="0.2">
      <c r="A6" s="237" t="s">
        <v>273</v>
      </c>
      <c r="B6" s="546">
        <v>2.8170000000000002</v>
      </c>
      <c r="C6" s="269">
        <v>25.144380275433143</v>
      </c>
      <c r="D6" s="268">
        <v>10.943</v>
      </c>
      <c r="E6" s="269">
        <v>18.98445145156029</v>
      </c>
      <c r="F6" s="268">
        <v>25.352</v>
      </c>
      <c r="G6" s="269">
        <v>-19.463769497125067</v>
      </c>
      <c r="H6" s="687">
        <v>8.8503484004300894</v>
      </c>
    </row>
    <row r="7" spans="1:8" x14ac:dyDescent="0.2">
      <c r="A7" s="237" t="s">
        <v>274</v>
      </c>
      <c r="B7" s="546">
        <v>4.08</v>
      </c>
      <c r="C7" s="269">
        <v>-40.637276298559584</v>
      </c>
      <c r="D7" s="268">
        <v>12.459</v>
      </c>
      <c r="E7" s="269">
        <v>-22.53792588908232</v>
      </c>
      <c r="F7" s="268">
        <v>43.966000000000001</v>
      </c>
      <c r="G7" s="269">
        <v>10.36473630042423</v>
      </c>
      <c r="H7" s="687">
        <v>15.348470249814977</v>
      </c>
    </row>
    <row r="8" spans="1:8" x14ac:dyDescent="0.2">
      <c r="A8" s="237" t="s">
        <v>275</v>
      </c>
      <c r="B8" s="546">
        <v>10.744</v>
      </c>
      <c r="C8" s="269">
        <v>-51.185824625170376</v>
      </c>
      <c r="D8" s="268">
        <v>49.098999999999997</v>
      </c>
      <c r="E8" s="269">
        <v>-45.523638340600698</v>
      </c>
      <c r="F8" s="268">
        <v>187.38200000000001</v>
      </c>
      <c r="G8" s="269">
        <v>-34.256774062262082</v>
      </c>
      <c r="H8" s="687">
        <v>65.414798989010379</v>
      </c>
    </row>
    <row r="9" spans="1:8" x14ac:dyDescent="0.2">
      <c r="A9" s="237" t="s">
        <v>276</v>
      </c>
      <c r="B9" s="547">
        <v>5.6379999999999999</v>
      </c>
      <c r="C9" s="270">
        <v>12.156521739130435</v>
      </c>
      <c r="D9" s="268">
        <v>24.029</v>
      </c>
      <c r="E9" s="269">
        <v>8214.5328719723184</v>
      </c>
      <c r="F9" s="268">
        <v>24.77</v>
      </c>
      <c r="G9" s="269">
        <v>1.2907916900617631</v>
      </c>
      <c r="H9" s="687">
        <v>8.6471729993157673</v>
      </c>
    </row>
    <row r="10" spans="1:8" x14ac:dyDescent="0.2">
      <c r="A10" s="237" t="s">
        <v>647</v>
      </c>
      <c r="B10" s="547">
        <v>0.13900000000000001</v>
      </c>
      <c r="C10" s="270" t="s">
        <v>151</v>
      </c>
      <c r="D10" s="268">
        <v>0.34799999999999998</v>
      </c>
      <c r="E10" s="269" t="s">
        <v>151</v>
      </c>
      <c r="F10" s="268">
        <v>0.34799999999999998</v>
      </c>
      <c r="G10" s="269" t="s">
        <v>151</v>
      </c>
      <c r="H10" s="547">
        <v>0.12148632231578066</v>
      </c>
    </row>
    <row r="11" spans="1:8" x14ac:dyDescent="0.2">
      <c r="A11" s="245" t="s">
        <v>277</v>
      </c>
      <c r="B11" s="271">
        <v>23.831</v>
      </c>
      <c r="C11" s="272">
        <v>-24.324410148931442</v>
      </c>
      <c r="D11" s="271">
        <v>98.162000000000006</v>
      </c>
      <c r="E11" s="272">
        <v>-16.187532551805397</v>
      </c>
      <c r="F11" s="271">
        <v>286.452</v>
      </c>
      <c r="G11" s="272">
        <v>-21.017977280247049</v>
      </c>
      <c r="H11" s="272">
        <v>100</v>
      </c>
    </row>
    <row r="12" spans="1:8" x14ac:dyDescent="0.2">
      <c r="A12" s="273" t="s">
        <v>278</v>
      </c>
      <c r="B12" s="274">
        <f>B11/'Consumo PP'!B11*100</f>
        <v>0.53759390621933645</v>
      </c>
      <c r="C12" s="275"/>
      <c r="D12" s="274">
        <f>D11/'Consumo PP'!D11*100</f>
        <v>0.54152906569597226</v>
      </c>
      <c r="E12" s="275"/>
      <c r="F12" s="274">
        <f>F11/'Consumo PP'!F11*100</f>
        <v>0.52320563457329061</v>
      </c>
      <c r="G12" s="276"/>
      <c r="H12" s="276"/>
    </row>
    <row r="13" spans="1:8" x14ac:dyDescent="0.2">
      <c r="A13" s="277" t="s">
        <v>572</v>
      </c>
      <c r="B13" s="67"/>
      <c r="C13" s="67"/>
      <c r="D13" s="67"/>
      <c r="E13" s="67"/>
      <c r="F13" s="67"/>
      <c r="G13" s="270"/>
      <c r="H13" s="71" t="s">
        <v>241</v>
      </c>
    </row>
    <row r="14" spans="1:8" x14ac:dyDescent="0.2">
      <c r="A14" s="277" t="s">
        <v>648</v>
      </c>
      <c r="B14" s="67"/>
      <c r="C14" s="67"/>
      <c r="D14" s="67"/>
      <c r="E14" s="67"/>
      <c r="F14" s="67"/>
      <c r="G14" s="270"/>
      <c r="H14" s="71"/>
    </row>
    <row r="15" spans="1:8" x14ac:dyDescent="0.2">
      <c r="A15" s="223" t="s">
        <v>242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52" priority="3" operator="between">
      <formula>0.00001</formula>
      <formula>0.499</formula>
    </cfRule>
  </conditionalFormatting>
  <conditionalFormatting sqref="H10">
    <cfRule type="cellIs" dxfId="51" priority="2" operator="between">
      <formula>0.00001</formula>
      <formula>0.499</formula>
    </cfRule>
  </conditionalFormatting>
  <conditionalFormatting sqref="F10">
    <cfRule type="cellIs" dxfId="50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sheetData>
    <row r="1" spans="1:7" x14ac:dyDescent="0.2">
      <c r="A1" s="6" t="s">
        <v>279</v>
      </c>
      <c r="B1" s="690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160</v>
      </c>
    </row>
    <row r="3" spans="1:7" x14ac:dyDescent="0.2">
      <c r="A3" s="63"/>
      <c r="B3" s="859">
        <f>INDICE!A3</f>
        <v>42095</v>
      </c>
      <c r="C3" s="859"/>
      <c r="D3" s="877" t="s">
        <v>121</v>
      </c>
      <c r="E3" s="877"/>
      <c r="F3" s="877" t="s">
        <v>122</v>
      </c>
      <c r="G3" s="877"/>
    </row>
    <row r="4" spans="1:7" x14ac:dyDescent="0.2">
      <c r="A4" s="75"/>
      <c r="B4" s="263"/>
      <c r="C4" s="72" t="s">
        <v>536</v>
      </c>
      <c r="D4" s="263"/>
      <c r="E4" s="72" t="s">
        <v>536</v>
      </c>
      <c r="F4" s="263"/>
      <c r="G4" s="72" t="s">
        <v>536</v>
      </c>
    </row>
    <row r="5" spans="1:7" ht="15" x14ac:dyDescent="0.25">
      <c r="A5" s="682" t="s">
        <v>120</v>
      </c>
      <c r="B5" s="688">
        <v>5597</v>
      </c>
      <c r="C5" s="683">
        <v>12.57039420756235</v>
      </c>
      <c r="D5" s="684">
        <v>20915</v>
      </c>
      <c r="E5" s="683">
        <v>6.7200734768853962</v>
      </c>
      <c r="F5" s="689">
        <v>62724</v>
      </c>
      <c r="G5" s="683">
        <v>4.3782137686585791</v>
      </c>
    </row>
    <row r="6" spans="1:7" x14ac:dyDescent="0.2">
      <c r="A6" s="277"/>
      <c r="B6" s="1"/>
      <c r="C6" s="1"/>
      <c r="D6" s="1"/>
      <c r="E6" s="1"/>
      <c r="F6" s="1"/>
      <c r="G6" s="71" t="s">
        <v>241</v>
      </c>
    </row>
    <row r="7" spans="1:7" x14ac:dyDescent="0.2">
      <c r="A7" s="277" t="s">
        <v>572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280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160</v>
      </c>
    </row>
    <row r="3" spans="1:8" s="80" customFormat="1" x14ac:dyDescent="0.2">
      <c r="A3" s="79"/>
      <c r="B3" s="856">
        <f>INDICE!A3</f>
        <v>42095</v>
      </c>
      <c r="C3" s="857"/>
      <c r="D3" s="857" t="s">
        <v>121</v>
      </c>
      <c r="E3" s="857"/>
      <c r="F3" s="857" t="s">
        <v>122</v>
      </c>
      <c r="G3" s="857"/>
      <c r="H3" s="857"/>
    </row>
    <row r="4" spans="1:8" s="80" customFormat="1" x14ac:dyDescent="0.2">
      <c r="A4" s="81"/>
      <c r="B4" s="72" t="s">
        <v>48</v>
      </c>
      <c r="C4" s="72" t="s">
        <v>123</v>
      </c>
      <c r="D4" s="72" t="s">
        <v>48</v>
      </c>
      <c r="E4" s="72" t="s">
        <v>124</v>
      </c>
      <c r="F4" s="72" t="s">
        <v>48</v>
      </c>
      <c r="G4" s="73" t="s">
        <v>124</v>
      </c>
      <c r="H4" s="73" t="s">
        <v>129</v>
      </c>
    </row>
    <row r="5" spans="1:8" s="80" customFormat="1" x14ac:dyDescent="0.2">
      <c r="A5" s="82" t="s">
        <v>630</v>
      </c>
      <c r="B5" s="483">
        <v>143</v>
      </c>
      <c r="C5" s="84">
        <v>5.1470588235294112</v>
      </c>
      <c r="D5" s="83">
        <v>594</v>
      </c>
      <c r="E5" s="84">
        <v>6.6427289048473961</v>
      </c>
      <c r="F5" s="83">
        <v>1636</v>
      </c>
      <c r="G5" s="84">
        <v>-1.2451203560004729</v>
      </c>
      <c r="H5" s="486">
        <v>2.6395185621400108</v>
      </c>
    </row>
    <row r="6" spans="1:8" s="80" customFormat="1" x14ac:dyDescent="0.2">
      <c r="A6" s="82" t="s">
        <v>49</v>
      </c>
      <c r="B6" s="484">
        <v>748</v>
      </c>
      <c r="C6" s="86">
        <v>24.874791318864776</v>
      </c>
      <c r="D6" s="85">
        <v>2828</v>
      </c>
      <c r="E6" s="86">
        <v>25.465838509316768</v>
      </c>
      <c r="F6" s="85">
        <v>7874</v>
      </c>
      <c r="G6" s="86">
        <v>9.5851366146988699</v>
      </c>
      <c r="H6" s="487">
        <v>12.703893128539393</v>
      </c>
    </row>
    <row r="7" spans="1:8" s="80" customFormat="1" x14ac:dyDescent="0.2">
      <c r="A7" s="82" t="s">
        <v>50</v>
      </c>
      <c r="B7" s="484">
        <v>788</v>
      </c>
      <c r="C7" s="86">
        <v>15.373352855051245</v>
      </c>
      <c r="D7" s="85">
        <v>3043</v>
      </c>
      <c r="E7" s="86">
        <v>12.787249814677541</v>
      </c>
      <c r="F7" s="85">
        <v>9234</v>
      </c>
      <c r="G7" s="86">
        <v>9.0870299254524785</v>
      </c>
      <c r="H7" s="487">
        <v>14.898113938142336</v>
      </c>
    </row>
    <row r="8" spans="1:8" s="80" customFormat="1" x14ac:dyDescent="0.2">
      <c r="A8" s="82" t="s">
        <v>130</v>
      </c>
      <c r="B8" s="484">
        <v>2328</v>
      </c>
      <c r="C8" s="86">
        <v>2.3746701846965697</v>
      </c>
      <c r="D8" s="85">
        <v>8846</v>
      </c>
      <c r="E8" s="86">
        <v>0.24932003626473254</v>
      </c>
      <c r="F8" s="85">
        <v>27468</v>
      </c>
      <c r="G8" s="86">
        <v>2.9460569482685517</v>
      </c>
      <c r="H8" s="487">
        <v>44.316806763362962</v>
      </c>
    </row>
    <row r="9" spans="1:8" s="80" customFormat="1" x14ac:dyDescent="0.2">
      <c r="A9" s="82" t="s">
        <v>131</v>
      </c>
      <c r="B9" s="484">
        <v>370</v>
      </c>
      <c r="C9" s="86">
        <v>5.7142857142857144</v>
      </c>
      <c r="D9" s="85">
        <v>1254</v>
      </c>
      <c r="E9" s="86">
        <v>-19.820971867007671</v>
      </c>
      <c r="F9" s="85">
        <v>4172</v>
      </c>
      <c r="G9" s="87">
        <v>-16.35121262671629</v>
      </c>
      <c r="H9" s="487">
        <v>6.7310950129878506</v>
      </c>
    </row>
    <row r="10" spans="1:8" s="80" customFormat="1" x14ac:dyDescent="0.2">
      <c r="A10" s="81" t="s">
        <v>132</v>
      </c>
      <c r="B10" s="485">
        <v>1114</v>
      </c>
      <c r="C10" s="89">
        <v>26.160815402038505</v>
      </c>
      <c r="D10" s="88">
        <v>4054</v>
      </c>
      <c r="E10" s="89">
        <v>14.844192634560907</v>
      </c>
      <c r="F10" s="88">
        <v>11597</v>
      </c>
      <c r="G10" s="89">
        <v>9.5300182801888731</v>
      </c>
      <c r="H10" s="488">
        <v>18.710572594827447</v>
      </c>
    </row>
    <row r="11" spans="1:8" s="80" customFormat="1" x14ac:dyDescent="0.2">
      <c r="A11" s="90" t="s">
        <v>120</v>
      </c>
      <c r="B11" s="91">
        <v>5491</v>
      </c>
      <c r="C11" s="92">
        <v>11.49238578680203</v>
      </c>
      <c r="D11" s="91">
        <v>20619</v>
      </c>
      <c r="E11" s="92">
        <v>6.1357903948113446</v>
      </c>
      <c r="F11" s="91">
        <v>61981</v>
      </c>
      <c r="G11" s="92">
        <v>4.0575947983726897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241</v>
      </c>
    </row>
    <row r="13" spans="1:8" s="80" customFormat="1" x14ac:dyDescent="0.2">
      <c r="A13" s="94" t="s">
        <v>134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573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242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B16" sqref="B16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6" t="s">
        <v>281</v>
      </c>
      <c r="B1" s="226"/>
      <c r="C1" s="226"/>
      <c r="D1" s="226"/>
      <c r="E1" s="226"/>
      <c r="F1" s="227"/>
      <c r="G1" s="227"/>
    </row>
    <row r="2" spans="1:7" x14ac:dyDescent="0.2">
      <c r="A2" s="226"/>
      <c r="B2" s="226"/>
      <c r="C2" s="226"/>
      <c r="D2" s="226"/>
      <c r="E2" s="231" t="s">
        <v>160</v>
      </c>
      <c r="F2" s="227"/>
      <c r="G2" s="227"/>
    </row>
    <row r="3" spans="1:7" x14ac:dyDescent="0.2">
      <c r="A3" s="878">
        <f>INDICE!A3</f>
        <v>42095</v>
      </c>
      <c r="B3" s="878">
        <v>41671</v>
      </c>
      <c r="C3" s="879">
        <v>41671</v>
      </c>
      <c r="D3" s="878">
        <v>41671</v>
      </c>
      <c r="E3" s="878">
        <v>41671</v>
      </c>
      <c r="F3" s="227"/>
    </row>
    <row r="4" spans="1:7" x14ac:dyDescent="0.2">
      <c r="A4" s="237" t="s">
        <v>30</v>
      </c>
      <c r="B4" s="238">
        <v>23.831</v>
      </c>
      <c r="C4" s="691"/>
      <c r="D4" s="374" t="s">
        <v>282</v>
      </c>
      <c r="E4" s="381">
        <v>5491</v>
      </c>
    </row>
    <row r="5" spans="1:7" x14ac:dyDescent="0.2">
      <c r="A5" s="237" t="s">
        <v>283</v>
      </c>
      <c r="B5" s="238">
        <v>5325</v>
      </c>
      <c r="C5" s="381"/>
      <c r="D5" s="237" t="s">
        <v>284</v>
      </c>
      <c r="E5" s="238">
        <v>-375</v>
      </c>
    </row>
    <row r="6" spans="1:7" x14ac:dyDescent="0.2">
      <c r="A6" s="237" t="s">
        <v>566</v>
      </c>
      <c r="B6" s="238">
        <v>-149</v>
      </c>
      <c r="C6" s="381"/>
      <c r="D6" s="237" t="s">
        <v>285</v>
      </c>
      <c r="E6" s="238">
        <v>139</v>
      </c>
    </row>
    <row r="7" spans="1:7" x14ac:dyDescent="0.2">
      <c r="A7" s="237" t="s">
        <v>567</v>
      </c>
      <c r="B7" s="238">
        <v>30.168999999999869</v>
      </c>
      <c r="C7" s="381"/>
      <c r="D7" s="237" t="s">
        <v>568</v>
      </c>
      <c r="E7" s="238">
        <v>1162</v>
      </c>
    </row>
    <row r="8" spans="1:7" x14ac:dyDescent="0.2">
      <c r="A8" s="237" t="s">
        <v>569</v>
      </c>
      <c r="B8" s="238">
        <v>367</v>
      </c>
      <c r="C8" s="381"/>
      <c r="D8" s="237" t="s">
        <v>570</v>
      </c>
      <c r="E8" s="238">
        <v>-1691</v>
      </c>
    </row>
    <row r="9" spans="1:7" x14ac:dyDescent="0.2">
      <c r="A9" s="245" t="s">
        <v>59</v>
      </c>
      <c r="B9" s="246">
        <v>5597</v>
      </c>
      <c r="C9" s="381"/>
      <c r="D9" s="237" t="s">
        <v>287</v>
      </c>
      <c r="E9" s="238">
        <v>-293</v>
      </c>
    </row>
    <row r="10" spans="1:7" x14ac:dyDescent="0.2">
      <c r="A10" s="237" t="s">
        <v>286</v>
      </c>
      <c r="B10" s="238">
        <v>-106</v>
      </c>
      <c r="C10" s="381"/>
      <c r="D10" s="245" t="s">
        <v>571</v>
      </c>
      <c r="E10" s="246">
        <v>4433</v>
      </c>
    </row>
    <row r="11" spans="1:7" x14ac:dyDescent="0.2">
      <c r="A11" s="245" t="s">
        <v>282</v>
      </c>
      <c r="B11" s="246">
        <v>5491</v>
      </c>
      <c r="C11" s="692"/>
      <c r="D11" s="323"/>
      <c r="E11" s="681" t="s">
        <v>133</v>
      </c>
      <c r="F11" s="237"/>
    </row>
  </sheetData>
  <mergeCells count="1">
    <mergeCell ref="A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30"/>
  <sheetViews>
    <sheetView workbookViewId="0">
      <selection activeCell="G14" sqref="G14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45" t="s">
        <v>576</v>
      </c>
      <c r="B1" s="845"/>
      <c r="C1" s="845"/>
      <c r="D1" s="845"/>
      <c r="E1" s="280"/>
      <c r="F1" s="280"/>
      <c r="G1" s="60"/>
      <c r="H1" s="60"/>
      <c r="I1" s="60"/>
      <c r="J1" s="60"/>
      <c r="K1" s="58"/>
      <c r="L1" s="58"/>
    </row>
    <row r="2" spans="1:12" ht="14.25" customHeight="1" x14ac:dyDescent="0.2">
      <c r="A2" s="845"/>
      <c r="B2" s="845"/>
      <c r="C2" s="845"/>
      <c r="D2" s="845"/>
      <c r="E2" s="280"/>
      <c r="F2" s="280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288</v>
      </c>
      <c r="F3" s="58"/>
    </row>
    <row r="4" spans="1:12" s="283" customFormat="1" ht="14.25" customHeight="1" x14ac:dyDescent="0.2">
      <c r="A4" s="281"/>
      <c r="B4" s="281"/>
      <c r="C4" s="282" t="s">
        <v>289</v>
      </c>
      <c r="D4" s="282" t="s">
        <v>575</v>
      </c>
      <c r="E4" s="65"/>
      <c r="F4" s="65"/>
    </row>
    <row r="5" spans="1:12" s="283" customFormat="1" ht="14.25" customHeight="1" x14ac:dyDescent="0.2">
      <c r="A5" s="880">
        <v>2008</v>
      </c>
      <c r="B5" s="284" t="s">
        <v>290</v>
      </c>
      <c r="C5" s="693">
        <v>12.94</v>
      </c>
      <c r="D5" s="285">
        <v>5.29</v>
      </c>
      <c r="E5" s="65"/>
      <c r="F5" s="65"/>
    </row>
    <row r="6" spans="1:12" ht="14.25" customHeight="1" x14ac:dyDescent="0.2">
      <c r="A6" s="880"/>
      <c r="B6" s="284" t="s">
        <v>291</v>
      </c>
      <c r="C6" s="693">
        <v>14.1</v>
      </c>
      <c r="D6" s="285">
        <v>8.9644513137557968</v>
      </c>
      <c r="F6" s="58"/>
    </row>
    <row r="7" spans="1:12" ht="14.25" customHeight="1" x14ac:dyDescent="0.2">
      <c r="A7" s="880"/>
      <c r="B7" s="284" t="s">
        <v>292</v>
      </c>
      <c r="C7" s="693">
        <v>13.76</v>
      </c>
      <c r="D7" s="285">
        <v>-2.4113475177304955</v>
      </c>
      <c r="E7" s="286"/>
      <c r="F7" s="58"/>
    </row>
    <row r="8" spans="1:12" s="283" customFormat="1" ht="14.25" customHeight="1" x14ac:dyDescent="0.2">
      <c r="A8" s="847">
        <v>2009</v>
      </c>
      <c r="B8" s="287" t="s">
        <v>290</v>
      </c>
      <c r="C8" s="694">
        <v>13.5</v>
      </c>
      <c r="D8" s="288">
        <v>-1.8895348837209287</v>
      </c>
      <c r="E8" s="65"/>
      <c r="F8" s="65"/>
    </row>
    <row r="9" spans="1:12" ht="14.25" customHeight="1" x14ac:dyDescent="0.2">
      <c r="A9" s="880"/>
      <c r="B9" s="284" t="s">
        <v>291</v>
      </c>
      <c r="C9" s="693">
        <v>10.5</v>
      </c>
      <c r="D9" s="285">
        <v>-22.222222222222221</v>
      </c>
      <c r="F9" s="58"/>
    </row>
    <row r="10" spans="1:12" ht="14.25" customHeight="1" x14ac:dyDescent="0.2">
      <c r="A10" s="880"/>
      <c r="B10" s="284" t="s">
        <v>292</v>
      </c>
      <c r="C10" s="693">
        <v>10.48</v>
      </c>
      <c r="D10" s="285">
        <v>-0.19047619047618641</v>
      </c>
      <c r="E10" s="286"/>
      <c r="F10" s="58"/>
    </row>
    <row r="11" spans="1:12" ht="14.25" customHeight="1" x14ac:dyDescent="0.2">
      <c r="A11" s="880"/>
      <c r="B11" s="284" t="s">
        <v>293</v>
      </c>
      <c r="C11" s="693">
        <v>10.69</v>
      </c>
      <c r="D11" s="285">
        <v>2.0038167938931211</v>
      </c>
      <c r="E11" s="286"/>
      <c r="F11" s="58"/>
    </row>
    <row r="12" spans="1:12" s="283" customFormat="1" ht="14.25" customHeight="1" x14ac:dyDescent="0.2">
      <c r="A12" s="847">
        <v>2010</v>
      </c>
      <c r="B12" s="287" t="s">
        <v>290</v>
      </c>
      <c r="C12" s="694">
        <v>11.06</v>
      </c>
      <c r="D12" s="288">
        <v>3.4611786716557624</v>
      </c>
      <c r="E12" s="65"/>
      <c r="F12" s="65"/>
    </row>
    <row r="13" spans="1:12" ht="14.25" customHeight="1" x14ac:dyDescent="0.2">
      <c r="A13" s="880"/>
      <c r="B13" s="284" t="s">
        <v>291</v>
      </c>
      <c r="C13" s="693">
        <v>11.68</v>
      </c>
      <c r="D13" s="285">
        <v>5.6057866184448395</v>
      </c>
      <c r="F13" s="58"/>
    </row>
    <row r="14" spans="1:12" ht="14.25" customHeight="1" x14ac:dyDescent="0.2">
      <c r="A14" s="880"/>
      <c r="B14" s="284" t="s">
        <v>292</v>
      </c>
      <c r="C14" s="693">
        <v>12.45</v>
      </c>
      <c r="D14" s="285">
        <v>6.5924657534246531</v>
      </c>
      <c r="E14" s="286"/>
      <c r="F14" s="58"/>
    </row>
    <row r="15" spans="1:12" ht="14.25" customHeight="1" x14ac:dyDescent="0.2">
      <c r="A15" s="848"/>
      <c r="B15" s="289" t="s">
        <v>293</v>
      </c>
      <c r="C15" s="695">
        <v>12.79</v>
      </c>
      <c r="D15" s="290">
        <v>2.7309236947791153</v>
      </c>
      <c r="E15" s="286"/>
      <c r="F15" s="58"/>
    </row>
    <row r="16" spans="1:12" s="283" customFormat="1" ht="14.25" customHeight="1" x14ac:dyDescent="0.2">
      <c r="A16" s="880">
        <v>2011</v>
      </c>
      <c r="B16" s="284" t="s">
        <v>290</v>
      </c>
      <c r="C16" s="693">
        <v>13.19</v>
      </c>
      <c r="D16" s="285">
        <v>3.1274433150899172</v>
      </c>
      <c r="E16" s="65"/>
      <c r="F16" s="65"/>
    </row>
    <row r="17" spans="1:6" ht="14.25" customHeight="1" x14ac:dyDescent="0.2">
      <c r="A17" s="880"/>
      <c r="B17" s="284" t="s">
        <v>291</v>
      </c>
      <c r="C17" s="693">
        <v>14</v>
      </c>
      <c r="D17" s="285">
        <v>6.141015921152392</v>
      </c>
      <c r="F17" s="58"/>
    </row>
    <row r="18" spans="1:6" ht="14.25" customHeight="1" x14ac:dyDescent="0.2">
      <c r="A18" s="880"/>
      <c r="B18" s="284" t="s">
        <v>292</v>
      </c>
      <c r="C18" s="693">
        <v>14.8</v>
      </c>
      <c r="D18" s="285">
        <v>5.7142857142857197</v>
      </c>
      <c r="E18" s="286"/>
      <c r="F18" s="58"/>
    </row>
    <row r="19" spans="1:6" ht="14.25" customHeight="1" x14ac:dyDescent="0.2">
      <c r="A19" s="848"/>
      <c r="B19" s="289" t="s">
        <v>293</v>
      </c>
      <c r="C19" s="695">
        <v>15.09</v>
      </c>
      <c r="D19" s="290">
        <v>1.9594594594594537</v>
      </c>
      <c r="E19" s="286"/>
      <c r="F19" s="58"/>
    </row>
    <row r="20" spans="1:6" s="283" customFormat="1" ht="14.25" customHeight="1" x14ac:dyDescent="0.2">
      <c r="A20" s="880">
        <v>2012</v>
      </c>
      <c r="B20" s="284" t="s">
        <v>294</v>
      </c>
      <c r="C20" s="693">
        <v>15.53</v>
      </c>
      <c r="D20" s="285">
        <v>2.9158383035122566</v>
      </c>
      <c r="E20" s="65"/>
      <c r="F20" s="65"/>
    </row>
    <row r="21" spans="1:6" ht="14.25" customHeight="1" x14ac:dyDescent="0.2">
      <c r="A21" s="880"/>
      <c r="B21" s="284" t="s">
        <v>292</v>
      </c>
      <c r="C21" s="693">
        <v>16.45</v>
      </c>
      <c r="D21" s="285">
        <v>5.9240180296200897</v>
      </c>
      <c r="F21" s="58"/>
    </row>
    <row r="22" spans="1:6" ht="14.25" customHeight="1" x14ac:dyDescent="0.2">
      <c r="A22" s="880"/>
      <c r="B22" s="284" t="s">
        <v>295</v>
      </c>
      <c r="C22" s="693">
        <v>16.87</v>
      </c>
      <c r="D22" s="285">
        <v>2.5531914893617129</v>
      </c>
      <c r="E22" s="286"/>
      <c r="F22" s="58"/>
    </row>
    <row r="23" spans="1:6" ht="14.25" customHeight="1" x14ac:dyDescent="0.2">
      <c r="A23" s="848"/>
      <c r="B23" s="289" t="s">
        <v>293</v>
      </c>
      <c r="C23" s="695">
        <v>16.100000000000001</v>
      </c>
      <c r="D23" s="290">
        <v>-4.5643153526970925</v>
      </c>
      <c r="E23" s="286"/>
      <c r="F23" s="58"/>
    </row>
    <row r="24" spans="1:6" ht="14.25" customHeight="1" x14ac:dyDescent="0.2">
      <c r="A24" s="847">
        <v>2013</v>
      </c>
      <c r="B24" s="287" t="s">
        <v>290</v>
      </c>
      <c r="C24" s="694">
        <v>16.32</v>
      </c>
      <c r="D24" s="288">
        <v>1.3664596273291854</v>
      </c>
      <c r="E24" s="286"/>
      <c r="F24" s="58"/>
    </row>
    <row r="25" spans="1:6" ht="14.25" customHeight="1" x14ac:dyDescent="0.2">
      <c r="A25" s="880"/>
      <c r="B25" s="284" t="s">
        <v>296</v>
      </c>
      <c r="C25" s="693">
        <v>17.13</v>
      </c>
      <c r="D25" s="285">
        <v>4.9632352941176388</v>
      </c>
      <c r="E25" s="286"/>
      <c r="F25" s="58"/>
    </row>
    <row r="26" spans="1:6" ht="14.25" customHeight="1" x14ac:dyDescent="0.2">
      <c r="A26" s="848"/>
      <c r="B26" s="289" t="s">
        <v>297</v>
      </c>
      <c r="C26" s="695">
        <v>17.5</v>
      </c>
      <c r="D26" s="290">
        <v>2.1599532983070695</v>
      </c>
      <c r="F26" s="58"/>
    </row>
    <row r="27" spans="1:6" ht="14.25" customHeight="1" x14ac:dyDescent="0.2">
      <c r="A27" s="831">
        <v>2015</v>
      </c>
      <c r="B27" s="744" t="s">
        <v>658</v>
      </c>
      <c r="C27" s="832">
        <v>15.81</v>
      </c>
      <c r="D27" s="833">
        <v>-9.66</v>
      </c>
      <c r="F27" s="58"/>
    </row>
    <row r="28" spans="1:6" ht="14.25" customHeight="1" x14ac:dyDescent="0.2">
      <c r="A28" s="277"/>
      <c r="D28" s="71" t="s">
        <v>299</v>
      </c>
    </row>
    <row r="29" spans="1:6" ht="14.25" customHeight="1" x14ac:dyDescent="0.2">
      <c r="A29" s="277" t="s">
        <v>298</v>
      </c>
    </row>
    <row r="30" spans="1:6" ht="14.25" customHeight="1" x14ac:dyDescent="0.2">
      <c r="A30" s="277" t="s">
        <v>574</v>
      </c>
    </row>
  </sheetData>
  <mergeCells count="7">
    <mergeCell ref="A24:A26"/>
    <mergeCell ref="A1:D2"/>
    <mergeCell ref="A5:A7"/>
    <mergeCell ref="A8:A11"/>
    <mergeCell ref="A12:A15"/>
    <mergeCell ref="A16:A19"/>
    <mergeCell ref="A20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/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47" t="s">
        <v>624</v>
      </c>
      <c r="C3" s="849" t="s">
        <v>500</v>
      </c>
      <c r="D3" s="847" t="s">
        <v>110</v>
      </c>
      <c r="E3" s="849" t="s">
        <v>500</v>
      </c>
      <c r="F3" s="851" t="s">
        <v>112</v>
      </c>
      <c r="G3" s="851"/>
    </row>
    <row r="4" spans="1:7" ht="14.45" customHeight="1" x14ac:dyDescent="0.25">
      <c r="A4" s="64"/>
      <c r="B4" s="848"/>
      <c r="C4" s="850"/>
      <c r="D4" s="848"/>
      <c r="E4" s="850"/>
      <c r="F4" s="469">
        <v>2013</v>
      </c>
      <c r="G4" s="469">
        <v>2012</v>
      </c>
    </row>
    <row r="5" spans="1:7" x14ac:dyDescent="0.2">
      <c r="A5" s="65" t="s">
        <v>113</v>
      </c>
      <c r="B5" s="268">
        <v>10531.063755754865</v>
      </c>
      <c r="C5" s="269">
        <v>8.6949359981241354</v>
      </c>
      <c r="D5" s="268">
        <v>15510.236353799999</v>
      </c>
      <c r="E5" s="269">
        <v>12.031968834669676</v>
      </c>
      <c r="F5" s="795">
        <v>16.026175703224997</v>
      </c>
      <c r="G5" s="795">
        <v>15.870626320900108</v>
      </c>
    </row>
    <row r="6" spans="1:7" x14ac:dyDescent="0.2">
      <c r="A6" s="65" t="s">
        <v>114</v>
      </c>
      <c r="B6" s="268">
        <v>52934.098759999993</v>
      </c>
      <c r="C6" s="269">
        <v>43.704853708160925</v>
      </c>
      <c r="D6" s="268">
        <v>53977.992749800011</v>
      </c>
      <c r="E6" s="269">
        <v>41.873090242399932</v>
      </c>
      <c r="F6" s="795">
        <v>0.72742449388969277</v>
      </c>
      <c r="G6" s="795">
        <v>0.26802646973295613</v>
      </c>
    </row>
    <row r="7" spans="1:7" x14ac:dyDescent="0.2">
      <c r="A7" s="65" t="s">
        <v>115</v>
      </c>
      <c r="B7" s="268">
        <v>26077.232231999998</v>
      </c>
      <c r="C7" s="269">
        <v>21.530575687717608</v>
      </c>
      <c r="D7" s="268">
        <v>28184.114483999998</v>
      </c>
      <c r="E7" s="269">
        <v>21.863650518850307</v>
      </c>
      <c r="F7" s="795">
        <v>0.19104196164985091</v>
      </c>
      <c r="G7" s="795">
        <v>0.18370003439133065</v>
      </c>
    </row>
    <row r="8" spans="1:7" x14ac:dyDescent="0.2">
      <c r="A8" s="65" t="s">
        <v>116</v>
      </c>
      <c r="B8" s="268">
        <v>14784.529206060604</v>
      </c>
      <c r="C8" s="269">
        <v>12.206794887064047</v>
      </c>
      <c r="D8" s="268">
        <v>16019.454545454542</v>
      </c>
      <c r="E8" s="269">
        <v>12.426991661677288</v>
      </c>
      <c r="F8" s="795">
        <v>100</v>
      </c>
      <c r="G8" s="795">
        <v>100</v>
      </c>
    </row>
    <row r="9" spans="1:7" x14ac:dyDescent="0.2">
      <c r="A9" s="65" t="s">
        <v>117</v>
      </c>
      <c r="B9" s="268">
        <v>17209.489989716269</v>
      </c>
      <c r="C9" s="269">
        <v>14.208955286133399</v>
      </c>
      <c r="D9" s="268">
        <v>16004.226742999999</v>
      </c>
      <c r="E9" s="269">
        <v>12.415178789173339</v>
      </c>
      <c r="F9" s="795">
        <v>100</v>
      </c>
      <c r="G9" s="795">
        <v>100</v>
      </c>
    </row>
    <row r="10" spans="1:7" x14ac:dyDescent="0.2">
      <c r="A10" s="65" t="s">
        <v>118</v>
      </c>
      <c r="B10" s="268">
        <v>159.66048706349406</v>
      </c>
      <c r="C10" s="269">
        <v>0.13182312334665935</v>
      </c>
      <c r="D10" s="268">
        <v>175.63739999999999</v>
      </c>
      <c r="E10" s="269">
        <v>0.13624961443509293</v>
      </c>
      <c r="F10" s="795" t="s">
        <v>622</v>
      </c>
      <c r="G10" s="795" t="s">
        <v>623</v>
      </c>
    </row>
    <row r="11" spans="1:7" x14ac:dyDescent="0.2">
      <c r="A11" s="65" t="s">
        <v>119</v>
      </c>
      <c r="B11" s="268">
        <v>-578.86599999999999</v>
      </c>
      <c r="C11" s="269">
        <v>-0.47793869054677912</v>
      </c>
      <c r="D11" s="268">
        <v>-963.11399999999992</v>
      </c>
      <c r="E11" s="269">
        <v>-0.7471296612056435</v>
      </c>
      <c r="F11" s="796"/>
      <c r="G11" s="796"/>
    </row>
    <row r="12" spans="1:7" x14ac:dyDescent="0.2">
      <c r="A12" s="68" t="s">
        <v>120</v>
      </c>
      <c r="B12" s="797">
        <v>121117.20843059523</v>
      </c>
      <c r="C12" s="798">
        <v>100</v>
      </c>
      <c r="D12" s="797">
        <v>128908.54827605456</v>
      </c>
      <c r="E12" s="798">
        <v>100</v>
      </c>
      <c r="F12" s="798">
        <v>27.863705084480099</v>
      </c>
      <c r="G12" s="798">
        <v>25.884822367713198</v>
      </c>
    </row>
    <row r="13" spans="1:7" x14ac:dyDescent="0.2">
      <c r="A13" s="65"/>
      <c r="B13" s="65"/>
      <c r="C13" s="65"/>
      <c r="D13" s="65"/>
      <c r="E13" s="65"/>
      <c r="F13" s="65"/>
      <c r="G13" s="71" t="s">
        <v>625</v>
      </c>
    </row>
    <row r="14" spans="1:7" x14ac:dyDescent="0.2">
      <c r="A14" s="799" t="s">
        <v>626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577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2" t="s">
        <v>300</v>
      </c>
    </row>
    <row r="3" spans="1:6" x14ac:dyDescent="0.2">
      <c r="A3" s="63"/>
      <c r="B3" s="859" t="s">
        <v>301</v>
      </c>
      <c r="C3" s="859"/>
      <c r="D3" s="859"/>
      <c r="E3" s="262" t="s">
        <v>302</v>
      </c>
      <c r="F3" s="262"/>
    </row>
    <row r="4" spans="1:6" x14ac:dyDescent="0.2">
      <c r="A4" s="75"/>
      <c r="B4" s="293" t="s">
        <v>660</v>
      </c>
      <c r="C4" s="294" t="s">
        <v>650</v>
      </c>
      <c r="D4" s="293" t="s">
        <v>662</v>
      </c>
      <c r="E4" s="264" t="s">
        <v>303</v>
      </c>
      <c r="F4" s="263" t="s">
        <v>304</v>
      </c>
    </row>
    <row r="5" spans="1:6" x14ac:dyDescent="0.2">
      <c r="A5" s="696" t="s">
        <v>579</v>
      </c>
      <c r="B5" s="295">
        <v>128.46882674</v>
      </c>
      <c r="C5" s="295">
        <v>126.331</v>
      </c>
      <c r="D5" s="295">
        <v>141.63757000000001</v>
      </c>
      <c r="E5" s="295">
        <v>1.6922423949782668</v>
      </c>
      <c r="F5" s="295">
        <v>-9.2974930733420607</v>
      </c>
    </row>
    <row r="6" spans="1:6" x14ac:dyDescent="0.2">
      <c r="A6" s="75" t="s">
        <v>578</v>
      </c>
      <c r="B6" s="274">
        <v>117.45194257666699</v>
      </c>
      <c r="C6" s="290">
        <v>116.82599999999999</v>
      </c>
      <c r="D6" s="274">
        <v>132.41488333333299</v>
      </c>
      <c r="E6" s="274">
        <v>0.53579047187013218</v>
      </c>
      <c r="F6" s="274">
        <v>-11.300044511612207</v>
      </c>
    </row>
    <row r="7" spans="1:6" x14ac:dyDescent="0.2">
      <c r="A7" s="1"/>
      <c r="B7" s="1"/>
      <c r="C7" s="1"/>
      <c r="D7" s="1"/>
      <c r="E7" s="1"/>
      <c r="F7" s="71" t="s">
        <v>299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B4" sqref="B4:E34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45" t="s">
        <v>305</v>
      </c>
      <c r="B1" s="845"/>
      <c r="C1" s="845"/>
      <c r="D1" s="58"/>
      <c r="E1" s="58"/>
    </row>
    <row r="2" spans="1:38" x14ac:dyDescent="0.2">
      <c r="A2" s="846"/>
      <c r="B2" s="845"/>
      <c r="C2" s="845"/>
      <c r="D2" s="8"/>
      <c r="E2" s="62" t="s">
        <v>300</v>
      </c>
    </row>
    <row r="3" spans="1:38" x14ac:dyDescent="0.2">
      <c r="A3" s="64"/>
      <c r="B3" s="297" t="s">
        <v>306</v>
      </c>
      <c r="C3" s="297" t="s">
        <v>307</v>
      </c>
      <c r="D3" s="297" t="s">
        <v>308</v>
      </c>
      <c r="E3" s="297" t="s">
        <v>309</v>
      </c>
    </row>
    <row r="4" spans="1:38" x14ac:dyDescent="0.2">
      <c r="A4" s="298" t="s">
        <v>310</v>
      </c>
      <c r="B4" s="299">
        <v>128.46882674</v>
      </c>
      <c r="C4" s="300">
        <v>22.296242657355371</v>
      </c>
      <c r="D4" s="300">
        <v>46.167383373057824</v>
      </c>
      <c r="E4" s="300">
        <v>60.005200709586802</v>
      </c>
      <c r="F4" s="443"/>
      <c r="H4" s="443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  <c r="AC4" s="445"/>
      <c r="AD4" s="445"/>
      <c r="AE4" s="445"/>
      <c r="AF4" s="445"/>
      <c r="AG4" s="445"/>
      <c r="AH4" s="445"/>
      <c r="AI4" s="445"/>
      <c r="AJ4" s="445"/>
      <c r="AK4" s="445"/>
      <c r="AL4" s="445"/>
    </row>
    <row r="5" spans="1:38" x14ac:dyDescent="0.2">
      <c r="A5" s="301" t="s">
        <v>311</v>
      </c>
      <c r="B5" s="302">
        <v>144.32999999999998</v>
      </c>
      <c r="C5" s="296">
        <v>23.044285714285714</v>
      </c>
      <c r="D5" s="296">
        <v>65.450080952380944</v>
      </c>
      <c r="E5" s="296">
        <v>55.835633333333327</v>
      </c>
      <c r="F5" s="443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444"/>
      <c r="AL5" s="444"/>
    </row>
    <row r="6" spans="1:38" x14ac:dyDescent="0.2">
      <c r="A6" s="301" t="s">
        <v>312</v>
      </c>
      <c r="B6" s="302">
        <v>123.89666666666668</v>
      </c>
      <c r="C6" s="296">
        <v>20.649444444444448</v>
      </c>
      <c r="D6" s="296">
        <v>49.335855555555561</v>
      </c>
      <c r="E6" s="296">
        <v>53.911366666666666</v>
      </c>
      <c r="F6" s="443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444"/>
      <c r="Z6" s="444"/>
      <c r="AA6" s="444"/>
      <c r="AB6" s="444"/>
      <c r="AC6" s="444"/>
      <c r="AD6" s="444"/>
      <c r="AE6" s="444"/>
      <c r="AF6" s="444"/>
      <c r="AG6" s="444"/>
      <c r="AH6" s="444"/>
      <c r="AI6" s="444"/>
      <c r="AJ6" s="444"/>
      <c r="AK6" s="444"/>
      <c r="AL6" s="444"/>
    </row>
    <row r="7" spans="1:38" x14ac:dyDescent="0.2">
      <c r="A7" s="301" t="s">
        <v>255</v>
      </c>
      <c r="B7" s="302">
        <v>141.45086666666671</v>
      </c>
      <c r="C7" s="296">
        <v>24.549323966942158</v>
      </c>
      <c r="D7" s="296">
        <v>61.522076033057886</v>
      </c>
      <c r="E7" s="296">
        <v>55.379466666666666</v>
      </c>
      <c r="F7" s="443"/>
      <c r="N7" s="444"/>
      <c r="O7" s="444"/>
      <c r="P7" s="444"/>
      <c r="Q7" s="444"/>
      <c r="R7" s="444"/>
      <c r="S7" s="444"/>
      <c r="T7" s="444"/>
      <c r="U7" s="444"/>
      <c r="V7" s="444"/>
      <c r="W7" s="444"/>
      <c r="X7" s="444"/>
      <c r="Y7" s="444"/>
      <c r="Z7" s="444"/>
      <c r="AA7" s="444"/>
      <c r="AB7" s="444"/>
      <c r="AC7" s="444"/>
      <c r="AD7" s="444"/>
      <c r="AE7" s="444"/>
      <c r="AF7" s="444"/>
      <c r="AG7" s="444"/>
      <c r="AH7" s="444"/>
      <c r="AI7" s="444"/>
      <c r="AJ7" s="444"/>
      <c r="AK7" s="444"/>
      <c r="AL7" s="444"/>
    </row>
    <row r="8" spans="1:38" x14ac:dyDescent="0.2">
      <c r="A8" s="301" t="s">
        <v>313</v>
      </c>
      <c r="B8" s="302">
        <v>111.94489893308791</v>
      </c>
      <c r="C8" s="296">
        <v>18.657483155514655</v>
      </c>
      <c r="D8" s="296">
        <v>36.302277556214563</v>
      </c>
      <c r="E8" s="296">
        <v>56.985138221358696</v>
      </c>
      <c r="F8" s="443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444"/>
      <c r="AL8" s="444"/>
    </row>
    <row r="9" spans="1:38" x14ac:dyDescent="0.2">
      <c r="A9" s="301" t="s">
        <v>314</v>
      </c>
      <c r="B9" s="302">
        <v>115.76443791233933</v>
      </c>
      <c r="C9" s="296">
        <v>20.091348728587818</v>
      </c>
      <c r="D9" s="296">
        <v>46.796773293485145</v>
      </c>
      <c r="E9" s="296">
        <v>48.876315890266376</v>
      </c>
      <c r="F9" s="443"/>
    </row>
    <row r="10" spans="1:38" x14ac:dyDescent="0.2">
      <c r="A10" s="301" t="s">
        <v>315</v>
      </c>
      <c r="B10" s="302">
        <v>124.55186666666665</v>
      </c>
      <c r="C10" s="296">
        <v>19.886432492997198</v>
      </c>
      <c r="D10" s="296">
        <v>48.969867507002789</v>
      </c>
      <c r="E10" s="296">
        <v>55.695566666666664</v>
      </c>
      <c r="F10" s="443"/>
    </row>
    <row r="11" spans="1:38" x14ac:dyDescent="0.2">
      <c r="A11" s="301" t="s">
        <v>316</v>
      </c>
      <c r="B11" s="302">
        <v>128.27471976247949</v>
      </c>
      <c r="C11" s="296">
        <v>25.654943952495898</v>
      </c>
      <c r="D11" s="296">
        <v>49.018948807435024</v>
      </c>
      <c r="E11" s="296">
        <v>53.60082700254857</v>
      </c>
      <c r="F11" s="443"/>
    </row>
    <row r="12" spans="1:38" x14ac:dyDescent="0.2">
      <c r="A12" s="301" t="s">
        <v>317</v>
      </c>
      <c r="B12" s="302">
        <v>156.14251733848658</v>
      </c>
      <c r="C12" s="296">
        <v>31.228503467697315</v>
      </c>
      <c r="D12" s="296">
        <v>61.178047924627215</v>
      </c>
      <c r="E12" s="296">
        <v>63.735965946162047</v>
      </c>
      <c r="F12" s="443"/>
    </row>
    <row r="13" spans="1:38" x14ac:dyDescent="0.2">
      <c r="A13" s="301" t="s">
        <v>318</v>
      </c>
      <c r="B13" s="302">
        <v>130.80666666666667</v>
      </c>
      <c r="C13" s="296">
        <v>21.801111111111112</v>
      </c>
      <c r="D13" s="296">
        <v>57.016855555555566</v>
      </c>
      <c r="E13" s="296">
        <v>51.988699999999994</v>
      </c>
      <c r="F13" s="443"/>
    </row>
    <row r="14" spans="1:38" x14ac:dyDescent="0.2">
      <c r="A14" s="301" t="s">
        <v>319</v>
      </c>
      <c r="B14" s="302">
        <v>131.73666666666665</v>
      </c>
      <c r="C14" s="296">
        <v>23.755792349726775</v>
      </c>
      <c r="D14" s="296">
        <v>55.972807650273211</v>
      </c>
      <c r="E14" s="296">
        <v>52.008066666666664</v>
      </c>
      <c r="F14" s="443"/>
    </row>
    <row r="15" spans="1:38" x14ac:dyDescent="0.2">
      <c r="A15" s="301" t="s">
        <v>220</v>
      </c>
      <c r="B15" s="302">
        <v>115.71</v>
      </c>
      <c r="C15" s="296">
        <v>19.285</v>
      </c>
      <c r="D15" s="296">
        <v>42.27673333333334</v>
      </c>
      <c r="E15" s="296">
        <v>54.148266666666657</v>
      </c>
      <c r="F15" s="443"/>
    </row>
    <row r="16" spans="1:38" x14ac:dyDescent="0.2">
      <c r="A16" s="301" t="s">
        <v>320</v>
      </c>
      <c r="B16" s="303">
        <v>150.04666666666668</v>
      </c>
      <c r="C16" s="285">
        <v>29.041290322580647</v>
      </c>
      <c r="D16" s="285">
        <v>62.369843010752703</v>
      </c>
      <c r="E16" s="285">
        <v>58.635533333333328</v>
      </c>
      <c r="F16" s="443"/>
    </row>
    <row r="17" spans="1:13" x14ac:dyDescent="0.2">
      <c r="A17" s="301" t="s">
        <v>256</v>
      </c>
      <c r="B17" s="302">
        <v>140.05940000000004</v>
      </c>
      <c r="C17" s="296">
        <v>23.343233333333341</v>
      </c>
      <c r="D17" s="296">
        <v>63.04973333333335</v>
      </c>
      <c r="E17" s="296">
        <v>53.666433333333337</v>
      </c>
      <c r="F17" s="443"/>
    </row>
    <row r="18" spans="1:13" x14ac:dyDescent="0.2">
      <c r="A18" s="301" t="s">
        <v>257</v>
      </c>
      <c r="B18" s="302">
        <v>151.55333333333334</v>
      </c>
      <c r="C18" s="296">
        <v>28.339241192411926</v>
      </c>
      <c r="D18" s="296">
        <v>68.140625474254733</v>
      </c>
      <c r="E18" s="296">
        <v>55.073466666666675</v>
      </c>
      <c r="F18" s="443"/>
    </row>
    <row r="19" spans="1:13" x14ac:dyDescent="0.2">
      <c r="A19" s="58" t="s">
        <v>258</v>
      </c>
      <c r="B19" s="302">
        <v>160.97999999999999</v>
      </c>
      <c r="C19" s="296">
        <v>27.938677685950413</v>
      </c>
      <c r="D19" s="296">
        <v>77.407255647382911</v>
      </c>
      <c r="E19" s="296">
        <v>55.634066666666669</v>
      </c>
      <c r="F19" s="443"/>
    </row>
    <row r="20" spans="1:13" x14ac:dyDescent="0.2">
      <c r="A20" s="58" t="s">
        <v>321</v>
      </c>
      <c r="B20" s="302">
        <v>122.73622370075836</v>
      </c>
      <c r="C20" s="296">
        <v>26.093527873389576</v>
      </c>
      <c r="D20" s="296">
        <v>40.660575774858557</v>
      </c>
      <c r="E20" s="296">
        <v>55.982120052510233</v>
      </c>
      <c r="F20" s="443"/>
    </row>
    <row r="21" spans="1:13" x14ac:dyDescent="0.2">
      <c r="A21" s="58" t="s">
        <v>322</v>
      </c>
      <c r="B21" s="302">
        <v>139.33333333333331</v>
      </c>
      <c r="C21" s="296">
        <v>26.054200542005422</v>
      </c>
      <c r="D21" s="296">
        <v>60.771832791327896</v>
      </c>
      <c r="E21" s="296">
        <v>52.507300000000001</v>
      </c>
      <c r="F21" s="443"/>
    </row>
    <row r="22" spans="1:13" x14ac:dyDescent="0.2">
      <c r="A22" s="58" t="s">
        <v>221</v>
      </c>
      <c r="B22" s="302">
        <v>158.1181</v>
      </c>
      <c r="C22" s="296">
        <v>28.513099999999998</v>
      </c>
      <c r="D22" s="296">
        <v>72.839933333333335</v>
      </c>
      <c r="E22" s="296">
        <v>56.765066666666669</v>
      </c>
      <c r="F22" s="443"/>
    </row>
    <row r="23" spans="1:13" x14ac:dyDescent="0.2">
      <c r="A23" s="304" t="s">
        <v>323</v>
      </c>
      <c r="B23" s="305">
        <v>115.70129999999999</v>
      </c>
      <c r="C23" s="306">
        <v>20.080390909090909</v>
      </c>
      <c r="D23" s="306">
        <v>42.320275757575743</v>
      </c>
      <c r="E23" s="306">
        <v>53.300633333333337</v>
      </c>
      <c r="F23" s="443"/>
    </row>
    <row r="24" spans="1:13" x14ac:dyDescent="0.2">
      <c r="A24" s="304" t="s">
        <v>324</v>
      </c>
      <c r="B24" s="305">
        <v>116.21966666666667</v>
      </c>
      <c r="C24" s="306">
        <v>20.170355371900829</v>
      </c>
      <c r="D24" s="306">
        <v>43.44291129476585</v>
      </c>
      <c r="E24" s="306">
        <v>52.606399999999994</v>
      </c>
      <c r="F24" s="443"/>
    </row>
    <row r="25" spans="1:13" x14ac:dyDescent="0.2">
      <c r="A25" s="284" t="s">
        <v>325</v>
      </c>
      <c r="B25" s="305">
        <v>121.84880000000001</v>
      </c>
      <c r="C25" s="306">
        <v>17.704526495726501</v>
      </c>
      <c r="D25" s="306">
        <v>46.208806837606843</v>
      </c>
      <c r="E25" s="306">
        <v>57.935466666666663</v>
      </c>
      <c r="F25" s="443"/>
    </row>
    <row r="26" spans="1:13" x14ac:dyDescent="0.2">
      <c r="A26" s="284" t="s">
        <v>326</v>
      </c>
      <c r="B26" s="305">
        <v>135</v>
      </c>
      <c r="C26" s="306">
        <v>20.593220338983052</v>
      </c>
      <c r="D26" s="306">
        <v>51.937779661016954</v>
      </c>
      <c r="E26" s="306">
        <v>62.468999999999994</v>
      </c>
      <c r="F26" s="443"/>
    </row>
    <row r="27" spans="1:13" x14ac:dyDescent="0.2">
      <c r="A27" s="284" t="s">
        <v>327</v>
      </c>
      <c r="B27" s="305">
        <v>115.41613896551026</v>
      </c>
      <c r="C27" s="306">
        <v>21.581879643957205</v>
      </c>
      <c r="D27" s="306">
        <v>41.310588273214364</v>
      </c>
      <c r="E27" s="306">
        <v>52.523671048338691</v>
      </c>
      <c r="F27" s="443"/>
    </row>
    <row r="28" spans="1:13" x14ac:dyDescent="0.2">
      <c r="A28" s="58" t="s">
        <v>259</v>
      </c>
      <c r="B28" s="302">
        <v>147.47</v>
      </c>
      <c r="C28" s="296">
        <v>27.575691056910571</v>
      </c>
      <c r="D28" s="296">
        <v>61.751142276422769</v>
      </c>
      <c r="E28" s="296">
        <v>58.143166666666659</v>
      </c>
      <c r="F28" s="443"/>
    </row>
    <row r="29" spans="1:13" x14ac:dyDescent="0.2">
      <c r="A29" s="284" t="s">
        <v>224</v>
      </c>
      <c r="B29" s="305">
        <v>155.11471005594211</v>
      </c>
      <c r="C29" s="306">
        <v>25.852451675990352</v>
      </c>
      <c r="D29" s="306">
        <v>79.892380868386283</v>
      </c>
      <c r="E29" s="306">
        <v>49.36987751156547</v>
      </c>
      <c r="F29" s="443"/>
    </row>
    <row r="30" spans="1:13" x14ac:dyDescent="0.2">
      <c r="A30" s="58" t="s">
        <v>328</v>
      </c>
      <c r="B30" s="302">
        <v>124.73407675676508</v>
      </c>
      <c r="C30" s="296">
        <v>24.142079372277109</v>
      </c>
      <c r="D30" s="296">
        <v>46.119149270341907</v>
      </c>
      <c r="E30" s="296">
        <v>54.472848114146053</v>
      </c>
      <c r="F30" s="443"/>
    </row>
    <row r="31" spans="1:13" x14ac:dyDescent="0.2">
      <c r="A31" s="307" t="s">
        <v>260</v>
      </c>
      <c r="B31" s="308">
        <v>148.72041998171011</v>
      </c>
      <c r="C31" s="274">
        <v>29.74408399634202</v>
      </c>
      <c r="D31" s="274">
        <v>60.393500397898173</v>
      </c>
      <c r="E31" s="274">
        <v>58.582835587469916</v>
      </c>
      <c r="F31" s="443"/>
    </row>
    <row r="32" spans="1:13" x14ac:dyDescent="0.2">
      <c r="A32" s="309" t="s">
        <v>329</v>
      </c>
      <c r="B32" s="310">
        <v>143.75161083133816</v>
      </c>
      <c r="C32" s="310">
        <v>25.045069455673755</v>
      </c>
      <c r="D32" s="310">
        <v>64.056879365754739</v>
      </c>
      <c r="E32" s="310">
        <v>54.649662009909662</v>
      </c>
      <c r="F32" s="443"/>
      <c r="M32" s="444"/>
    </row>
    <row r="33" spans="1:13" x14ac:dyDescent="0.2">
      <c r="A33" s="311" t="s">
        <v>330</v>
      </c>
      <c r="B33" s="312">
        <v>144.92510182342963</v>
      </c>
      <c r="C33" s="312">
        <v>24.781053300194493</v>
      </c>
      <c r="D33" s="312">
        <v>64.210108355023607</v>
      </c>
      <c r="E33" s="312">
        <v>55.933940168211528</v>
      </c>
      <c r="F33" s="443"/>
      <c r="M33" s="444"/>
    </row>
    <row r="34" spans="1:13" x14ac:dyDescent="0.2">
      <c r="A34" s="311" t="s">
        <v>331</v>
      </c>
      <c r="B34" s="313">
        <v>16.456275083429631</v>
      </c>
      <c r="C34" s="313">
        <v>2.4848106428391219</v>
      </c>
      <c r="D34" s="313">
        <v>18.042724981965783</v>
      </c>
      <c r="E34" s="313">
        <v>-4.071260541375274</v>
      </c>
      <c r="F34" s="443"/>
    </row>
    <row r="35" spans="1:13" x14ac:dyDescent="0.2">
      <c r="A35" s="94"/>
      <c r="B35" s="65"/>
      <c r="C35" s="58"/>
      <c r="D35" s="8"/>
      <c r="E35" s="71" t="s">
        <v>299</v>
      </c>
    </row>
    <row r="36" spans="1:13" x14ac:dyDescent="0.2">
      <c r="B36" s="443"/>
      <c r="C36" s="443"/>
      <c r="D36" s="443"/>
      <c r="E36" s="443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B4" sqref="B4:E34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45" t="s">
        <v>332</v>
      </c>
      <c r="B1" s="845"/>
      <c r="C1" s="845"/>
      <c r="D1" s="58"/>
      <c r="E1" s="58"/>
    </row>
    <row r="2" spans="1:36" x14ac:dyDescent="0.2">
      <c r="A2" s="846"/>
      <c r="B2" s="845"/>
      <c r="C2" s="845"/>
      <c r="D2" s="8"/>
      <c r="E2" s="62" t="s">
        <v>300</v>
      </c>
    </row>
    <row r="3" spans="1:36" x14ac:dyDescent="0.2">
      <c r="A3" s="64"/>
      <c r="B3" s="297" t="s">
        <v>306</v>
      </c>
      <c r="C3" s="297" t="s">
        <v>307</v>
      </c>
      <c r="D3" s="297" t="s">
        <v>308</v>
      </c>
      <c r="E3" s="297" t="s">
        <v>309</v>
      </c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  <c r="AI3" s="447"/>
      <c r="AJ3" s="447"/>
    </row>
    <row r="4" spans="1:36" x14ac:dyDescent="0.2">
      <c r="A4" s="298" t="s">
        <v>310</v>
      </c>
      <c r="B4" s="299">
        <v>117.45194257666699</v>
      </c>
      <c r="C4" s="300">
        <v>20.384221438925678</v>
      </c>
      <c r="D4" s="300">
        <v>36.763036168154514</v>
      </c>
      <c r="E4" s="300">
        <v>60.304684969586802</v>
      </c>
      <c r="F4" s="443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446"/>
      <c r="AF4" s="446"/>
      <c r="AG4" s="446"/>
      <c r="AH4" s="446"/>
      <c r="AI4" s="446"/>
      <c r="AJ4" s="446"/>
    </row>
    <row r="5" spans="1:36" x14ac:dyDescent="0.2">
      <c r="A5" s="301" t="s">
        <v>311</v>
      </c>
      <c r="B5" s="302">
        <v>122.17999999999999</v>
      </c>
      <c r="C5" s="296">
        <v>19.507731092436973</v>
      </c>
      <c r="D5" s="296">
        <v>47.039735574229681</v>
      </c>
      <c r="E5" s="296">
        <v>55.632533333333335</v>
      </c>
      <c r="G5" s="448"/>
      <c r="H5" s="448"/>
      <c r="I5" s="448"/>
      <c r="J5" s="448"/>
      <c r="K5" s="448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  <c r="AC5" s="446"/>
      <c r="AD5" s="446"/>
      <c r="AE5" s="446"/>
      <c r="AF5" s="446"/>
      <c r="AG5" s="446"/>
      <c r="AH5" s="446"/>
      <c r="AI5" s="446"/>
      <c r="AJ5" s="446"/>
    </row>
    <row r="6" spans="1:36" x14ac:dyDescent="0.2">
      <c r="A6" s="301" t="s">
        <v>312</v>
      </c>
      <c r="B6" s="302">
        <v>116.02333333333334</v>
      </c>
      <c r="C6" s="296">
        <v>19.337222222222223</v>
      </c>
      <c r="D6" s="296">
        <v>40.964144444444457</v>
      </c>
      <c r="E6" s="296">
        <v>55.72196666666666</v>
      </c>
      <c r="L6" s="449"/>
      <c r="M6" s="449"/>
      <c r="N6" s="449"/>
      <c r="O6" s="449"/>
      <c r="P6" s="449"/>
      <c r="Q6" s="449"/>
      <c r="R6" s="449"/>
      <c r="S6" s="449"/>
      <c r="T6" s="449"/>
      <c r="U6" s="449"/>
      <c r="V6" s="449"/>
      <c r="W6" s="449"/>
      <c r="X6" s="449"/>
      <c r="Y6" s="449"/>
      <c r="Z6" s="449"/>
      <c r="AA6" s="449"/>
      <c r="AB6" s="449"/>
      <c r="AC6" s="449"/>
      <c r="AD6" s="449"/>
      <c r="AE6" s="449"/>
      <c r="AF6" s="449"/>
      <c r="AG6" s="449"/>
      <c r="AH6" s="449"/>
      <c r="AI6" s="449"/>
      <c r="AJ6" s="449"/>
    </row>
    <row r="7" spans="1:36" x14ac:dyDescent="0.2">
      <c r="A7" s="301" t="s">
        <v>255</v>
      </c>
      <c r="B7" s="302">
        <v>120.30986666666665</v>
      </c>
      <c r="C7" s="296">
        <v>20.880224793388429</v>
      </c>
      <c r="D7" s="296">
        <v>42.883875206611563</v>
      </c>
      <c r="E7" s="296">
        <v>56.545766666666658</v>
      </c>
      <c r="L7" s="448"/>
      <c r="M7" s="448"/>
      <c r="N7" s="448"/>
      <c r="O7" s="448"/>
      <c r="P7" s="448"/>
      <c r="Q7" s="448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  <c r="AC7" s="448"/>
      <c r="AD7" s="448"/>
      <c r="AE7" s="448"/>
      <c r="AF7" s="448"/>
      <c r="AG7" s="448"/>
      <c r="AH7" s="448"/>
      <c r="AI7" s="448"/>
      <c r="AJ7" s="448"/>
    </row>
    <row r="8" spans="1:36" x14ac:dyDescent="0.2">
      <c r="A8" s="301" t="s">
        <v>313</v>
      </c>
      <c r="B8" s="302">
        <v>116.61229846269218</v>
      </c>
      <c r="C8" s="296">
        <v>19.435383077115365</v>
      </c>
      <c r="D8" s="296">
        <v>32.978752655918029</v>
      </c>
      <c r="E8" s="296">
        <v>64.19816272965879</v>
      </c>
    </row>
    <row r="9" spans="1:36" x14ac:dyDescent="0.2">
      <c r="A9" s="301" t="s">
        <v>314</v>
      </c>
      <c r="B9" s="302">
        <v>117.21780201962163</v>
      </c>
      <c r="C9" s="296">
        <v>20.343585474479784</v>
      </c>
      <c r="D9" s="296">
        <v>39.908461498312917</v>
      </c>
      <c r="E9" s="296">
        <v>56.965755046828932</v>
      </c>
    </row>
    <row r="10" spans="1:36" x14ac:dyDescent="0.2">
      <c r="A10" s="301" t="s">
        <v>315</v>
      </c>
      <c r="B10" s="302">
        <v>126.62830000000001</v>
      </c>
      <c r="C10" s="296">
        <v>20.217963865546221</v>
      </c>
      <c r="D10" s="296">
        <v>46.070036134453787</v>
      </c>
      <c r="E10" s="296">
        <v>60.340299999999999</v>
      </c>
    </row>
    <row r="11" spans="1:36" x14ac:dyDescent="0.2">
      <c r="A11" s="301" t="s">
        <v>316</v>
      </c>
      <c r="B11" s="302">
        <v>118.04690376228214</v>
      </c>
      <c r="C11" s="296">
        <v>23.609380752456428</v>
      </c>
      <c r="D11" s="296">
        <v>38.496824778523376</v>
      </c>
      <c r="E11" s="296">
        <v>55.940698231302335</v>
      </c>
    </row>
    <row r="12" spans="1:36" x14ac:dyDescent="0.2">
      <c r="A12" s="301" t="s">
        <v>317</v>
      </c>
      <c r="B12" s="302">
        <v>132.29474659073634</v>
      </c>
      <c r="C12" s="296">
        <v>26.458949318147269</v>
      </c>
      <c r="D12" s="296">
        <v>41.879105923885554</v>
      </c>
      <c r="E12" s="296">
        <v>63.956691348703508</v>
      </c>
    </row>
    <row r="13" spans="1:36" x14ac:dyDescent="0.2">
      <c r="A13" s="301" t="s">
        <v>318</v>
      </c>
      <c r="B13" s="302">
        <v>118.42999999999999</v>
      </c>
      <c r="C13" s="296">
        <v>19.738333333333333</v>
      </c>
      <c r="D13" s="296">
        <v>40.605033333333324</v>
      </c>
      <c r="E13" s="296">
        <v>58.086633333333339</v>
      </c>
    </row>
    <row r="14" spans="1:36" x14ac:dyDescent="0.2">
      <c r="A14" s="301" t="s">
        <v>319</v>
      </c>
      <c r="B14" s="302">
        <v>120.67666666666666</v>
      </c>
      <c r="C14" s="296">
        <v>21.761366120218579</v>
      </c>
      <c r="D14" s="296">
        <v>46.886867213114755</v>
      </c>
      <c r="E14" s="296">
        <v>52.028433333333325</v>
      </c>
    </row>
    <row r="15" spans="1:36" x14ac:dyDescent="0.2">
      <c r="A15" s="301" t="s">
        <v>220</v>
      </c>
      <c r="B15" s="302">
        <v>112.09</v>
      </c>
      <c r="C15" s="296">
        <v>18.681666666666668</v>
      </c>
      <c r="D15" s="296">
        <v>39.291966666666653</v>
      </c>
      <c r="E15" s="296">
        <v>54.116366666666678</v>
      </c>
    </row>
    <row r="16" spans="1:36" x14ac:dyDescent="0.2">
      <c r="A16" s="301" t="s">
        <v>320</v>
      </c>
      <c r="B16" s="303">
        <v>137.07</v>
      </c>
      <c r="C16" s="285">
        <v>26.529677419354837</v>
      </c>
      <c r="D16" s="285">
        <v>46.280222580645159</v>
      </c>
      <c r="E16" s="285">
        <v>64.260099999999994</v>
      </c>
    </row>
    <row r="17" spans="1:11" x14ac:dyDescent="0.2">
      <c r="A17" s="301" t="s">
        <v>256</v>
      </c>
      <c r="B17" s="302">
        <v>119.78300000000004</v>
      </c>
      <c r="C17" s="296">
        <v>19.963833333333341</v>
      </c>
      <c r="D17" s="296">
        <v>48.070200000000042</v>
      </c>
      <c r="E17" s="296">
        <v>51.748966666666661</v>
      </c>
    </row>
    <row r="18" spans="1:11" x14ac:dyDescent="0.2">
      <c r="A18" s="301" t="s">
        <v>257</v>
      </c>
      <c r="B18" s="302">
        <v>121.39000000000001</v>
      </c>
      <c r="C18" s="296">
        <v>22.698943089430898</v>
      </c>
      <c r="D18" s="296">
        <v>34.073423577235786</v>
      </c>
      <c r="E18" s="296">
        <v>64.61763333333333</v>
      </c>
    </row>
    <row r="19" spans="1:11" x14ac:dyDescent="0.2">
      <c r="A19" s="58" t="s">
        <v>258</v>
      </c>
      <c r="B19" s="302">
        <v>128.06333333333333</v>
      </c>
      <c r="C19" s="296">
        <v>22.225867768595041</v>
      </c>
      <c r="D19" s="296">
        <v>49.005998898071624</v>
      </c>
      <c r="E19" s="296">
        <v>56.831466666666664</v>
      </c>
    </row>
    <row r="20" spans="1:11" x14ac:dyDescent="0.2">
      <c r="A20" s="58" t="s">
        <v>321</v>
      </c>
      <c r="B20" s="302">
        <v>122.5509968387383</v>
      </c>
      <c r="C20" s="296">
        <v>26.054148934219953</v>
      </c>
      <c r="D20" s="296">
        <v>37.39936304529666</v>
      </c>
      <c r="E20" s="296">
        <v>59.097484859221687</v>
      </c>
    </row>
    <row r="21" spans="1:11" x14ac:dyDescent="0.2">
      <c r="A21" s="58" t="s">
        <v>322</v>
      </c>
      <c r="B21" s="302">
        <v>130.1</v>
      </c>
      <c r="C21" s="296">
        <v>24.327642276422765</v>
      </c>
      <c r="D21" s="296">
        <v>49.899757723577224</v>
      </c>
      <c r="E21" s="296">
        <v>55.872600000000013</v>
      </c>
    </row>
    <row r="22" spans="1:11" x14ac:dyDescent="0.2">
      <c r="A22" s="58" t="s">
        <v>221</v>
      </c>
      <c r="B22" s="302">
        <v>145.0770333333333</v>
      </c>
      <c r="C22" s="296">
        <v>26.161432240437154</v>
      </c>
      <c r="D22" s="296">
        <v>61.739734426229475</v>
      </c>
      <c r="E22" s="296">
        <v>57.175866666666671</v>
      </c>
    </row>
    <row r="23" spans="1:11" x14ac:dyDescent="0.2">
      <c r="A23" s="304" t="s">
        <v>323</v>
      </c>
      <c r="B23" s="305">
        <v>111.12423333333331</v>
      </c>
      <c r="C23" s="306">
        <v>19.286023966942146</v>
      </c>
      <c r="D23" s="306">
        <v>34.602876033057839</v>
      </c>
      <c r="E23" s="306">
        <v>57.235333333333323</v>
      </c>
    </row>
    <row r="24" spans="1:11" x14ac:dyDescent="0.2">
      <c r="A24" s="304" t="s">
        <v>324</v>
      </c>
      <c r="B24" s="305">
        <v>108.18119999999999</v>
      </c>
      <c r="C24" s="306">
        <v>18.775249586776859</v>
      </c>
      <c r="D24" s="306">
        <v>33.017083746556473</v>
      </c>
      <c r="E24" s="306">
        <v>56.388866666666658</v>
      </c>
    </row>
    <row r="25" spans="1:11" x14ac:dyDescent="0.2">
      <c r="A25" s="284" t="s">
        <v>325</v>
      </c>
      <c r="B25" s="305">
        <v>105.93589999999999</v>
      </c>
      <c r="C25" s="306">
        <v>15.392395726495726</v>
      </c>
      <c r="D25" s="306">
        <v>33.499770940170933</v>
      </c>
      <c r="E25" s="306">
        <v>57.043733333333329</v>
      </c>
    </row>
    <row r="26" spans="1:11" x14ac:dyDescent="0.2">
      <c r="A26" s="284" t="s">
        <v>326</v>
      </c>
      <c r="B26" s="305">
        <v>127.33333333333333</v>
      </c>
      <c r="C26" s="306">
        <v>19.423728813559322</v>
      </c>
      <c r="D26" s="306">
        <v>44.239837853107339</v>
      </c>
      <c r="E26" s="306">
        <v>63.669766666666668</v>
      </c>
    </row>
    <row r="27" spans="1:11" x14ac:dyDescent="0.2">
      <c r="A27" s="284" t="s">
        <v>327</v>
      </c>
      <c r="B27" s="305">
        <v>114.08502058252768</v>
      </c>
      <c r="C27" s="306">
        <v>21.332971328440138</v>
      </c>
      <c r="D27" s="306">
        <v>36.105102254049136</v>
      </c>
      <c r="E27" s="306">
        <v>56.646947000038402</v>
      </c>
    </row>
    <row r="28" spans="1:11" x14ac:dyDescent="0.2">
      <c r="A28" s="58" t="s">
        <v>259</v>
      </c>
      <c r="B28" s="302">
        <v>122.25</v>
      </c>
      <c r="C28" s="296">
        <v>22.859756097560975</v>
      </c>
      <c r="D28" s="296">
        <v>40.201243902439025</v>
      </c>
      <c r="E28" s="296">
        <v>59.189</v>
      </c>
    </row>
    <row r="29" spans="1:11" x14ac:dyDescent="0.2">
      <c r="A29" s="284" t="s">
        <v>224</v>
      </c>
      <c r="B29" s="305">
        <v>164.21631596423146</v>
      </c>
      <c r="C29" s="306">
        <v>27.369385994038581</v>
      </c>
      <c r="D29" s="306">
        <v>79.892896347316039</v>
      </c>
      <c r="E29" s="306">
        <v>56.954033622876828</v>
      </c>
    </row>
    <row r="30" spans="1:11" x14ac:dyDescent="0.2">
      <c r="A30" s="58" t="s">
        <v>328</v>
      </c>
      <c r="B30" s="302">
        <v>123.82779148338895</v>
      </c>
      <c r="C30" s="296">
        <v>23.966669319365604</v>
      </c>
      <c r="D30" s="296">
        <v>42.98500524346143</v>
      </c>
      <c r="E30" s="296">
        <v>56.876116920561913</v>
      </c>
    </row>
    <row r="31" spans="1:11" x14ac:dyDescent="0.2">
      <c r="A31" s="307" t="s">
        <v>260</v>
      </c>
      <c r="B31" s="308">
        <v>142.54908707049793</v>
      </c>
      <c r="C31" s="274">
        <v>28.509817414099587</v>
      </c>
      <c r="D31" s="274">
        <v>51.994191195135457</v>
      </c>
      <c r="E31" s="274">
        <v>62.045078461262889</v>
      </c>
    </row>
    <row r="32" spans="1:11" x14ac:dyDescent="0.2">
      <c r="A32" s="309" t="s">
        <v>329</v>
      </c>
      <c r="B32" s="310">
        <v>127.9344424417435</v>
      </c>
      <c r="C32" s="310">
        <v>22.14660723733077</v>
      </c>
      <c r="D32" s="310">
        <v>49.229718655366312</v>
      </c>
      <c r="E32" s="310">
        <v>56.558116549046417</v>
      </c>
      <c r="G32" s="449"/>
      <c r="H32" s="449"/>
      <c r="I32" s="449"/>
      <c r="J32" s="449"/>
      <c r="K32" s="449"/>
    </row>
    <row r="33" spans="1:11" x14ac:dyDescent="0.2">
      <c r="A33" s="311" t="s">
        <v>330</v>
      </c>
      <c r="B33" s="312">
        <v>123.9433485022616</v>
      </c>
      <c r="C33" s="312">
        <v>21.096946480570892</v>
      </c>
      <c r="D33" s="312">
        <v>46.771020348309037</v>
      </c>
      <c r="E33" s="312">
        <v>56.075381673381671</v>
      </c>
      <c r="G33" s="446"/>
      <c r="H33" s="446"/>
      <c r="I33" s="446"/>
      <c r="J33" s="446"/>
      <c r="K33" s="446"/>
    </row>
    <row r="34" spans="1:11" x14ac:dyDescent="0.2">
      <c r="A34" s="311" t="s">
        <v>331</v>
      </c>
      <c r="B34" s="313">
        <v>6.4914059255946057</v>
      </c>
      <c r="C34" s="313">
        <v>0.71272504164521422</v>
      </c>
      <c r="D34" s="313">
        <v>10.007984180154523</v>
      </c>
      <c r="E34" s="313">
        <v>-4.2293032962051313</v>
      </c>
    </row>
    <row r="35" spans="1:11" x14ac:dyDescent="0.2">
      <c r="A35" s="94"/>
      <c r="B35" s="65"/>
      <c r="C35" s="58"/>
      <c r="D35" s="8"/>
      <c r="E35" s="71" t="s">
        <v>299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activeCell="B5" sqref="B5:C35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45" t="s">
        <v>35</v>
      </c>
      <c r="B1" s="845"/>
      <c r="C1" s="845"/>
    </row>
    <row r="2" spans="1:4" x14ac:dyDescent="0.2">
      <c r="A2" s="845"/>
      <c r="B2" s="845"/>
      <c r="C2" s="845"/>
    </row>
    <row r="3" spans="1:4" x14ac:dyDescent="0.2">
      <c r="A3" s="61"/>
      <c r="B3" s="8"/>
      <c r="C3" s="62" t="s">
        <v>300</v>
      </c>
    </row>
    <row r="4" spans="1:4" x14ac:dyDescent="0.2">
      <c r="A4" s="64"/>
      <c r="B4" s="297" t="s">
        <v>306</v>
      </c>
      <c r="C4" s="297" t="s">
        <v>309</v>
      </c>
    </row>
    <row r="5" spans="1:4" x14ac:dyDescent="0.2">
      <c r="A5" s="298" t="s">
        <v>310</v>
      </c>
      <c r="B5" s="785">
        <v>70.792966666666672</v>
      </c>
      <c r="C5" s="786">
        <v>42.8827</v>
      </c>
    </row>
    <row r="6" spans="1:4" x14ac:dyDescent="0.2">
      <c r="A6" s="301" t="s">
        <v>311</v>
      </c>
      <c r="B6" s="787">
        <v>66.223766666666663</v>
      </c>
      <c r="C6" s="788">
        <v>42.699766666666669</v>
      </c>
    </row>
    <row r="7" spans="1:4" x14ac:dyDescent="0.2">
      <c r="A7" s="301" t="s">
        <v>312</v>
      </c>
      <c r="B7" s="787">
        <v>75.665266666666668</v>
      </c>
      <c r="C7" s="788">
        <v>44.920100000000005</v>
      </c>
    </row>
    <row r="8" spans="1:4" x14ac:dyDescent="0.2">
      <c r="A8" s="301" t="s">
        <v>255</v>
      </c>
      <c r="B8" s="787">
        <v>62.19</v>
      </c>
      <c r="C8" s="788">
        <v>42.597033333333336</v>
      </c>
    </row>
    <row r="9" spans="1:4" x14ac:dyDescent="0.2">
      <c r="A9" s="301" t="s">
        <v>313</v>
      </c>
      <c r="B9" s="787">
        <v>66.620308825033248</v>
      </c>
      <c r="C9" s="788">
        <v>45.577257388281012</v>
      </c>
    </row>
    <row r="10" spans="1:4" x14ac:dyDescent="0.2">
      <c r="A10" s="301" t="s">
        <v>314</v>
      </c>
      <c r="B10" s="787">
        <v>71.585222440785031</v>
      </c>
      <c r="C10" s="788">
        <v>43.60169362715375</v>
      </c>
    </row>
    <row r="11" spans="1:4" x14ac:dyDescent="0.2">
      <c r="A11" s="301" t="s">
        <v>316</v>
      </c>
      <c r="B11" s="787">
        <v>84.302400000000006</v>
      </c>
      <c r="C11" s="788">
        <v>49.656533333333343</v>
      </c>
      <c r="D11" s="296"/>
    </row>
    <row r="12" spans="1:4" x14ac:dyDescent="0.2">
      <c r="A12" s="301" t="s">
        <v>315</v>
      </c>
      <c r="B12" s="787">
        <v>67.203663836292435</v>
      </c>
      <c r="C12" s="788">
        <v>42.404388606830224</v>
      </c>
    </row>
    <row r="13" spans="1:4" x14ac:dyDescent="0.2">
      <c r="A13" s="301" t="s">
        <v>317</v>
      </c>
      <c r="B13" s="787">
        <v>129.83518257751786</v>
      </c>
      <c r="C13" s="788">
        <v>61.315853568705244</v>
      </c>
    </row>
    <row r="14" spans="1:4" x14ac:dyDescent="0.2">
      <c r="A14" s="301" t="s">
        <v>318</v>
      </c>
      <c r="B14" s="789">
        <v>0</v>
      </c>
      <c r="C14" s="790">
        <v>0</v>
      </c>
    </row>
    <row r="15" spans="1:4" x14ac:dyDescent="0.2">
      <c r="A15" s="301" t="s">
        <v>319</v>
      </c>
      <c r="B15" s="787">
        <v>85.706666666666678</v>
      </c>
      <c r="C15" s="788">
        <v>41.423533333333332</v>
      </c>
    </row>
    <row r="16" spans="1:4" x14ac:dyDescent="0.2">
      <c r="A16" s="301" t="s">
        <v>220</v>
      </c>
      <c r="B16" s="787">
        <v>79.8</v>
      </c>
      <c r="C16" s="788">
        <v>47.795233333333336</v>
      </c>
    </row>
    <row r="17" spans="1:3" x14ac:dyDescent="0.2">
      <c r="A17" s="301" t="s">
        <v>320</v>
      </c>
      <c r="B17" s="787">
        <v>92.679999999999993</v>
      </c>
      <c r="C17" s="788">
        <v>50.520166666666668</v>
      </c>
    </row>
    <row r="18" spans="1:3" x14ac:dyDescent="0.2">
      <c r="A18" s="301" t="s">
        <v>256</v>
      </c>
      <c r="B18" s="787">
        <v>74.998400000000004</v>
      </c>
      <c r="C18" s="788">
        <v>47.340733333333326</v>
      </c>
    </row>
    <row r="19" spans="1:3" x14ac:dyDescent="0.2">
      <c r="A19" s="301" t="s">
        <v>257</v>
      </c>
      <c r="B19" s="787">
        <v>94.86666666666666</v>
      </c>
      <c r="C19" s="788">
        <v>45.988533333333336</v>
      </c>
    </row>
    <row r="20" spans="1:3" x14ac:dyDescent="0.2">
      <c r="A20" s="301" t="s">
        <v>258</v>
      </c>
      <c r="B20" s="787">
        <v>102.9</v>
      </c>
      <c r="C20" s="788">
        <v>31.230333333333341</v>
      </c>
    </row>
    <row r="21" spans="1:3" x14ac:dyDescent="0.2">
      <c r="A21" s="301" t="s">
        <v>321</v>
      </c>
      <c r="B21" s="787">
        <v>122.64632373951277</v>
      </c>
      <c r="C21" s="788">
        <v>51.01291684953334</v>
      </c>
    </row>
    <row r="22" spans="1:3" x14ac:dyDescent="0.2">
      <c r="A22" s="301" t="s">
        <v>322</v>
      </c>
      <c r="B22" s="787">
        <v>71.344000000000008</v>
      </c>
      <c r="C22" s="788">
        <v>43.68983333333334</v>
      </c>
    </row>
    <row r="23" spans="1:3" x14ac:dyDescent="0.2">
      <c r="A23" s="301" t="s">
        <v>221</v>
      </c>
      <c r="B23" s="787">
        <v>122.9539</v>
      </c>
      <c r="C23" s="788">
        <v>52.0274</v>
      </c>
    </row>
    <row r="24" spans="1:3" x14ac:dyDescent="0.2">
      <c r="A24" s="301" t="s">
        <v>323</v>
      </c>
      <c r="B24" s="787">
        <v>73.464399999999998</v>
      </c>
      <c r="C24" s="788">
        <v>48.577766666666669</v>
      </c>
    </row>
    <row r="25" spans="1:3" x14ac:dyDescent="0.2">
      <c r="A25" s="301" t="s">
        <v>324</v>
      </c>
      <c r="B25" s="787">
        <v>63.286666666666669</v>
      </c>
      <c r="C25" s="788">
        <v>43.186866666666667</v>
      </c>
    </row>
    <row r="26" spans="1:3" x14ac:dyDescent="0.2">
      <c r="A26" s="301" t="s">
        <v>325</v>
      </c>
      <c r="B26" s="787">
        <v>58.697866666666663</v>
      </c>
      <c r="C26" s="788">
        <v>43.465133333333327</v>
      </c>
    </row>
    <row r="27" spans="1:3" x14ac:dyDescent="0.2">
      <c r="A27" s="301" t="s">
        <v>326</v>
      </c>
      <c r="B27" s="787">
        <v>104.33333333333333</v>
      </c>
      <c r="C27" s="788">
        <v>59.604133333333337</v>
      </c>
    </row>
    <row r="28" spans="1:3" x14ac:dyDescent="0.2">
      <c r="A28" s="301" t="s">
        <v>327</v>
      </c>
      <c r="B28" s="787">
        <v>76.449191175396322</v>
      </c>
      <c r="C28" s="788">
        <v>48.535232402472026</v>
      </c>
    </row>
    <row r="29" spans="1:3" x14ac:dyDescent="0.2">
      <c r="A29" s="301" t="s">
        <v>259</v>
      </c>
      <c r="B29" s="787">
        <v>110.17999999999999</v>
      </c>
      <c r="C29" s="788">
        <v>47.755166666666661</v>
      </c>
    </row>
    <row r="30" spans="1:3" x14ac:dyDescent="0.2">
      <c r="A30" s="301" t="s">
        <v>224</v>
      </c>
      <c r="B30" s="787">
        <v>67.037584667465026</v>
      </c>
      <c r="C30" s="788">
        <v>41.663776406981221</v>
      </c>
    </row>
    <row r="31" spans="1:3" x14ac:dyDescent="0.2">
      <c r="A31" s="301" t="s">
        <v>328</v>
      </c>
      <c r="B31" s="787">
        <v>105.25867143380724</v>
      </c>
      <c r="C31" s="788">
        <v>36.99701718588971</v>
      </c>
    </row>
    <row r="32" spans="1:3" x14ac:dyDescent="0.2">
      <c r="A32" s="301" t="s">
        <v>260</v>
      </c>
      <c r="B32" s="787">
        <v>115.77200981333799</v>
      </c>
      <c r="C32" s="788">
        <v>43.640618572242303</v>
      </c>
    </row>
    <row r="33" spans="1:3" x14ac:dyDescent="0.2">
      <c r="A33" s="309" t="s">
        <v>329</v>
      </c>
      <c r="B33" s="791">
        <v>73.582961305570024</v>
      </c>
      <c r="C33" s="791">
        <v>44.454556778452492</v>
      </c>
    </row>
    <row r="34" spans="1:3" x14ac:dyDescent="0.2">
      <c r="A34" s="311" t="s">
        <v>330</v>
      </c>
      <c r="B34" s="792">
        <v>72.410327604993029</v>
      </c>
      <c r="C34" s="792">
        <v>44.242342840120969</v>
      </c>
    </row>
    <row r="35" spans="1:3" x14ac:dyDescent="0.2">
      <c r="A35" s="311" t="s">
        <v>331</v>
      </c>
      <c r="B35" s="793">
        <v>1.6173609383263567</v>
      </c>
      <c r="C35" s="793">
        <v>1.3596428401209693</v>
      </c>
    </row>
    <row r="36" spans="1:3" x14ac:dyDescent="0.2">
      <c r="A36" s="94"/>
      <c r="B36" s="8"/>
      <c r="C36" s="71" t="s">
        <v>631</v>
      </c>
    </row>
    <row r="37" spans="1:3" x14ac:dyDescent="0.2">
      <c r="A37" s="94" t="s">
        <v>580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B3" sqref="B3:M7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6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6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1" t="s">
        <v>333</v>
      </c>
    </row>
    <row r="3" spans="1:13" x14ac:dyDescent="0.2">
      <c r="A3" s="228"/>
      <c r="B3" s="766">
        <v>2014</v>
      </c>
      <c r="C3" s="766" t="s">
        <v>619</v>
      </c>
      <c r="D3" s="766" t="s">
        <v>619</v>
      </c>
      <c r="E3" s="766" t="s">
        <v>619</v>
      </c>
      <c r="F3" s="766" t="s">
        <v>619</v>
      </c>
      <c r="G3" s="766" t="s">
        <v>619</v>
      </c>
      <c r="H3" s="766" t="s">
        <v>619</v>
      </c>
      <c r="I3" s="766" t="s">
        <v>619</v>
      </c>
      <c r="J3" s="766">
        <v>2015</v>
      </c>
      <c r="K3" s="766" t="s">
        <v>619</v>
      </c>
      <c r="L3" s="766" t="s">
        <v>619</v>
      </c>
      <c r="M3" s="766" t="s">
        <v>619</v>
      </c>
    </row>
    <row r="4" spans="1:13" x14ac:dyDescent="0.2">
      <c r="A4" s="314"/>
      <c r="B4" s="697">
        <v>41760</v>
      </c>
      <c r="C4" s="697">
        <v>41791</v>
      </c>
      <c r="D4" s="697">
        <v>41821</v>
      </c>
      <c r="E4" s="697">
        <v>41852</v>
      </c>
      <c r="F4" s="697">
        <v>41883</v>
      </c>
      <c r="G4" s="697">
        <v>41913</v>
      </c>
      <c r="H4" s="697">
        <v>41944</v>
      </c>
      <c r="I4" s="697">
        <v>41974</v>
      </c>
      <c r="J4" s="697">
        <v>42005</v>
      </c>
      <c r="K4" s="697">
        <v>42036</v>
      </c>
      <c r="L4" s="697">
        <v>42064</v>
      </c>
      <c r="M4" s="697">
        <v>42095</v>
      </c>
    </row>
    <row r="5" spans="1:13" x14ac:dyDescent="0.2">
      <c r="A5" s="315" t="s">
        <v>334</v>
      </c>
      <c r="B5" s="316">
        <v>109.52550000000001</v>
      </c>
      <c r="C5" s="317">
        <v>111.92238095238095</v>
      </c>
      <c r="D5" s="317">
        <v>106.80217391304349</v>
      </c>
      <c r="E5" s="317">
        <v>101.8235</v>
      </c>
      <c r="F5" s="317">
        <v>97.277272727272717</v>
      </c>
      <c r="G5" s="317">
        <v>87.419999999999987</v>
      </c>
      <c r="H5" s="317">
        <v>78.751999999999995</v>
      </c>
      <c r="I5" s="317">
        <v>62.477619047619058</v>
      </c>
      <c r="J5" s="317">
        <v>48.188571428571429</v>
      </c>
      <c r="K5" s="317">
        <v>58.224999999999987</v>
      </c>
      <c r="L5" s="317">
        <v>55.924999999999997</v>
      </c>
      <c r="M5" s="317">
        <v>59.638999999999989</v>
      </c>
    </row>
    <row r="6" spans="1:13" x14ac:dyDescent="0.2">
      <c r="A6" s="318" t="s">
        <v>335</v>
      </c>
      <c r="B6" s="316">
        <v>101.86</v>
      </c>
      <c r="C6" s="317">
        <v>105.22999999999998</v>
      </c>
      <c r="D6" s="317">
        <v>102.89772727272729</v>
      </c>
      <c r="E6" s="317">
        <v>96.53619047619047</v>
      </c>
      <c r="F6" s="317">
        <v>93.211904761904748</v>
      </c>
      <c r="G6" s="317">
        <v>84.396956521739114</v>
      </c>
      <c r="H6" s="317">
        <v>75.78947368421052</v>
      </c>
      <c r="I6" s="317">
        <v>59.290454545454551</v>
      </c>
      <c r="J6" s="317">
        <v>47.184999999999995</v>
      </c>
      <c r="K6" s="317">
        <v>50.584210526315793</v>
      </c>
      <c r="L6" s="317">
        <v>47.823636363636361</v>
      </c>
      <c r="M6" s="317">
        <v>54.452857142857134</v>
      </c>
    </row>
    <row r="7" spans="1:13" x14ac:dyDescent="0.2">
      <c r="A7" s="319" t="s">
        <v>336</v>
      </c>
      <c r="B7" s="320">
        <v>1.3732142857142859</v>
      </c>
      <c r="C7" s="321">
        <v>1.3592380952380951</v>
      </c>
      <c r="D7" s="321">
        <v>1.3539173913043479</v>
      </c>
      <c r="E7" s="321">
        <v>1.3316095238095236</v>
      </c>
      <c r="F7" s="321">
        <v>1.2901363636363632</v>
      </c>
      <c r="G7" s="321">
        <v>1.2672739130434783</v>
      </c>
      <c r="H7" s="321">
        <v>1.24722</v>
      </c>
      <c r="I7" s="321">
        <v>1.2331333333333334</v>
      </c>
      <c r="J7" s="321">
        <v>1.1621333333333337</v>
      </c>
      <c r="K7" s="321">
        <v>1.1349649999999998</v>
      </c>
      <c r="L7" s="321">
        <v>1.0837681818181819</v>
      </c>
      <c r="M7" s="321">
        <v>1.0779300000000001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50" t="s">
        <v>337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topLeftCell="A3" workbookViewId="0">
      <selection activeCell="C31" sqref="C31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6" t="s">
        <v>21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x14ac:dyDescent="0.2">
      <c r="A2" s="229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31" t="s">
        <v>333</v>
      </c>
    </row>
    <row r="3" spans="1:13" x14ac:dyDescent="0.2">
      <c r="A3" s="322"/>
      <c r="B3" s="766">
        <v>2014</v>
      </c>
      <c r="C3" s="766" t="s">
        <v>619</v>
      </c>
      <c r="D3" s="766" t="s">
        <v>619</v>
      </c>
      <c r="E3" s="766" t="s">
        <v>619</v>
      </c>
      <c r="F3" s="766" t="s">
        <v>619</v>
      </c>
      <c r="G3" s="766" t="s">
        <v>619</v>
      </c>
      <c r="H3" s="766" t="s">
        <v>619</v>
      </c>
      <c r="I3" s="766" t="s">
        <v>619</v>
      </c>
      <c r="J3" s="766">
        <v>2015</v>
      </c>
      <c r="K3" s="766" t="s">
        <v>619</v>
      </c>
      <c r="L3" s="766" t="s">
        <v>619</v>
      </c>
      <c r="M3" s="766" t="s">
        <v>619</v>
      </c>
    </row>
    <row r="4" spans="1:13" x14ac:dyDescent="0.2">
      <c r="A4" s="323"/>
      <c r="B4" s="697">
        <v>41760</v>
      </c>
      <c r="C4" s="697">
        <v>41791</v>
      </c>
      <c r="D4" s="697">
        <v>41821</v>
      </c>
      <c r="E4" s="697">
        <v>41852</v>
      </c>
      <c r="F4" s="697">
        <v>41883</v>
      </c>
      <c r="G4" s="697">
        <v>41913</v>
      </c>
      <c r="H4" s="697">
        <v>41944</v>
      </c>
      <c r="I4" s="697">
        <v>41974</v>
      </c>
      <c r="J4" s="697">
        <v>42005</v>
      </c>
      <c r="K4" s="697">
        <v>42036</v>
      </c>
      <c r="L4" s="697">
        <v>42064</v>
      </c>
      <c r="M4" s="697">
        <v>42095</v>
      </c>
    </row>
    <row r="5" spans="1:13" x14ac:dyDescent="0.2">
      <c r="A5" s="324" t="s">
        <v>338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</row>
    <row r="6" spans="1:13" x14ac:dyDescent="0.2">
      <c r="A6" s="326" t="s">
        <v>339</v>
      </c>
      <c r="B6" s="239">
        <v>106.83818181818182</v>
      </c>
      <c r="C6" s="239">
        <v>109.35904761904762</v>
      </c>
      <c r="D6" s="239">
        <v>105.73565217391305</v>
      </c>
      <c r="E6" s="239">
        <v>99.234761904761896</v>
      </c>
      <c r="F6" s="239">
        <v>96.015000000000001</v>
      </c>
      <c r="G6" s="239">
        <v>84.82</v>
      </c>
      <c r="H6" s="239">
        <v>76.655499999999989</v>
      </c>
      <c r="I6" s="239">
        <v>60.158695652173925</v>
      </c>
      <c r="J6" s="239">
        <v>47.063636363636355</v>
      </c>
      <c r="K6" s="239">
        <v>53.628</v>
      </c>
      <c r="L6" s="239">
        <v>53.267727272727264</v>
      </c>
      <c r="M6" s="239">
        <v>56.695454545454531</v>
      </c>
    </row>
    <row r="7" spans="1:13" x14ac:dyDescent="0.2">
      <c r="A7" s="326" t="s">
        <v>340</v>
      </c>
      <c r="B7" s="239">
        <v>105.66</v>
      </c>
      <c r="C7" s="239">
        <v>108.25952380952378</v>
      </c>
      <c r="D7" s="239">
        <v>105.80652173913045</v>
      </c>
      <c r="E7" s="239">
        <v>101.59714285714286</v>
      </c>
      <c r="F7" s="239">
        <v>96.368181818181839</v>
      </c>
      <c r="G7" s="239">
        <v>86.199130434782631</v>
      </c>
      <c r="H7" s="239">
        <v>76.004000000000005</v>
      </c>
      <c r="I7" s="239">
        <v>59.881363636363631</v>
      </c>
      <c r="J7" s="239">
        <v>46.382272727272728</v>
      </c>
      <c r="K7" s="239">
        <v>55.920500000000018</v>
      </c>
      <c r="L7" s="239">
        <v>54.386818181818178</v>
      </c>
      <c r="M7" s="239">
        <v>58.307272727272725</v>
      </c>
    </row>
    <row r="8" spans="1:13" x14ac:dyDescent="0.2">
      <c r="A8" s="326" t="s">
        <v>341</v>
      </c>
      <c r="B8" s="239">
        <v>107.40863636363639</v>
      </c>
      <c r="C8" s="239">
        <v>109.42095238095239</v>
      </c>
      <c r="D8" s="239">
        <v>105.68782608695651</v>
      </c>
      <c r="E8" s="239">
        <v>99.232380952380936</v>
      </c>
      <c r="F8" s="239">
        <v>96.015454545454546</v>
      </c>
      <c r="G8" s="239">
        <v>84.82</v>
      </c>
      <c r="H8" s="239">
        <v>76.88949999999997</v>
      </c>
      <c r="I8" s="239">
        <v>60.233043478260868</v>
      </c>
      <c r="J8" s="239">
        <v>46.772272727272728</v>
      </c>
      <c r="K8" s="239">
        <v>53.555500000000009</v>
      </c>
      <c r="L8" s="239">
        <v>53.220454545454544</v>
      </c>
      <c r="M8" s="239">
        <v>56.693181818181806</v>
      </c>
    </row>
    <row r="9" spans="1:13" x14ac:dyDescent="0.2">
      <c r="A9" s="326" t="s">
        <v>342</v>
      </c>
      <c r="B9" s="327">
        <v>105.70863636363637</v>
      </c>
      <c r="C9" s="327">
        <v>107.63047619047617</v>
      </c>
      <c r="D9" s="327">
        <v>104.03130434782609</v>
      </c>
      <c r="E9" s="327">
        <v>97.344285714285718</v>
      </c>
      <c r="F9" s="327">
        <v>94.067727272727282</v>
      </c>
      <c r="G9" s="327">
        <v>83.013478260869576</v>
      </c>
      <c r="H9" s="327">
        <v>75.231999999999999</v>
      </c>
      <c r="I9" s="327">
        <v>58.630869565217381</v>
      </c>
      <c r="J9" s="327">
        <v>45.17227272727272</v>
      </c>
      <c r="K9" s="327">
        <v>52.050500000000014</v>
      </c>
      <c r="L9" s="327">
        <v>51.81136363636363</v>
      </c>
      <c r="M9" s="327">
        <v>55.006818181818183</v>
      </c>
    </row>
    <row r="10" spans="1:13" x14ac:dyDescent="0.2">
      <c r="A10" s="328" t="s">
        <v>343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</row>
    <row r="11" spans="1:13" x14ac:dyDescent="0.2">
      <c r="A11" s="326" t="s">
        <v>344</v>
      </c>
      <c r="B11" s="239">
        <v>106.80750000000003</v>
      </c>
      <c r="C11" s="239">
        <v>108.34523809523812</v>
      </c>
      <c r="D11" s="239">
        <v>103.05130434782608</v>
      </c>
      <c r="E11" s="239">
        <v>97.914000000000016</v>
      </c>
      <c r="F11" s="239">
        <v>93.486818181818165</v>
      </c>
      <c r="G11" s="239">
        <v>83.480000000000032</v>
      </c>
      <c r="H11" s="239">
        <v>75.001500000000007</v>
      </c>
      <c r="I11" s="239">
        <v>58.507142857142853</v>
      </c>
      <c r="J11" s="239">
        <v>43.70809523809524</v>
      </c>
      <c r="K11" s="239">
        <v>54.095500000000015</v>
      </c>
      <c r="L11" s="239">
        <v>51.885454545454543</v>
      </c>
      <c r="M11" s="239">
        <v>55.205500000000008</v>
      </c>
    </row>
    <row r="12" spans="1:13" x14ac:dyDescent="0.2">
      <c r="A12" s="326" t="s">
        <v>345</v>
      </c>
      <c r="B12" s="239">
        <v>110.49000000000001</v>
      </c>
      <c r="C12" s="239">
        <v>112.28333333333333</v>
      </c>
      <c r="D12" s="239">
        <v>105.99260869565217</v>
      </c>
      <c r="E12" s="239">
        <v>100.71400000000001</v>
      </c>
      <c r="F12" s="239">
        <v>96.786818181818205</v>
      </c>
      <c r="G12" s="239">
        <v>87.843043478260867</v>
      </c>
      <c r="H12" s="239">
        <v>79.601500000000016</v>
      </c>
      <c r="I12" s="239">
        <v>62.892857142857146</v>
      </c>
      <c r="J12" s="239">
        <v>47.88428571428571</v>
      </c>
      <c r="K12" s="239">
        <v>58.505499999999998</v>
      </c>
      <c r="L12" s="239">
        <v>56.060454545454554</v>
      </c>
      <c r="M12" s="239">
        <v>59.525500000000001</v>
      </c>
    </row>
    <row r="13" spans="1:13" x14ac:dyDescent="0.2">
      <c r="A13" s="326" t="s">
        <v>346</v>
      </c>
      <c r="B13" s="239">
        <v>109.21</v>
      </c>
      <c r="C13" s="239">
        <v>111.45380952380954</v>
      </c>
      <c r="D13" s="239">
        <v>106.28</v>
      </c>
      <c r="E13" s="239">
        <v>100.70952380952382</v>
      </c>
      <c r="F13" s="239">
        <v>96.200909090909121</v>
      </c>
      <c r="G13" s="239">
        <v>86.312608695652173</v>
      </c>
      <c r="H13" s="239">
        <v>78.943999999999988</v>
      </c>
      <c r="I13" s="239">
        <v>61.437391304347827</v>
      </c>
      <c r="J13" s="239">
        <v>47.094545454545475</v>
      </c>
      <c r="K13" s="239">
        <v>56.640000000000008</v>
      </c>
      <c r="L13" s="239">
        <v>54.679545454545469</v>
      </c>
      <c r="M13" s="239">
        <v>58.094999999999999</v>
      </c>
    </row>
    <row r="14" spans="1:13" x14ac:dyDescent="0.2">
      <c r="A14" s="326" t="s">
        <v>347</v>
      </c>
      <c r="B14" s="239">
        <v>112.36750000000002</v>
      </c>
      <c r="C14" s="239">
        <v>114.17142857142856</v>
      </c>
      <c r="D14" s="239">
        <v>107.9795652173913</v>
      </c>
      <c r="E14" s="239">
        <v>102.62899999999999</v>
      </c>
      <c r="F14" s="239">
        <v>98.493636363636369</v>
      </c>
      <c r="G14" s="239">
        <v>88.782173913043465</v>
      </c>
      <c r="H14" s="239">
        <v>80.333999999999989</v>
      </c>
      <c r="I14" s="239">
        <v>63.188095238095229</v>
      </c>
      <c r="J14" s="239">
        <v>48.210476190476193</v>
      </c>
      <c r="K14" s="239">
        <v>59.23299999999999</v>
      </c>
      <c r="L14" s="239">
        <v>57.451363636363631</v>
      </c>
      <c r="M14" s="239">
        <v>60.757000000000005</v>
      </c>
    </row>
    <row r="15" spans="1:13" x14ac:dyDescent="0.2">
      <c r="A15" s="328" t="s">
        <v>225</v>
      </c>
      <c r="B15" s="329"/>
      <c r="C15" s="329"/>
      <c r="D15" s="329"/>
      <c r="E15" s="329"/>
      <c r="F15" s="329"/>
      <c r="G15" s="329"/>
      <c r="H15" s="329"/>
      <c r="I15" s="329"/>
      <c r="J15" s="329"/>
      <c r="K15" s="329"/>
      <c r="L15" s="329"/>
      <c r="M15" s="329"/>
    </row>
    <row r="16" spans="1:13" x14ac:dyDescent="0.2">
      <c r="A16" s="326" t="s">
        <v>348</v>
      </c>
      <c r="B16" s="239">
        <v>107.843</v>
      </c>
      <c r="C16" s="239">
        <v>109.64761904761906</v>
      </c>
      <c r="D16" s="239">
        <v>105.63826086956519</v>
      </c>
      <c r="E16" s="239">
        <v>101.4165</v>
      </c>
      <c r="F16" s="239">
        <v>95.673181818181817</v>
      </c>
      <c r="G16" s="239">
        <v>86.625652173913053</v>
      </c>
      <c r="H16" s="239">
        <v>78.966499999999982</v>
      </c>
      <c r="I16" s="239">
        <v>61.283333333333339</v>
      </c>
      <c r="J16" s="239">
        <v>46.341428571428587</v>
      </c>
      <c r="K16" s="239">
        <v>57.863</v>
      </c>
      <c r="L16" s="239">
        <v>54.642272727272719</v>
      </c>
      <c r="M16" s="239">
        <v>59.129499999999993</v>
      </c>
    </row>
    <row r="17" spans="1:13" x14ac:dyDescent="0.2">
      <c r="A17" s="328" t="s">
        <v>349</v>
      </c>
      <c r="B17" s="330"/>
      <c r="C17" s="330"/>
      <c r="D17" s="330"/>
      <c r="E17" s="330"/>
      <c r="F17" s="330"/>
      <c r="G17" s="330"/>
      <c r="H17" s="330"/>
      <c r="I17" s="330"/>
      <c r="J17" s="330"/>
      <c r="K17" s="330"/>
      <c r="L17" s="330"/>
      <c r="M17" s="330"/>
    </row>
    <row r="18" spans="1:13" x14ac:dyDescent="0.2">
      <c r="A18" s="326" t="s">
        <v>350</v>
      </c>
      <c r="B18" s="239">
        <v>101.86</v>
      </c>
      <c r="C18" s="239">
        <v>105.22999999999998</v>
      </c>
      <c r="D18" s="239">
        <v>102.89772727272729</v>
      </c>
      <c r="E18" s="239">
        <v>96.53619047619047</v>
      </c>
      <c r="F18" s="239">
        <v>93.211904761904748</v>
      </c>
      <c r="G18" s="239">
        <v>84.396956521739114</v>
      </c>
      <c r="H18" s="239">
        <v>75.78947368421052</v>
      </c>
      <c r="I18" s="239">
        <v>59.290454545454551</v>
      </c>
      <c r="J18" s="239">
        <v>47.184999999999995</v>
      </c>
      <c r="K18" s="239">
        <v>50.584210526315793</v>
      </c>
      <c r="L18" s="239">
        <v>47.823636363636361</v>
      </c>
      <c r="M18" s="239">
        <v>54.452857142857134</v>
      </c>
    </row>
    <row r="19" spans="1:13" x14ac:dyDescent="0.2">
      <c r="A19" s="331" t="s">
        <v>351</v>
      </c>
      <c r="B19" s="327">
        <v>96.421363636363637</v>
      </c>
      <c r="C19" s="327">
        <v>99.742857142857133</v>
      </c>
      <c r="D19" s="327">
        <v>97.343043478260867</v>
      </c>
      <c r="E19" s="327">
        <v>94.469047619047643</v>
      </c>
      <c r="F19" s="327">
        <v>90.556818181818201</v>
      </c>
      <c r="G19" s="327">
        <v>78.189565217391291</v>
      </c>
      <c r="H19" s="327">
        <v>67.731499999999997</v>
      </c>
      <c r="I19" s="327">
        <v>49.640869565217379</v>
      </c>
      <c r="J19" s="327">
        <v>35.203181818181811</v>
      </c>
      <c r="K19" s="327">
        <v>45.082000000000001</v>
      </c>
      <c r="L19" s="327">
        <v>43.201818181818183</v>
      </c>
      <c r="M19" s="327">
        <v>47.036363636363632</v>
      </c>
    </row>
    <row r="20" spans="1:13" x14ac:dyDescent="0.2">
      <c r="A20" s="328" t="s">
        <v>352</v>
      </c>
      <c r="B20" s="330"/>
      <c r="C20" s="330"/>
      <c r="D20" s="330"/>
      <c r="E20" s="330"/>
      <c r="F20" s="330"/>
      <c r="G20" s="330"/>
      <c r="H20" s="330"/>
      <c r="I20" s="330"/>
      <c r="J20" s="330"/>
      <c r="K20" s="330"/>
      <c r="L20" s="330"/>
      <c r="M20" s="330"/>
    </row>
    <row r="21" spans="1:13" x14ac:dyDescent="0.2">
      <c r="A21" s="326" t="s">
        <v>353</v>
      </c>
      <c r="B21" s="239">
        <v>111.03999999999999</v>
      </c>
      <c r="C21" s="239">
        <v>112.79428571428571</v>
      </c>
      <c r="D21" s="239">
        <v>106.89608695652173</v>
      </c>
      <c r="E21" s="239">
        <v>101.3815</v>
      </c>
      <c r="F21" s="239">
        <v>97.314999999999998</v>
      </c>
      <c r="G21" s="239">
        <v>87.797391304347812</v>
      </c>
      <c r="H21" s="239">
        <v>79.233499999999992</v>
      </c>
      <c r="I21" s="239">
        <v>62.87047619047619</v>
      </c>
      <c r="J21" s="239">
        <v>47.90857142857142</v>
      </c>
      <c r="K21" s="239">
        <v>58.817999999999998</v>
      </c>
      <c r="L21" s="239">
        <v>56.805909090909104</v>
      </c>
      <c r="M21" s="239">
        <v>59.599499999999999</v>
      </c>
    </row>
    <row r="22" spans="1:13" x14ac:dyDescent="0.2">
      <c r="A22" s="326" t="s">
        <v>354</v>
      </c>
      <c r="B22" s="248">
        <v>109.68900000000001</v>
      </c>
      <c r="C22" s="248">
        <v>111.9157142857143</v>
      </c>
      <c r="D22" s="248">
        <v>106.41304347826085</v>
      </c>
      <c r="E22" s="248">
        <v>101.059</v>
      </c>
      <c r="F22" s="248">
        <v>96.911363636363618</v>
      </c>
      <c r="G22" s="248">
        <v>87.427826086956529</v>
      </c>
      <c r="H22" s="248">
        <v>78.937999999999988</v>
      </c>
      <c r="I22" s="248">
        <v>62.231904761904765</v>
      </c>
      <c r="J22" s="248">
        <v>47.241904761904756</v>
      </c>
      <c r="K22" s="248">
        <v>57.903499999999987</v>
      </c>
      <c r="L22" s="248">
        <v>55.563181818181803</v>
      </c>
      <c r="M22" s="248">
        <v>59.227999999999987</v>
      </c>
    </row>
    <row r="23" spans="1:13" x14ac:dyDescent="0.2">
      <c r="A23" s="331" t="s">
        <v>355</v>
      </c>
      <c r="B23" s="327">
        <v>110.26250000000002</v>
      </c>
      <c r="C23" s="327">
        <v>112.26666666666668</v>
      </c>
      <c r="D23" s="327">
        <v>106.73391304347824</v>
      </c>
      <c r="E23" s="327">
        <v>101.56399999999999</v>
      </c>
      <c r="F23" s="327">
        <v>97.020909090909072</v>
      </c>
      <c r="G23" s="327">
        <v>87.512608695652162</v>
      </c>
      <c r="H23" s="327">
        <v>79.278999999999996</v>
      </c>
      <c r="I23" s="327">
        <v>62.719047619047615</v>
      </c>
      <c r="J23" s="327">
        <v>47.458095238095247</v>
      </c>
      <c r="K23" s="327">
        <v>57.957999999999991</v>
      </c>
      <c r="L23" s="327">
        <v>56.299090909090914</v>
      </c>
      <c r="M23" s="327">
        <v>59.452999999999996</v>
      </c>
    </row>
    <row r="24" spans="1:13" s="261" customFormat="1" ht="15" x14ac:dyDescent="0.25">
      <c r="A24" s="698" t="s">
        <v>356</v>
      </c>
      <c r="B24" s="699">
        <v>105.43954545454545</v>
      </c>
      <c r="C24" s="699">
        <v>107.86714285714285</v>
      </c>
      <c r="D24" s="699">
        <v>105.60826086956523</v>
      </c>
      <c r="E24" s="699">
        <v>100.75142857142856</v>
      </c>
      <c r="F24" s="699">
        <v>95.977727272727265</v>
      </c>
      <c r="G24" s="699">
        <v>85.060434782608709</v>
      </c>
      <c r="H24" s="699">
        <v>75.566000000000003</v>
      </c>
      <c r="I24" s="699">
        <v>59.512272727272716</v>
      </c>
      <c r="J24" s="699">
        <v>44.990909090909092</v>
      </c>
      <c r="K24" s="699">
        <v>54.061999999999991</v>
      </c>
      <c r="L24" s="699">
        <v>52.474090909090904</v>
      </c>
      <c r="M24" s="699">
        <v>57.083181818181835</v>
      </c>
    </row>
    <row r="25" spans="1:13" x14ac:dyDescent="0.2">
      <c r="A25" s="332"/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50" t="s">
        <v>337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C3" sqref="C3:N12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8"/>
    <col min="16" max="16384" width="10.5" style="13"/>
  </cols>
  <sheetData>
    <row r="1" spans="1:15" ht="13.7" customHeight="1" x14ac:dyDescent="0.2">
      <c r="A1" s="226" t="s">
        <v>22</v>
      </c>
      <c r="B1" s="226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5" ht="13.7" customHeight="1" x14ac:dyDescent="0.2">
      <c r="A2" s="226"/>
      <c r="B2" s="226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31" t="s">
        <v>357</v>
      </c>
    </row>
    <row r="3" spans="1:15" ht="13.7" customHeight="1" x14ac:dyDescent="0.2">
      <c r="B3" s="237"/>
      <c r="C3" s="766">
        <v>2014</v>
      </c>
      <c r="D3" s="766" t="s">
        <v>619</v>
      </c>
      <c r="E3" s="766" t="s">
        <v>619</v>
      </c>
      <c r="F3" s="766" t="s">
        <v>619</v>
      </c>
      <c r="G3" s="766" t="s">
        <v>619</v>
      </c>
      <c r="H3" s="766" t="s">
        <v>619</v>
      </c>
      <c r="I3" s="766" t="s">
        <v>619</v>
      </c>
      <c r="J3" s="766" t="s">
        <v>619</v>
      </c>
      <c r="K3" s="766">
        <v>2015</v>
      </c>
      <c r="L3" s="766" t="s">
        <v>619</v>
      </c>
      <c r="M3" s="766" t="s">
        <v>619</v>
      </c>
      <c r="N3" s="766" t="s">
        <v>619</v>
      </c>
    </row>
    <row r="4" spans="1:15" ht="13.7" customHeight="1" x14ac:dyDescent="0.2">
      <c r="B4" s="237"/>
      <c r="C4" s="697">
        <v>41760</v>
      </c>
      <c r="D4" s="697">
        <v>41791</v>
      </c>
      <c r="E4" s="697">
        <v>41821</v>
      </c>
      <c r="F4" s="697">
        <v>41852</v>
      </c>
      <c r="G4" s="697">
        <v>41883</v>
      </c>
      <c r="H4" s="697">
        <v>41913</v>
      </c>
      <c r="I4" s="697">
        <v>41944</v>
      </c>
      <c r="J4" s="697">
        <v>41974</v>
      </c>
      <c r="K4" s="697">
        <v>42005</v>
      </c>
      <c r="L4" s="697">
        <v>42036</v>
      </c>
      <c r="M4" s="697">
        <v>42064</v>
      </c>
      <c r="N4" s="697">
        <v>42095</v>
      </c>
    </row>
    <row r="5" spans="1:15" ht="13.7" customHeight="1" x14ac:dyDescent="0.2">
      <c r="A5" s="881" t="s">
        <v>581</v>
      </c>
      <c r="B5" s="333" t="s">
        <v>358</v>
      </c>
      <c r="C5" s="773">
        <v>984.02499999999998</v>
      </c>
      <c r="D5" s="774">
        <v>993.82142857142856</v>
      </c>
      <c r="E5" s="774">
        <v>997.95652173913038</v>
      </c>
      <c r="F5" s="774">
        <v>938.41250000000002</v>
      </c>
      <c r="G5" s="774">
        <v>905.52272727272725</v>
      </c>
      <c r="H5" s="774">
        <v>804.35869565217388</v>
      </c>
      <c r="I5" s="774">
        <v>731.41250000000002</v>
      </c>
      <c r="J5" s="774">
        <v>586.26190476190482</v>
      </c>
      <c r="K5" s="774">
        <v>465.41666666666669</v>
      </c>
      <c r="L5" s="774">
        <v>560.91250000000002</v>
      </c>
      <c r="M5" s="774">
        <v>595.5</v>
      </c>
      <c r="N5" s="774">
        <v>614.32500000000005</v>
      </c>
    </row>
    <row r="6" spans="1:15" ht="13.7" customHeight="1" x14ac:dyDescent="0.2">
      <c r="A6" s="882"/>
      <c r="B6" s="334" t="s">
        <v>359</v>
      </c>
      <c r="C6" s="775">
        <v>991.42499999999995</v>
      </c>
      <c r="D6" s="776">
        <v>1022.5833333333334</v>
      </c>
      <c r="E6" s="776">
        <v>1006.75</v>
      </c>
      <c r="F6" s="776">
        <v>947.65</v>
      </c>
      <c r="G6" s="776">
        <v>925.11363636363637</v>
      </c>
      <c r="H6" s="776">
        <v>813.67391304347825</v>
      </c>
      <c r="I6" s="776">
        <v>736.5625</v>
      </c>
      <c r="J6" s="776">
        <v>567.07142857142856</v>
      </c>
      <c r="K6" s="776">
        <v>457.42857142857144</v>
      </c>
      <c r="L6" s="776">
        <v>548.42499999999995</v>
      </c>
      <c r="M6" s="776">
        <v>588.86363636363637</v>
      </c>
      <c r="N6" s="776">
        <v>613.83749999999998</v>
      </c>
    </row>
    <row r="7" spans="1:15" ht="13.7" customHeight="1" x14ac:dyDescent="0.2">
      <c r="A7" s="883" t="s">
        <v>638</v>
      </c>
      <c r="B7" s="333" t="s">
        <v>358</v>
      </c>
      <c r="C7" s="777">
        <v>950.16250000000002</v>
      </c>
      <c r="D7" s="778">
        <v>957.20238095238096</v>
      </c>
      <c r="E7" s="778">
        <v>944.93478260869563</v>
      </c>
      <c r="F7" s="778">
        <v>928.1</v>
      </c>
      <c r="G7" s="778">
        <v>882.23863636363637</v>
      </c>
      <c r="H7" s="778">
        <v>805.75</v>
      </c>
      <c r="I7" s="778">
        <v>750.16250000000002</v>
      </c>
      <c r="J7" s="778">
        <v>608.70238095238096</v>
      </c>
      <c r="K7" s="778">
        <v>496.84523809523807</v>
      </c>
      <c r="L7" s="778">
        <v>579.21249999999998</v>
      </c>
      <c r="M7" s="778">
        <v>542.5</v>
      </c>
      <c r="N7" s="778">
        <v>553.9375</v>
      </c>
    </row>
    <row r="8" spans="1:15" ht="13.7" customHeight="1" x14ac:dyDescent="0.2">
      <c r="A8" s="884"/>
      <c r="B8" s="334" t="s">
        <v>359</v>
      </c>
      <c r="C8" s="775">
        <v>956.8</v>
      </c>
      <c r="D8" s="776">
        <v>967.78571428571433</v>
      </c>
      <c r="E8" s="776">
        <v>953.96739130434787</v>
      </c>
      <c r="F8" s="776">
        <v>934</v>
      </c>
      <c r="G8" s="776">
        <v>890.09090909090912</v>
      </c>
      <c r="H8" s="776">
        <v>817.45652173913038</v>
      </c>
      <c r="I8" s="776">
        <v>763.86249999999995</v>
      </c>
      <c r="J8" s="776">
        <v>622.95238095238096</v>
      </c>
      <c r="K8" s="776">
        <v>518.73809523809518</v>
      </c>
      <c r="L8" s="776">
        <v>593.04999999999995</v>
      </c>
      <c r="M8" s="776">
        <v>554.72727272727275</v>
      </c>
      <c r="N8" s="776">
        <v>574.76250000000005</v>
      </c>
    </row>
    <row r="9" spans="1:15" ht="13.7" customHeight="1" x14ac:dyDescent="0.2">
      <c r="A9" s="883" t="s">
        <v>582</v>
      </c>
      <c r="B9" s="333" t="s">
        <v>358</v>
      </c>
      <c r="C9" s="773">
        <v>915.53750000000002</v>
      </c>
      <c r="D9" s="774">
        <v>917.4585714285713</v>
      </c>
      <c r="E9" s="774">
        <v>902.61956521739125</v>
      </c>
      <c r="F9" s="774">
        <v>884</v>
      </c>
      <c r="G9" s="774">
        <v>847.89772727272725</v>
      </c>
      <c r="H9" s="774">
        <v>774.53260869565213</v>
      </c>
      <c r="I9" s="774">
        <v>721.23749999999995</v>
      </c>
      <c r="J9" s="774">
        <v>576.64285714285711</v>
      </c>
      <c r="K9" s="774">
        <v>469.71428571428572</v>
      </c>
      <c r="L9" s="774">
        <v>557.71249999999998</v>
      </c>
      <c r="M9" s="774">
        <v>533.5</v>
      </c>
      <c r="N9" s="774">
        <v>554.42499999999995</v>
      </c>
    </row>
    <row r="10" spans="1:15" ht="13.7" customHeight="1" x14ac:dyDescent="0.2">
      <c r="A10" s="884"/>
      <c r="B10" s="334" t="s">
        <v>359</v>
      </c>
      <c r="C10" s="775">
        <v>933.27499999999998</v>
      </c>
      <c r="D10" s="776">
        <v>931.25</v>
      </c>
      <c r="E10" s="776">
        <v>911.62521739130443</v>
      </c>
      <c r="F10" s="776">
        <v>891.26900000000001</v>
      </c>
      <c r="G10" s="776">
        <v>854.15909090909088</v>
      </c>
      <c r="H10" s="776">
        <v>785.53260869565213</v>
      </c>
      <c r="I10" s="776">
        <v>744.65</v>
      </c>
      <c r="J10" s="776">
        <v>603.35714285714289</v>
      </c>
      <c r="K10" s="776">
        <v>500.3633333333334</v>
      </c>
      <c r="L10" s="776">
        <v>585.29999999999995</v>
      </c>
      <c r="M10" s="776">
        <v>555.60818181818183</v>
      </c>
      <c r="N10" s="776">
        <v>571.65699999999993</v>
      </c>
    </row>
    <row r="11" spans="1:15" ht="13.7" customHeight="1" x14ac:dyDescent="0.2">
      <c r="A11" s="881" t="s">
        <v>360</v>
      </c>
      <c r="B11" s="333" t="s">
        <v>358</v>
      </c>
      <c r="C11" s="773">
        <v>637.875</v>
      </c>
      <c r="D11" s="774">
        <v>641.20238095238096</v>
      </c>
      <c r="E11" s="774">
        <v>605.195652173913</v>
      </c>
      <c r="F11" s="774">
        <v>574.67499999999995</v>
      </c>
      <c r="G11" s="774">
        <v>567.03409090909088</v>
      </c>
      <c r="H11" s="774">
        <v>487.98391304347825</v>
      </c>
      <c r="I11" s="774">
        <v>425.38749999999999</v>
      </c>
      <c r="J11" s="774">
        <v>326.21428571428572</v>
      </c>
      <c r="K11" s="774">
        <v>261.9404761904762</v>
      </c>
      <c r="L11" s="774">
        <v>292.6875</v>
      </c>
      <c r="M11" s="774">
        <v>312.65909090909093</v>
      </c>
      <c r="N11" s="774">
        <v>327.125</v>
      </c>
    </row>
    <row r="12" spans="1:15" ht="13.7" customHeight="1" x14ac:dyDescent="0.2">
      <c r="A12" s="882"/>
      <c r="B12" s="334" t="s">
        <v>359</v>
      </c>
      <c r="C12" s="775">
        <v>624.22500000000002</v>
      </c>
      <c r="D12" s="776">
        <v>634.09523809523807</v>
      </c>
      <c r="E12" s="776">
        <v>598.1521739130435</v>
      </c>
      <c r="F12" s="776">
        <v>566.72500000000002</v>
      </c>
      <c r="G12" s="776">
        <v>552.01136363636363</v>
      </c>
      <c r="H12" s="776">
        <v>478.88043478260869</v>
      </c>
      <c r="I12" s="776">
        <v>417.625</v>
      </c>
      <c r="J12" s="776">
        <v>319.45238095238096</v>
      </c>
      <c r="K12" s="776">
        <v>253.78571428571428</v>
      </c>
      <c r="L12" s="776">
        <v>283.38749999999999</v>
      </c>
      <c r="M12" s="776">
        <v>304.84090909090907</v>
      </c>
      <c r="N12" s="776">
        <v>320.83749999999998</v>
      </c>
    </row>
    <row r="13" spans="1:15" ht="13.7" customHeight="1" x14ac:dyDescent="0.2">
      <c r="B13" s="332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50" t="s">
        <v>337</v>
      </c>
    </row>
    <row r="14" spans="1:15" ht="13.7" customHeight="1" x14ac:dyDescent="0.2">
      <c r="A14" s="332"/>
      <c r="N14" s="228"/>
      <c r="O14" s="13"/>
    </row>
    <row r="15" spans="1:15" ht="13.7" customHeight="1" x14ac:dyDescent="0.2">
      <c r="A15" s="332"/>
      <c r="N15" s="228"/>
      <c r="O15" s="13"/>
    </row>
    <row r="18" spans="13:15" ht="13.7" customHeight="1" x14ac:dyDescent="0.2">
      <c r="N18" s="228"/>
      <c r="O18" s="13"/>
    </row>
    <row r="19" spans="13:15" ht="13.7" customHeight="1" x14ac:dyDescent="0.2">
      <c r="M19" s="228"/>
      <c r="O19" s="13"/>
    </row>
    <row r="20" spans="13:15" ht="13.7" customHeight="1" x14ac:dyDescent="0.2">
      <c r="M20" s="228"/>
      <c r="O20" s="13"/>
    </row>
    <row r="21" spans="13:15" ht="13.7" customHeight="1" x14ac:dyDescent="0.2">
      <c r="M21" s="228"/>
      <c r="O21" s="13"/>
    </row>
    <row r="22" spans="13:15" ht="13.7" customHeight="1" x14ac:dyDescent="0.2">
      <c r="M22" s="228"/>
      <c r="O22" s="13"/>
    </row>
    <row r="23" spans="13:15" ht="13.7" customHeight="1" x14ac:dyDescent="0.2">
      <c r="M23" s="228"/>
      <c r="O23" s="13"/>
    </row>
    <row r="24" spans="13:15" ht="13.7" customHeight="1" x14ac:dyDescent="0.2">
      <c r="M24" s="228"/>
      <c r="O24" s="13"/>
    </row>
    <row r="25" spans="13:15" ht="13.7" customHeight="1" x14ac:dyDescent="0.2">
      <c r="M25" s="228"/>
      <c r="O25" s="13"/>
    </row>
    <row r="26" spans="13:15" ht="13.7" customHeight="1" x14ac:dyDescent="0.2">
      <c r="M26" s="228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B5" sqref="B5:H9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361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558</v>
      </c>
    </row>
    <row r="3" spans="1:8" x14ac:dyDescent="0.2">
      <c r="A3" s="63"/>
      <c r="B3" s="859">
        <f>INDICE!A3</f>
        <v>42095</v>
      </c>
      <c r="C3" s="877">
        <v>41671</v>
      </c>
      <c r="D3" s="877" t="s">
        <v>121</v>
      </c>
      <c r="E3" s="877"/>
      <c r="F3" s="877" t="s">
        <v>122</v>
      </c>
      <c r="G3" s="877"/>
      <c r="H3" s="877"/>
    </row>
    <row r="4" spans="1:8" ht="25.5" x14ac:dyDescent="0.2">
      <c r="A4" s="75"/>
      <c r="B4" s="263" t="s">
        <v>55</v>
      </c>
      <c r="C4" s="264" t="s">
        <v>536</v>
      </c>
      <c r="D4" s="263" t="s">
        <v>55</v>
      </c>
      <c r="E4" s="264" t="s">
        <v>536</v>
      </c>
      <c r="F4" s="263" t="s">
        <v>55</v>
      </c>
      <c r="G4" s="265" t="s">
        <v>536</v>
      </c>
      <c r="H4" s="264" t="s">
        <v>111</v>
      </c>
    </row>
    <row r="5" spans="1:8" x14ac:dyDescent="0.2">
      <c r="A5" s="65" t="s">
        <v>362</v>
      </c>
      <c r="B5" s="267">
        <v>19133.724999999999</v>
      </c>
      <c r="C5" s="266">
        <v>3.5429078257895568</v>
      </c>
      <c r="D5" s="267">
        <v>97023.781000000003</v>
      </c>
      <c r="E5" s="266">
        <v>2.7683868670763481</v>
      </c>
      <c r="F5" s="267">
        <v>245534.068</v>
      </c>
      <c r="G5" s="266">
        <v>-4.5477372714885691</v>
      </c>
      <c r="H5" s="266">
        <v>78.719214553953833</v>
      </c>
    </row>
    <row r="6" spans="1:8" x14ac:dyDescent="0.2">
      <c r="A6" s="65" t="s">
        <v>363</v>
      </c>
      <c r="B6" s="66">
        <v>4302.9229999999998</v>
      </c>
      <c r="C6" s="269">
        <v>38.544978016900664</v>
      </c>
      <c r="D6" s="66">
        <v>17946.612000000001</v>
      </c>
      <c r="E6" s="67">
        <v>34.266548539674766</v>
      </c>
      <c r="F6" s="66">
        <v>56007.351999999999</v>
      </c>
      <c r="G6" s="67">
        <v>6.6548315656631676</v>
      </c>
      <c r="H6" s="67">
        <v>17.95618341112165</v>
      </c>
    </row>
    <row r="7" spans="1:8" x14ac:dyDescent="0.2">
      <c r="A7" s="65" t="s">
        <v>364</v>
      </c>
      <c r="B7" s="268">
        <v>664.56600000000003</v>
      </c>
      <c r="C7" s="269">
        <v>-14.984303401057698</v>
      </c>
      <c r="D7" s="268">
        <v>3048.6610000000001</v>
      </c>
      <c r="E7" s="269">
        <v>-18.490078024550876</v>
      </c>
      <c r="F7" s="268">
        <v>10369.807000000001</v>
      </c>
      <c r="G7" s="269">
        <v>-8.6242673613818877</v>
      </c>
      <c r="H7" s="269">
        <v>3.3246020349245078</v>
      </c>
    </row>
    <row r="8" spans="1:8" x14ac:dyDescent="0.2">
      <c r="A8" s="338" t="s">
        <v>198</v>
      </c>
      <c r="B8" s="339">
        <v>24101.214</v>
      </c>
      <c r="C8" s="340">
        <v>7.7557472835630286</v>
      </c>
      <c r="D8" s="339">
        <v>118019.054</v>
      </c>
      <c r="E8" s="340">
        <v>5.8307564864990455</v>
      </c>
      <c r="F8" s="339">
        <v>311911.22700000001</v>
      </c>
      <c r="G8" s="341">
        <v>-2.8597100037866841</v>
      </c>
      <c r="H8" s="342">
        <v>100</v>
      </c>
    </row>
    <row r="9" spans="1:8" x14ac:dyDescent="0.2">
      <c r="A9" s="343" t="s">
        <v>609</v>
      </c>
      <c r="B9" s="633">
        <v>7611.7740000000003</v>
      </c>
      <c r="C9" s="275">
        <v>-1.1004011451489553</v>
      </c>
      <c r="D9" s="633">
        <v>31592.659</v>
      </c>
      <c r="E9" s="275">
        <v>-7.3866217735279598</v>
      </c>
      <c r="F9" s="633">
        <v>97936.025999999998</v>
      </c>
      <c r="G9" s="276">
        <v>-9.7848275301746952</v>
      </c>
      <c r="H9" s="276">
        <v>31.398685754905515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241</v>
      </c>
    </row>
    <row r="11" spans="1:8" x14ac:dyDescent="0.2">
      <c r="A11" s="277" t="s">
        <v>572</v>
      </c>
      <c r="B11" s="94"/>
      <c r="C11" s="291"/>
      <c r="D11" s="291"/>
      <c r="E11" s="291"/>
      <c r="F11" s="94"/>
      <c r="G11" s="94"/>
      <c r="H11" s="94"/>
    </row>
    <row r="12" spans="1:8" x14ac:dyDescent="0.2">
      <c r="A12" s="277" t="s">
        <v>610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717" t="s">
        <v>242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B5" sqref="B5:H9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365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558</v>
      </c>
    </row>
    <row r="3" spans="1:8" ht="14.1" customHeight="1" x14ac:dyDescent="0.2">
      <c r="A3" s="63"/>
      <c r="B3" s="859">
        <f>INDICE!A3</f>
        <v>42095</v>
      </c>
      <c r="C3" s="859">
        <v>41671</v>
      </c>
      <c r="D3" s="877" t="s">
        <v>121</v>
      </c>
      <c r="E3" s="877"/>
      <c r="F3" s="877" t="s">
        <v>122</v>
      </c>
      <c r="G3" s="877"/>
      <c r="H3" s="262"/>
    </row>
    <row r="4" spans="1:8" ht="25.5" x14ac:dyDescent="0.2">
      <c r="A4" s="75"/>
      <c r="B4" s="263" t="s">
        <v>55</v>
      </c>
      <c r="C4" s="264" t="s">
        <v>536</v>
      </c>
      <c r="D4" s="263" t="s">
        <v>55</v>
      </c>
      <c r="E4" s="264" t="s">
        <v>536</v>
      </c>
      <c r="F4" s="263" t="s">
        <v>55</v>
      </c>
      <c r="G4" s="265" t="s">
        <v>536</v>
      </c>
      <c r="H4" s="264" t="s">
        <v>111</v>
      </c>
    </row>
    <row r="5" spans="1:8" x14ac:dyDescent="0.2">
      <c r="A5" s="65" t="s">
        <v>586</v>
      </c>
      <c r="B5" s="267">
        <v>9167.81</v>
      </c>
      <c r="C5" s="266">
        <v>9.0938147713325783</v>
      </c>
      <c r="D5" s="267">
        <v>36503.728999999999</v>
      </c>
      <c r="E5" s="266">
        <v>6.0414811069797247</v>
      </c>
      <c r="F5" s="267">
        <v>113097.59600000001</v>
      </c>
      <c r="G5" s="266">
        <v>-0.57233311241050078</v>
      </c>
      <c r="H5" s="266">
        <v>36.25954637407137</v>
      </c>
    </row>
    <row r="6" spans="1:8" x14ac:dyDescent="0.2">
      <c r="A6" s="65" t="s">
        <v>585</v>
      </c>
      <c r="B6" s="66">
        <v>9651.7810000000009</v>
      </c>
      <c r="C6" s="269">
        <v>4.2428290927471179</v>
      </c>
      <c r="D6" s="66">
        <v>40175.875</v>
      </c>
      <c r="E6" s="67">
        <v>-0.70940994549504</v>
      </c>
      <c r="F6" s="66">
        <v>118798.86</v>
      </c>
      <c r="G6" s="67">
        <v>-7.6178930834353658</v>
      </c>
      <c r="H6" s="67">
        <v>38.087394654761816</v>
      </c>
    </row>
    <row r="7" spans="1:8" x14ac:dyDescent="0.2">
      <c r="A7" s="65" t="s">
        <v>584</v>
      </c>
      <c r="B7" s="268">
        <v>4617.0569999999998</v>
      </c>
      <c r="C7" s="269">
        <v>17.713510218411063</v>
      </c>
      <c r="D7" s="268">
        <v>38290.788999999997</v>
      </c>
      <c r="E7" s="269">
        <v>16.422118871131882</v>
      </c>
      <c r="F7" s="268">
        <v>69644.964000000007</v>
      </c>
      <c r="G7" s="269">
        <v>3.3287788727826602</v>
      </c>
      <c r="H7" s="269">
        <v>22.328456936242315</v>
      </c>
    </row>
    <row r="8" spans="1:8" x14ac:dyDescent="0.2">
      <c r="A8" s="700" t="s">
        <v>366</v>
      </c>
      <c r="B8" s="268">
        <v>664.56600000000003</v>
      </c>
      <c r="C8" s="269">
        <v>-14.984303401057698</v>
      </c>
      <c r="D8" s="268">
        <v>3048.6610000000001</v>
      </c>
      <c r="E8" s="269">
        <v>-18.490078024550876</v>
      </c>
      <c r="F8" s="268">
        <v>10369.807000000001</v>
      </c>
      <c r="G8" s="269">
        <v>-8.6242673613818877</v>
      </c>
      <c r="H8" s="269">
        <v>3.3246020349245078</v>
      </c>
    </row>
    <row r="9" spans="1:8" x14ac:dyDescent="0.2">
      <c r="A9" s="338" t="s">
        <v>198</v>
      </c>
      <c r="B9" s="339">
        <v>24101.214</v>
      </c>
      <c r="C9" s="340">
        <v>7.7557472835630286</v>
      </c>
      <c r="D9" s="339">
        <v>118019.054</v>
      </c>
      <c r="E9" s="340">
        <v>5.8307564864990455</v>
      </c>
      <c r="F9" s="339">
        <v>311911.22700000001</v>
      </c>
      <c r="G9" s="341">
        <v>-2.8597100037866841</v>
      </c>
      <c r="H9" s="342">
        <v>100</v>
      </c>
    </row>
    <row r="10" spans="1:8" x14ac:dyDescent="0.2">
      <c r="A10" s="277"/>
      <c r="B10" s="65"/>
      <c r="C10" s="65"/>
      <c r="D10" s="65"/>
      <c r="E10" s="65"/>
      <c r="F10" s="65"/>
      <c r="G10" s="134"/>
      <c r="H10" s="71" t="s">
        <v>241</v>
      </c>
    </row>
    <row r="11" spans="1:8" x14ac:dyDescent="0.2">
      <c r="A11" s="277" t="s">
        <v>572</v>
      </c>
      <c r="B11" s="94"/>
      <c r="C11" s="291"/>
      <c r="D11" s="291"/>
      <c r="E11" s="291"/>
      <c r="F11" s="94"/>
      <c r="G11" s="94"/>
      <c r="H11" s="94"/>
    </row>
    <row r="12" spans="1:8" x14ac:dyDescent="0.2">
      <c r="A12" s="277" t="s">
        <v>583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717" t="s">
        <v>242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365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B5" sqref="B5:D16"/>
    </sheetView>
  </sheetViews>
  <sheetFormatPr baseColWidth="10" defaultRowHeight="14.25" x14ac:dyDescent="0.2"/>
  <sheetData>
    <row r="1" spans="1:4" x14ac:dyDescent="0.2">
      <c r="A1" s="226" t="s">
        <v>587</v>
      </c>
      <c r="B1" s="226"/>
      <c r="C1" s="226"/>
      <c r="D1" s="226"/>
    </row>
    <row r="2" spans="1:4" x14ac:dyDescent="0.2">
      <c r="A2" s="229"/>
      <c r="B2" s="229"/>
      <c r="C2" s="229"/>
      <c r="D2" s="229"/>
    </row>
    <row r="3" spans="1:4" x14ac:dyDescent="0.2">
      <c r="A3" s="232"/>
      <c r="B3" s="885">
        <v>2012</v>
      </c>
      <c r="C3" s="885">
        <v>2013</v>
      </c>
      <c r="D3" s="885">
        <v>2014</v>
      </c>
    </row>
    <row r="4" spans="1:4" x14ac:dyDescent="0.2">
      <c r="A4" s="237"/>
      <c r="B4" s="886"/>
      <c r="C4" s="886"/>
      <c r="D4" s="886"/>
    </row>
    <row r="5" spans="1:4" x14ac:dyDescent="0.2">
      <c r="A5" s="278" t="s">
        <v>367</v>
      </c>
      <c r="B5" s="329">
        <v>-4.0535722731549946</v>
      </c>
      <c r="C5" s="329">
        <v>-8.0401119445560489</v>
      </c>
      <c r="D5" s="329">
        <v>-7.4741871285765846</v>
      </c>
    </row>
    <row r="6" spans="1:4" x14ac:dyDescent="0.2">
      <c r="A6" s="237" t="s">
        <v>136</v>
      </c>
      <c r="B6" s="239">
        <v>-7.088077792977046</v>
      </c>
      <c r="C6" s="239">
        <v>-7.0037468327399974</v>
      </c>
      <c r="D6" s="239">
        <v>-6.1469186909602751</v>
      </c>
    </row>
    <row r="7" spans="1:4" x14ac:dyDescent="0.2">
      <c r="A7" s="237" t="s">
        <v>137</v>
      </c>
      <c r="B7" s="239">
        <v>-6.83287887708196</v>
      </c>
      <c r="C7" s="239">
        <v>-7.681494940759781</v>
      </c>
      <c r="D7" s="239">
        <v>-4.6501469597789589</v>
      </c>
    </row>
    <row r="8" spans="1:4" x14ac:dyDescent="0.2">
      <c r="A8" s="237" t="s">
        <v>138</v>
      </c>
      <c r="B8" s="239">
        <v>-7.5798540360641251</v>
      </c>
      <c r="C8" s="239">
        <v>-8.517655428837104</v>
      </c>
      <c r="D8" s="239">
        <v>-2.8597100037866841</v>
      </c>
    </row>
    <row r="9" spans="1:4" x14ac:dyDescent="0.2">
      <c r="A9" s="237" t="s">
        <v>139</v>
      </c>
      <c r="B9" s="239">
        <v>-7.2617509097959223</v>
      </c>
      <c r="C9" s="239">
        <v>-9.3108077199824191</v>
      </c>
      <c r="D9" s="239" t="s">
        <v>619</v>
      </c>
    </row>
    <row r="10" spans="1:4" x14ac:dyDescent="0.2">
      <c r="A10" s="237" t="s">
        <v>140</v>
      </c>
      <c r="B10" s="239">
        <v>-7.0759216342685134</v>
      </c>
      <c r="C10" s="239">
        <v>-8.6545481857552335</v>
      </c>
      <c r="D10" s="239" t="s">
        <v>619</v>
      </c>
    </row>
    <row r="11" spans="1:4" x14ac:dyDescent="0.2">
      <c r="A11" s="237" t="s">
        <v>141</v>
      </c>
      <c r="B11" s="239">
        <v>-7.242658414706785</v>
      </c>
      <c r="C11" s="239">
        <v>-8.6505630730997307</v>
      </c>
      <c r="D11" s="239" t="s">
        <v>619</v>
      </c>
    </row>
    <row r="12" spans="1:4" x14ac:dyDescent="0.2">
      <c r="A12" s="237" t="s">
        <v>142</v>
      </c>
      <c r="B12" s="239">
        <v>-7.5759015210375411</v>
      </c>
      <c r="C12" s="239">
        <v>-7.8488835513590001</v>
      </c>
      <c r="D12" s="239" t="s">
        <v>619</v>
      </c>
    </row>
    <row r="13" spans="1:4" x14ac:dyDescent="0.2">
      <c r="A13" s="237" t="s">
        <v>143</v>
      </c>
      <c r="B13" s="239">
        <v>-7.0274744528575654</v>
      </c>
      <c r="C13" s="239">
        <v>-7.4836406204844126</v>
      </c>
      <c r="D13" s="239" t="s">
        <v>619</v>
      </c>
    </row>
    <row r="14" spans="1:4" x14ac:dyDescent="0.2">
      <c r="A14" s="237" t="s">
        <v>144</v>
      </c>
      <c r="B14" s="239">
        <v>-7.9041639707250591</v>
      </c>
      <c r="C14" s="239">
        <v>-7.4405626847611606</v>
      </c>
      <c r="D14" s="239" t="s">
        <v>619</v>
      </c>
    </row>
    <row r="15" spans="1:4" x14ac:dyDescent="0.2">
      <c r="A15" s="237" t="s">
        <v>145</v>
      </c>
      <c r="B15" s="239">
        <v>-8.5881033603635313</v>
      </c>
      <c r="C15" s="239">
        <v>-7.6272037124902425</v>
      </c>
      <c r="D15" s="239" t="s">
        <v>619</v>
      </c>
    </row>
    <row r="16" spans="1:4" x14ac:dyDescent="0.2">
      <c r="A16" s="323" t="s">
        <v>146</v>
      </c>
      <c r="B16" s="327">
        <v>-8.1495570115831768</v>
      </c>
      <c r="C16" s="327">
        <v>-8.9897638806275264</v>
      </c>
      <c r="D16" s="327" t="s">
        <v>619</v>
      </c>
    </row>
    <row r="17" spans="4:4" x14ac:dyDescent="0.2">
      <c r="D17" s="71" t="s">
        <v>241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/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52" t="s">
        <v>624</v>
      </c>
      <c r="C3" s="849" t="s">
        <v>500</v>
      </c>
      <c r="D3" s="852" t="s">
        <v>110</v>
      </c>
      <c r="E3" s="849" t="s">
        <v>500</v>
      </c>
      <c r="F3" s="854" t="s">
        <v>627</v>
      </c>
    </row>
    <row r="4" spans="1:6" x14ac:dyDescent="0.2">
      <c r="A4" s="75"/>
      <c r="B4" s="853"/>
      <c r="C4" s="850"/>
      <c r="D4" s="853"/>
      <c r="E4" s="850"/>
      <c r="F4" s="855"/>
    </row>
    <row r="5" spans="1:6" x14ac:dyDescent="0.2">
      <c r="A5" s="65" t="s">
        <v>113</v>
      </c>
      <c r="B5" s="66">
        <v>1632.5006328878349</v>
      </c>
      <c r="C5" s="67">
        <v>1.9107737575728811</v>
      </c>
      <c r="D5" s="66">
        <v>1506.9125351999996</v>
      </c>
      <c r="E5" s="67">
        <v>1.6937089510583501</v>
      </c>
      <c r="F5" s="67">
        <v>8.3341331865135082</v>
      </c>
    </row>
    <row r="6" spans="1:6" x14ac:dyDescent="0.2">
      <c r="A6" s="65" t="s">
        <v>125</v>
      </c>
      <c r="B6" s="66">
        <v>43418.690979673083</v>
      </c>
      <c r="C6" s="67">
        <v>50.819763031495199</v>
      </c>
      <c r="D6" s="66">
        <v>45542.694239999997</v>
      </c>
      <c r="E6" s="67">
        <v>51.18815265503379</v>
      </c>
      <c r="F6" s="67">
        <v>-4.6637628620166449</v>
      </c>
    </row>
    <row r="7" spans="1:6" x14ac:dyDescent="0.2">
      <c r="A7" s="65" t="s">
        <v>126</v>
      </c>
      <c r="B7" s="66">
        <v>15103.996134895793</v>
      </c>
      <c r="C7" s="67">
        <v>17.67859617793118</v>
      </c>
      <c r="D7" s="66">
        <v>14987.209787999998</v>
      </c>
      <c r="E7" s="67">
        <v>16.845019718384595</v>
      </c>
      <c r="F7" s="67">
        <v>0.77924008903447572</v>
      </c>
    </row>
    <row r="8" spans="1:6" x14ac:dyDescent="0.2">
      <c r="A8" s="65" t="s">
        <v>127</v>
      </c>
      <c r="B8" s="66">
        <v>19952.049172050887</v>
      </c>
      <c r="C8" s="67">
        <v>23.353039625055978</v>
      </c>
      <c r="D8" s="66">
        <v>20661.327999999998</v>
      </c>
      <c r="E8" s="67">
        <v>23.222499884313475</v>
      </c>
      <c r="F8" s="67">
        <v>-3.4328811194958555</v>
      </c>
    </row>
    <row r="9" spans="1:6" x14ac:dyDescent="0.2">
      <c r="A9" s="65" t="s">
        <v>128</v>
      </c>
      <c r="B9" s="66">
        <v>5329.3892858618419</v>
      </c>
      <c r="C9" s="67">
        <v>6.2378274079447493</v>
      </c>
      <c r="D9" s="66">
        <v>6273.0174689999994</v>
      </c>
      <c r="E9" s="67">
        <v>7.0506187912097866</v>
      </c>
      <c r="F9" s="67">
        <v>-15.042651926307867</v>
      </c>
    </row>
    <row r="10" spans="1:6" x14ac:dyDescent="0.2">
      <c r="A10" s="68" t="s">
        <v>120</v>
      </c>
      <c r="B10" s="69">
        <v>85436.626205369452</v>
      </c>
      <c r="C10" s="70">
        <v>100</v>
      </c>
      <c r="D10" s="69">
        <v>88971.162032199994</v>
      </c>
      <c r="E10" s="70">
        <v>100</v>
      </c>
      <c r="F10" s="70">
        <v>-3.9726758042694121</v>
      </c>
    </row>
    <row r="11" spans="1:6" x14ac:dyDescent="0.2">
      <c r="A11" s="58"/>
      <c r="B11" s="65"/>
      <c r="C11" s="65"/>
      <c r="D11" s="65"/>
      <c r="E11" s="65"/>
      <c r="F11" s="71" t="s">
        <v>625</v>
      </c>
    </row>
    <row r="12" spans="1:6" x14ac:dyDescent="0.2">
      <c r="A12" s="404"/>
      <c r="B12" s="404"/>
      <c r="C12" s="404"/>
      <c r="D12" s="404"/>
      <c r="E12" s="404"/>
      <c r="F12" s="404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B5" sqref="B5:L21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87" t="s">
        <v>589</v>
      </c>
      <c r="B1" s="887"/>
      <c r="C1" s="887"/>
      <c r="D1" s="887"/>
      <c r="E1" s="887"/>
      <c r="F1" s="887"/>
      <c r="G1" s="228"/>
      <c r="H1" s="228"/>
      <c r="I1" s="228"/>
      <c r="J1" s="228"/>
      <c r="K1" s="228"/>
      <c r="L1" s="1"/>
    </row>
    <row r="2" spans="1:12" x14ac:dyDescent="0.2">
      <c r="A2" s="888"/>
      <c r="B2" s="888"/>
      <c r="C2" s="888"/>
      <c r="D2" s="888"/>
      <c r="E2" s="888"/>
      <c r="F2" s="888"/>
      <c r="G2" s="228"/>
      <c r="H2" s="228"/>
      <c r="I2" s="228"/>
      <c r="J2" s="228"/>
      <c r="K2" s="62"/>
      <c r="L2" s="62" t="s">
        <v>558</v>
      </c>
    </row>
    <row r="3" spans="1:12" x14ac:dyDescent="0.2">
      <c r="A3" s="344"/>
      <c r="B3" s="889">
        <f>INDICE!A3</f>
        <v>42095</v>
      </c>
      <c r="C3" s="890">
        <v>41671</v>
      </c>
      <c r="D3" s="890">
        <v>41671</v>
      </c>
      <c r="E3" s="890">
        <v>41671</v>
      </c>
      <c r="F3" s="891">
        <v>41671</v>
      </c>
      <c r="G3" s="892" t="s">
        <v>122</v>
      </c>
      <c r="H3" s="890"/>
      <c r="I3" s="890"/>
      <c r="J3" s="890"/>
      <c r="K3" s="890"/>
      <c r="L3" s="893" t="s">
        <v>111</v>
      </c>
    </row>
    <row r="4" spans="1:12" x14ac:dyDescent="0.2">
      <c r="A4" s="345"/>
      <c r="B4" s="346" t="s">
        <v>368</v>
      </c>
      <c r="C4" s="346" t="s">
        <v>369</v>
      </c>
      <c r="D4" s="347" t="s">
        <v>370</v>
      </c>
      <c r="E4" s="347" t="s">
        <v>371</v>
      </c>
      <c r="F4" s="348" t="s">
        <v>198</v>
      </c>
      <c r="G4" s="349" t="s">
        <v>368</v>
      </c>
      <c r="H4" s="234" t="s">
        <v>369</v>
      </c>
      <c r="I4" s="350" t="s">
        <v>370</v>
      </c>
      <c r="J4" s="350" t="s">
        <v>371</v>
      </c>
      <c r="K4" s="350" t="s">
        <v>198</v>
      </c>
      <c r="L4" s="894"/>
    </row>
    <row r="5" spans="1:12" x14ac:dyDescent="0.2">
      <c r="A5" s="351" t="s">
        <v>162</v>
      </c>
      <c r="B5" s="454">
        <v>2249.0990000000002</v>
      </c>
      <c r="C5" s="454">
        <v>520.39700000000005</v>
      </c>
      <c r="D5" s="454">
        <v>138.52199999999999</v>
      </c>
      <c r="E5" s="454">
        <v>177.34</v>
      </c>
      <c r="F5" s="352">
        <v>3085.3580000000002</v>
      </c>
      <c r="G5" s="454">
        <v>31392.328000000001</v>
      </c>
      <c r="H5" s="454">
        <v>6532.2849999999999</v>
      </c>
      <c r="I5" s="454">
        <v>2410.6039999999998</v>
      </c>
      <c r="J5" s="454">
        <v>2826.6660000000002</v>
      </c>
      <c r="K5" s="353">
        <v>43161.882999999994</v>
      </c>
      <c r="L5" s="701">
        <v>13.837749612134449</v>
      </c>
    </row>
    <row r="6" spans="1:12" x14ac:dyDescent="0.2">
      <c r="A6" s="354" t="s">
        <v>163</v>
      </c>
      <c r="B6" s="454">
        <v>351.56700000000001</v>
      </c>
      <c r="C6" s="454">
        <v>563.58600000000001</v>
      </c>
      <c r="D6" s="454">
        <v>208.24799999999999</v>
      </c>
      <c r="E6" s="454">
        <v>34.442999999999998</v>
      </c>
      <c r="F6" s="355">
        <v>1157.8440000000001</v>
      </c>
      <c r="G6" s="454">
        <v>4794.0529999999999</v>
      </c>
      <c r="H6" s="454">
        <v>6538.125</v>
      </c>
      <c r="I6" s="454">
        <v>2985.364</v>
      </c>
      <c r="J6" s="454">
        <v>504.28</v>
      </c>
      <c r="K6" s="279">
        <v>14821.822</v>
      </c>
      <c r="L6" s="702">
        <v>4.7518932765659425</v>
      </c>
    </row>
    <row r="7" spans="1:12" x14ac:dyDescent="0.2">
      <c r="A7" s="354" t="s">
        <v>164</v>
      </c>
      <c r="B7" s="454">
        <v>49.923999999999999</v>
      </c>
      <c r="C7" s="454">
        <v>345.69</v>
      </c>
      <c r="D7" s="454">
        <v>132.809</v>
      </c>
      <c r="E7" s="454">
        <v>101.82899999999999</v>
      </c>
      <c r="F7" s="355">
        <v>630.25199999999995</v>
      </c>
      <c r="G7" s="454">
        <v>724.08399999999995</v>
      </c>
      <c r="H7" s="454">
        <v>3741.8248959999996</v>
      </c>
      <c r="I7" s="454">
        <v>2134.7800000000002</v>
      </c>
      <c r="J7" s="454">
        <v>1166.895</v>
      </c>
      <c r="K7" s="279">
        <v>7767.5838960000001</v>
      </c>
      <c r="L7" s="702">
        <v>2.4902963812791903</v>
      </c>
    </row>
    <row r="8" spans="1:12" x14ac:dyDescent="0.2">
      <c r="A8" s="354" t="s">
        <v>165</v>
      </c>
      <c r="B8" s="454">
        <v>459.68299999999999</v>
      </c>
      <c r="C8" s="454">
        <v>0.53</v>
      </c>
      <c r="D8" s="454">
        <v>64.587999999999994</v>
      </c>
      <c r="E8" s="454">
        <v>4.6260000000000003</v>
      </c>
      <c r="F8" s="355">
        <v>529.42699999999991</v>
      </c>
      <c r="G8" s="454">
        <v>3893.5729999999999</v>
      </c>
      <c r="H8" s="454">
        <v>6.34</v>
      </c>
      <c r="I8" s="454">
        <v>773.01300000000003</v>
      </c>
      <c r="J8" s="454">
        <v>30.992000000000001</v>
      </c>
      <c r="K8" s="279">
        <v>4703.9180000000006</v>
      </c>
      <c r="L8" s="702">
        <v>1.5080815514932993</v>
      </c>
    </row>
    <row r="9" spans="1:12" x14ac:dyDescent="0.2">
      <c r="A9" s="354" t="s">
        <v>167</v>
      </c>
      <c r="B9" s="454">
        <v>161.69</v>
      </c>
      <c r="C9" s="454">
        <v>145.02000000000001</v>
      </c>
      <c r="D9" s="454">
        <v>73.040999999999997</v>
      </c>
      <c r="E9" s="454">
        <v>0.32</v>
      </c>
      <c r="F9" s="355">
        <v>380.07100000000003</v>
      </c>
      <c r="G9" s="454">
        <v>1961.9280000000001</v>
      </c>
      <c r="H9" s="454">
        <v>1841.8789999999999</v>
      </c>
      <c r="I9" s="454">
        <v>1045.614</v>
      </c>
      <c r="J9" s="454">
        <v>19.611999999999998</v>
      </c>
      <c r="K9" s="279">
        <v>4869.0330000000004</v>
      </c>
      <c r="L9" s="702">
        <v>1.5610176114702836</v>
      </c>
    </row>
    <row r="10" spans="1:12" x14ac:dyDescent="0.2">
      <c r="A10" s="354" t="s">
        <v>168</v>
      </c>
      <c r="B10" s="454">
        <v>196.286</v>
      </c>
      <c r="C10" s="454">
        <v>671.30899999999997</v>
      </c>
      <c r="D10" s="454">
        <v>407.06599999999997</v>
      </c>
      <c r="E10" s="454">
        <v>40.375999999999998</v>
      </c>
      <c r="F10" s="355">
        <v>1315.037</v>
      </c>
      <c r="G10" s="454">
        <v>2509.5010000000002</v>
      </c>
      <c r="H10" s="454">
        <v>8669.3989999999994</v>
      </c>
      <c r="I10" s="454">
        <v>6644.2049999999999</v>
      </c>
      <c r="J10" s="454">
        <v>591.42200000000003</v>
      </c>
      <c r="K10" s="279">
        <v>18414.526999999998</v>
      </c>
      <c r="L10" s="702">
        <v>5.9037186549968013</v>
      </c>
    </row>
    <row r="11" spans="1:12" x14ac:dyDescent="0.2">
      <c r="A11" s="354" t="s">
        <v>629</v>
      </c>
      <c r="B11" s="454">
        <v>743.524</v>
      </c>
      <c r="C11" s="454">
        <v>300.91199999999998</v>
      </c>
      <c r="D11" s="454">
        <v>191.334</v>
      </c>
      <c r="E11" s="454">
        <v>28.242999999999999</v>
      </c>
      <c r="F11" s="355">
        <v>1264.0129999999999</v>
      </c>
      <c r="G11" s="454">
        <v>10514.08</v>
      </c>
      <c r="H11" s="454">
        <v>3451.2939999999999</v>
      </c>
      <c r="I11" s="454">
        <v>2550.4830000000002</v>
      </c>
      <c r="J11" s="454">
        <v>380.08600000000001</v>
      </c>
      <c r="K11" s="279">
        <v>16895.942999999999</v>
      </c>
      <c r="L11" s="702">
        <v>5.4168588681567886</v>
      </c>
    </row>
    <row r="12" spans="1:12" x14ac:dyDescent="0.2">
      <c r="A12" s="354" t="s">
        <v>169</v>
      </c>
      <c r="B12" s="454">
        <v>1168.8</v>
      </c>
      <c r="C12" s="454">
        <v>2655.866</v>
      </c>
      <c r="D12" s="454">
        <v>1031.5550000000001</v>
      </c>
      <c r="E12" s="454">
        <v>84.754000000000005</v>
      </c>
      <c r="F12" s="355">
        <v>4940.9750000000004</v>
      </c>
      <c r="G12" s="454">
        <v>13496.852000000001</v>
      </c>
      <c r="H12" s="454">
        <v>33881.69</v>
      </c>
      <c r="I12" s="454">
        <v>17434.329000000002</v>
      </c>
      <c r="J12" s="454">
        <v>1262.5039999999999</v>
      </c>
      <c r="K12" s="279">
        <v>66075.375</v>
      </c>
      <c r="L12" s="702">
        <v>21.183841649769736</v>
      </c>
    </row>
    <row r="13" spans="1:12" x14ac:dyDescent="0.2">
      <c r="A13" s="354" t="s">
        <v>372</v>
      </c>
      <c r="B13" s="454">
        <v>1180.473</v>
      </c>
      <c r="C13" s="454">
        <v>1624.8330000000001</v>
      </c>
      <c r="D13" s="454">
        <v>230.29499999999999</v>
      </c>
      <c r="E13" s="454">
        <v>48.81</v>
      </c>
      <c r="F13" s="355">
        <v>3084.4110000000001</v>
      </c>
      <c r="G13" s="454">
        <v>12477.9</v>
      </c>
      <c r="H13" s="454">
        <v>19019.439999999999</v>
      </c>
      <c r="I13" s="454">
        <v>3442.0819999999999</v>
      </c>
      <c r="J13" s="454">
        <v>603.94600000000003</v>
      </c>
      <c r="K13" s="279">
        <v>35543.368000000002</v>
      </c>
      <c r="L13" s="702">
        <v>11.395244891330437</v>
      </c>
    </row>
    <row r="14" spans="1:12" x14ac:dyDescent="0.2">
      <c r="A14" s="354" t="s">
        <v>172</v>
      </c>
      <c r="B14" s="454" t="s">
        <v>151</v>
      </c>
      <c r="C14" s="454">
        <v>79.566999999999993</v>
      </c>
      <c r="D14" s="454">
        <v>37.463000000000001</v>
      </c>
      <c r="E14" s="454">
        <v>20.518999999999998</v>
      </c>
      <c r="F14" s="355">
        <v>137.54900000000001</v>
      </c>
      <c r="G14" s="454" t="s">
        <v>151</v>
      </c>
      <c r="H14" s="454">
        <v>1538</v>
      </c>
      <c r="I14" s="454">
        <v>559.24</v>
      </c>
      <c r="J14" s="454">
        <v>502.06299999999999</v>
      </c>
      <c r="K14" s="279">
        <v>2599.3029999999999</v>
      </c>
      <c r="L14" s="702">
        <v>0.83333954823217304</v>
      </c>
    </row>
    <row r="15" spans="1:12" x14ac:dyDescent="0.2">
      <c r="A15" s="354" t="s">
        <v>173</v>
      </c>
      <c r="B15" s="454">
        <v>292.19400000000002</v>
      </c>
      <c r="C15" s="454">
        <v>629.048</v>
      </c>
      <c r="D15" s="454">
        <v>112.96599999999999</v>
      </c>
      <c r="E15" s="454">
        <v>36.21</v>
      </c>
      <c r="F15" s="355">
        <v>1070.4179999999999</v>
      </c>
      <c r="G15" s="454">
        <v>1950.789</v>
      </c>
      <c r="H15" s="454">
        <v>6969.0529999999999</v>
      </c>
      <c r="I15" s="454">
        <v>2052.0949999999998</v>
      </c>
      <c r="J15" s="454">
        <v>1449.7508870000001</v>
      </c>
      <c r="K15" s="279">
        <v>12421.687887</v>
      </c>
      <c r="L15" s="702">
        <v>3.982407503870705</v>
      </c>
    </row>
    <row r="16" spans="1:12" x14ac:dyDescent="0.2">
      <c r="A16" s="354" t="s">
        <v>174</v>
      </c>
      <c r="B16" s="454">
        <v>0.13800000000000001</v>
      </c>
      <c r="C16" s="454">
        <v>58.237000000000002</v>
      </c>
      <c r="D16" s="454">
        <v>71.215000000000003</v>
      </c>
      <c r="E16" s="454">
        <v>3.2770000000000001</v>
      </c>
      <c r="F16" s="355">
        <v>132.86699999999999</v>
      </c>
      <c r="G16" s="454">
        <v>381.84500000000003</v>
      </c>
      <c r="H16" s="454">
        <v>562.78599999999994</v>
      </c>
      <c r="I16" s="454">
        <v>1089.731</v>
      </c>
      <c r="J16" s="454">
        <v>38.453000000000003</v>
      </c>
      <c r="K16" s="279">
        <v>2072.8150000000001</v>
      </c>
      <c r="L16" s="702">
        <v>0.66454688648028792</v>
      </c>
    </row>
    <row r="17" spans="1:12" x14ac:dyDescent="0.2">
      <c r="A17" s="354" t="s">
        <v>175</v>
      </c>
      <c r="B17" s="454">
        <v>256.22500000000002</v>
      </c>
      <c r="C17" s="454">
        <v>223.86199999999999</v>
      </c>
      <c r="D17" s="454">
        <v>1385.3720000000001</v>
      </c>
      <c r="E17" s="454">
        <v>10.741</v>
      </c>
      <c r="F17" s="355">
        <v>1876.2</v>
      </c>
      <c r="G17" s="454">
        <v>1649.9169999999999</v>
      </c>
      <c r="H17" s="454">
        <v>2939.1030000000001</v>
      </c>
      <c r="I17" s="454">
        <v>18413.514999999999</v>
      </c>
      <c r="J17" s="454">
        <v>127.64</v>
      </c>
      <c r="K17" s="279">
        <v>23130.174999999999</v>
      </c>
      <c r="L17" s="702">
        <v>7.4155608580573729</v>
      </c>
    </row>
    <row r="18" spans="1:12" x14ac:dyDescent="0.2">
      <c r="A18" s="354" t="s">
        <v>177</v>
      </c>
      <c r="B18" s="454">
        <v>1421.134</v>
      </c>
      <c r="C18" s="454">
        <v>92.263000000000005</v>
      </c>
      <c r="D18" s="454">
        <v>43.869</v>
      </c>
      <c r="E18" s="454">
        <v>51.914000000000001</v>
      </c>
      <c r="F18" s="355">
        <v>1609.1799999999998</v>
      </c>
      <c r="G18" s="454">
        <v>19703.469000000001</v>
      </c>
      <c r="H18" s="454">
        <v>1069.501</v>
      </c>
      <c r="I18" s="454">
        <v>593.41800000000001</v>
      </c>
      <c r="J18" s="454">
        <v>592.25099999999998</v>
      </c>
      <c r="K18" s="279">
        <v>21958.639000000003</v>
      </c>
      <c r="L18" s="702">
        <v>7.0399650614235352</v>
      </c>
    </row>
    <row r="19" spans="1:12" x14ac:dyDescent="0.2">
      <c r="A19" s="354" t="s">
        <v>178</v>
      </c>
      <c r="B19" s="454">
        <v>98.286000000000001</v>
      </c>
      <c r="C19" s="454">
        <v>376.93200000000002</v>
      </c>
      <c r="D19" s="454">
        <v>155.952</v>
      </c>
      <c r="E19" s="454">
        <v>8.0969999999999995</v>
      </c>
      <c r="F19" s="355">
        <v>639.26700000000005</v>
      </c>
      <c r="G19" s="454">
        <v>1120.0809999999999</v>
      </c>
      <c r="H19" s="454">
        <v>4434.7939999999999</v>
      </c>
      <c r="I19" s="454">
        <v>2257.5479999999998</v>
      </c>
      <c r="J19" s="454">
        <v>145.828</v>
      </c>
      <c r="K19" s="279">
        <v>7958.2510000000002</v>
      </c>
      <c r="L19" s="702">
        <v>2.5514244753529076</v>
      </c>
    </row>
    <row r="20" spans="1:12" x14ac:dyDescent="0.2">
      <c r="A20" s="354" t="s">
        <v>179</v>
      </c>
      <c r="B20" s="454">
        <v>538.78800000000001</v>
      </c>
      <c r="C20" s="454">
        <v>1366.2940000000001</v>
      </c>
      <c r="D20" s="454">
        <v>330.53300000000002</v>
      </c>
      <c r="E20" s="454">
        <v>13.096</v>
      </c>
      <c r="F20" s="355">
        <v>2248.7110000000002</v>
      </c>
      <c r="G20" s="454">
        <v>6527.2030000000004</v>
      </c>
      <c r="H20" s="454">
        <v>17605.91</v>
      </c>
      <c r="I20" s="454">
        <v>5259.165</v>
      </c>
      <c r="J20" s="454">
        <v>127.432</v>
      </c>
      <c r="K20" s="279">
        <v>29519.710000000003</v>
      </c>
      <c r="L20" s="702">
        <v>9.4640531693860872</v>
      </c>
    </row>
    <row r="21" spans="1:12" ht="15" x14ac:dyDescent="0.25">
      <c r="A21" s="356" t="s">
        <v>120</v>
      </c>
      <c r="B21" s="704">
        <v>9167.8110000000015</v>
      </c>
      <c r="C21" s="704">
        <v>9654.3459999999995</v>
      </c>
      <c r="D21" s="704">
        <v>4614.8280000000004</v>
      </c>
      <c r="E21" s="704">
        <v>664.59500000000003</v>
      </c>
      <c r="F21" s="705">
        <v>24101.58</v>
      </c>
      <c r="G21" s="706">
        <v>113097.603</v>
      </c>
      <c r="H21" s="704">
        <v>118801.42389599999</v>
      </c>
      <c r="I21" s="704">
        <v>69645.186000000002</v>
      </c>
      <c r="J21" s="704">
        <v>10369.820887</v>
      </c>
      <c r="K21" s="704">
        <v>311914.03378300002</v>
      </c>
      <c r="L21" s="703">
        <v>100</v>
      </c>
    </row>
    <row r="22" spans="1:12" x14ac:dyDescent="0.2">
      <c r="A22" s="237"/>
      <c r="B22" s="237"/>
      <c r="C22" s="237"/>
      <c r="D22" s="237"/>
      <c r="E22" s="237"/>
      <c r="F22" s="237"/>
      <c r="G22" s="237"/>
      <c r="H22" s="237"/>
      <c r="I22" s="237"/>
      <c r="J22" s="237"/>
      <c r="L22" s="250" t="s">
        <v>241</v>
      </c>
    </row>
    <row r="23" spans="1:12" x14ac:dyDescent="0.2">
      <c r="A23" s="332" t="s">
        <v>588</v>
      </c>
      <c r="B23" s="332"/>
      <c r="C23" s="357"/>
      <c r="D23" s="357"/>
      <c r="E23" s="357"/>
      <c r="F23" s="357"/>
      <c r="G23" s="228"/>
      <c r="H23" s="228"/>
      <c r="I23" s="228"/>
      <c r="J23" s="228"/>
      <c r="K23" s="228"/>
      <c r="L23" s="1"/>
    </row>
    <row r="24" spans="1:12" x14ac:dyDescent="0.2">
      <c r="A24" s="332" t="s">
        <v>242</v>
      </c>
      <c r="B24" s="332"/>
      <c r="C24" s="332"/>
      <c r="D24" s="332"/>
      <c r="E24" s="332"/>
      <c r="F24" s="358"/>
      <c r="G24" s="228"/>
      <c r="H24" s="228"/>
      <c r="I24" s="228"/>
      <c r="J24" s="228"/>
      <c r="K24" s="228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8"/>
  <sheetViews>
    <sheetView workbookViewId="0">
      <selection activeCell="B27" sqref="B27"/>
    </sheetView>
  </sheetViews>
  <sheetFormatPr baseColWidth="10" defaultRowHeight="14.25" x14ac:dyDescent="0.2"/>
  <cols>
    <col min="1" max="1" width="5.625" customWidth="1"/>
    <col min="2" max="2" width="15" customWidth="1"/>
    <col min="3" max="3" width="9.875" customWidth="1"/>
    <col min="4" max="4" width="7.375" customWidth="1"/>
    <col min="5" max="5" width="8" customWidth="1"/>
    <col min="6" max="6" width="7.375" customWidth="1"/>
    <col min="7" max="7" width="9.375" customWidth="1"/>
    <col min="8" max="8" width="7.75" customWidth="1"/>
    <col min="9" max="9" width="9.875" customWidth="1"/>
  </cols>
  <sheetData>
    <row r="1" spans="1:10" x14ac:dyDescent="0.2">
      <c r="A1" s="226" t="s">
        <v>590</v>
      </c>
      <c r="B1" s="226"/>
      <c r="C1" s="226"/>
      <c r="D1" s="226"/>
      <c r="E1" s="226"/>
      <c r="F1" s="226"/>
      <c r="G1" s="226"/>
      <c r="H1" s="1"/>
      <c r="I1" s="1"/>
    </row>
    <row r="2" spans="1:10" x14ac:dyDescent="0.2">
      <c r="A2" s="229"/>
      <c r="B2" s="229"/>
      <c r="C2" s="229"/>
      <c r="D2" s="229"/>
      <c r="E2" s="229"/>
      <c r="F2" s="229"/>
      <c r="G2" s="229"/>
      <c r="H2" s="1"/>
      <c r="I2" s="62" t="s">
        <v>558</v>
      </c>
      <c r="J2" s="62"/>
    </row>
    <row r="3" spans="1:10" x14ac:dyDescent="0.2">
      <c r="A3" s="873" t="s">
        <v>538</v>
      </c>
      <c r="B3" s="873" t="s">
        <v>539</v>
      </c>
      <c r="C3" s="859">
        <f>INDICE!A3</f>
        <v>42095</v>
      </c>
      <c r="D3" s="859">
        <v>41671</v>
      </c>
      <c r="E3" s="877" t="s">
        <v>121</v>
      </c>
      <c r="F3" s="877"/>
      <c r="G3" s="877" t="s">
        <v>122</v>
      </c>
      <c r="H3" s="877"/>
      <c r="I3" s="877"/>
      <c r="J3" s="250"/>
    </row>
    <row r="4" spans="1:10" x14ac:dyDescent="0.2">
      <c r="A4" s="874"/>
      <c r="B4" s="874"/>
      <c r="C4" s="263" t="s">
        <v>55</v>
      </c>
      <c r="D4" s="264" t="s">
        <v>501</v>
      </c>
      <c r="E4" s="263" t="s">
        <v>55</v>
      </c>
      <c r="F4" s="264" t="s">
        <v>501</v>
      </c>
      <c r="G4" s="263" t="s">
        <v>55</v>
      </c>
      <c r="H4" s="265" t="s">
        <v>501</v>
      </c>
      <c r="I4" s="264" t="s">
        <v>562</v>
      </c>
      <c r="J4" s="11"/>
    </row>
    <row r="5" spans="1:10" x14ac:dyDescent="0.2">
      <c r="A5" s="1"/>
      <c r="B5" s="656" t="s">
        <v>373</v>
      </c>
      <c r="C5" s="760">
        <v>881.69655</v>
      </c>
      <c r="D5" s="187">
        <v>5.2994040295541751</v>
      </c>
      <c r="E5" s="763">
        <v>5369.31268</v>
      </c>
      <c r="F5" s="187">
        <v>-8.1124600342854727</v>
      </c>
      <c r="G5" s="763">
        <v>13497.44267</v>
      </c>
      <c r="H5" s="187">
        <v>-34.298771814356463</v>
      </c>
      <c r="I5" s="646">
        <v>3.7203137019058836</v>
      </c>
      <c r="J5" s="1"/>
    </row>
    <row r="6" spans="1:10" x14ac:dyDescent="0.2">
      <c r="A6" s="1"/>
      <c r="B6" s="200" t="s">
        <v>561</v>
      </c>
      <c r="C6" s="760">
        <v>0</v>
      </c>
      <c r="D6" s="187">
        <v>-100</v>
      </c>
      <c r="E6" s="763">
        <v>3386.42623</v>
      </c>
      <c r="F6" s="187">
        <v>-61.358143540830653</v>
      </c>
      <c r="G6" s="763">
        <v>18044.41042</v>
      </c>
      <c r="H6" s="187">
        <v>-13.191223295211357</v>
      </c>
      <c r="I6" s="639">
        <v>4.9735989972046539</v>
      </c>
      <c r="J6" s="1"/>
    </row>
    <row r="7" spans="1:10" x14ac:dyDescent="0.2">
      <c r="A7" s="640" t="s">
        <v>545</v>
      </c>
      <c r="B7" s="191"/>
      <c r="C7" s="761">
        <v>881.69655</v>
      </c>
      <c r="D7" s="196">
        <v>-65.486539703687342</v>
      </c>
      <c r="E7" s="761">
        <v>8755.73891</v>
      </c>
      <c r="F7" s="196">
        <v>-40.057819393889005</v>
      </c>
      <c r="G7" s="761">
        <v>31541.853090000004</v>
      </c>
      <c r="H7" s="363">
        <v>-23.683017968747983</v>
      </c>
      <c r="I7" s="196">
        <v>8.6939126991105375</v>
      </c>
      <c r="J7" s="1"/>
    </row>
    <row r="8" spans="1:10" x14ac:dyDescent="0.2">
      <c r="A8" s="1"/>
      <c r="B8" s="200" t="s">
        <v>255</v>
      </c>
      <c r="C8" s="760">
        <v>0</v>
      </c>
      <c r="D8" s="187" t="s">
        <v>151</v>
      </c>
      <c r="E8" s="763">
        <v>0</v>
      </c>
      <c r="F8" s="187">
        <v>-100</v>
      </c>
      <c r="G8" s="763">
        <v>463.44327000000004</v>
      </c>
      <c r="H8" s="187">
        <v>-44.205304106576939</v>
      </c>
      <c r="I8" s="646">
        <v>0.12773933474592547</v>
      </c>
      <c r="J8" s="1"/>
    </row>
    <row r="9" spans="1:10" x14ac:dyDescent="0.2">
      <c r="A9" s="1"/>
      <c r="B9" s="200" t="s">
        <v>256</v>
      </c>
      <c r="C9" s="760">
        <v>587.36104</v>
      </c>
      <c r="D9" s="187">
        <v>-55.739318975996419</v>
      </c>
      <c r="E9" s="763">
        <v>4505.9696100000001</v>
      </c>
      <c r="F9" s="187">
        <v>-10.999572615327139</v>
      </c>
      <c r="G9" s="763">
        <v>15662.242989999999</v>
      </c>
      <c r="H9" s="187">
        <v>-4.2865922942371331</v>
      </c>
      <c r="I9" s="646">
        <v>4.3169997919521714</v>
      </c>
      <c r="J9" s="1"/>
    </row>
    <row r="10" spans="1:10" s="714" customFormat="1" x14ac:dyDescent="0.2">
      <c r="A10" s="710"/>
      <c r="B10" s="711" t="s">
        <v>374</v>
      </c>
      <c r="C10" s="762">
        <v>587.36104</v>
      </c>
      <c r="D10" s="669">
        <v>-55.739318975996419</v>
      </c>
      <c r="E10" s="764">
        <v>4505.9696100000001</v>
      </c>
      <c r="F10" s="669">
        <v>-10.999572615327139</v>
      </c>
      <c r="G10" s="764">
        <v>15660.940399999998</v>
      </c>
      <c r="H10" s="669">
        <v>-0.22585700237171946</v>
      </c>
      <c r="I10" s="713">
        <v>4.316640757760033</v>
      </c>
      <c r="J10" s="710"/>
    </row>
    <row r="11" spans="1:10" s="714" customFormat="1" x14ac:dyDescent="0.2">
      <c r="A11" s="710"/>
      <c r="B11" s="711" t="s">
        <v>371</v>
      </c>
      <c r="C11" s="762">
        <v>0</v>
      </c>
      <c r="D11" s="669" t="s">
        <v>151</v>
      </c>
      <c r="E11" s="764">
        <v>0</v>
      </c>
      <c r="F11" s="800" t="s">
        <v>151</v>
      </c>
      <c r="G11" s="764">
        <v>1.3025899999999999</v>
      </c>
      <c r="H11" s="800">
        <v>-99.80479570258322</v>
      </c>
      <c r="I11" s="671">
        <v>3.5903419213897535E-4</v>
      </c>
      <c r="J11" s="710"/>
    </row>
    <row r="12" spans="1:10" x14ac:dyDescent="0.2">
      <c r="A12" s="1"/>
      <c r="B12" s="655" t="s">
        <v>258</v>
      </c>
      <c r="C12" s="760">
        <v>0</v>
      </c>
      <c r="D12" s="187" t="s">
        <v>151</v>
      </c>
      <c r="E12" s="763">
        <v>0</v>
      </c>
      <c r="F12" s="364">
        <v>-100</v>
      </c>
      <c r="G12" s="763">
        <v>842.29656999999997</v>
      </c>
      <c r="H12" s="364">
        <v>39.107888871386315</v>
      </c>
      <c r="I12" s="646">
        <v>0.23216305096106982</v>
      </c>
      <c r="J12" s="1"/>
    </row>
    <row r="13" spans="1:10" x14ac:dyDescent="0.2">
      <c r="A13" s="1"/>
      <c r="B13" s="200" t="s">
        <v>223</v>
      </c>
      <c r="C13" s="760">
        <v>3424.11888</v>
      </c>
      <c r="D13" s="187">
        <v>9.4881471572442155</v>
      </c>
      <c r="E13" s="763">
        <v>13372.198759999997</v>
      </c>
      <c r="F13" s="187">
        <v>-14.663164210444807</v>
      </c>
      <c r="G13" s="763">
        <v>44712.621500000008</v>
      </c>
      <c r="H13" s="187">
        <v>-6.7610252772570458</v>
      </c>
      <c r="I13" s="646">
        <v>12.324184846089931</v>
      </c>
      <c r="J13" s="1"/>
    </row>
    <row r="14" spans="1:10" s="714" customFormat="1" x14ac:dyDescent="0.2">
      <c r="A14" s="710"/>
      <c r="B14" s="711" t="s">
        <v>374</v>
      </c>
      <c r="C14" s="762">
        <v>1703.6156799999999</v>
      </c>
      <c r="D14" s="669">
        <v>-21.134676572355175</v>
      </c>
      <c r="E14" s="764">
        <v>9257.6250899999995</v>
      </c>
      <c r="F14" s="669">
        <v>-7.0710696842543426</v>
      </c>
      <c r="G14" s="764">
        <v>32244.21833</v>
      </c>
      <c r="H14" s="669">
        <v>3.483002659457604</v>
      </c>
      <c r="I14" s="713">
        <v>8.8875063368091958</v>
      </c>
      <c r="J14" s="710"/>
    </row>
    <row r="15" spans="1:10" s="714" customFormat="1" x14ac:dyDescent="0.2">
      <c r="A15" s="710"/>
      <c r="B15" s="711" t="s">
        <v>371</v>
      </c>
      <c r="C15" s="762">
        <v>1720.5032000000001</v>
      </c>
      <c r="D15" s="669">
        <v>77.879498768865261</v>
      </c>
      <c r="E15" s="764">
        <v>4114.5736699999998</v>
      </c>
      <c r="F15" s="669">
        <v>-27.91382140136043</v>
      </c>
      <c r="G15" s="764">
        <v>12468.403170000001</v>
      </c>
      <c r="H15" s="669">
        <v>-25.765244487548056</v>
      </c>
      <c r="I15" s="713">
        <v>3.4366785092807328</v>
      </c>
      <c r="J15" s="710"/>
    </row>
    <row r="16" spans="1:10" x14ac:dyDescent="0.2">
      <c r="A16" s="1"/>
      <c r="B16" s="200" t="s">
        <v>636</v>
      </c>
      <c r="C16" s="760">
        <v>0</v>
      </c>
      <c r="D16" s="187" t="s">
        <v>151</v>
      </c>
      <c r="E16" s="763">
        <v>0</v>
      </c>
      <c r="F16" s="187">
        <v>-100</v>
      </c>
      <c r="G16" s="763">
        <v>0</v>
      </c>
      <c r="H16" s="187">
        <v>-100</v>
      </c>
      <c r="I16" s="646">
        <v>0</v>
      </c>
      <c r="J16" s="1"/>
    </row>
    <row r="17" spans="1:10" x14ac:dyDescent="0.2">
      <c r="A17" s="640" t="s">
        <v>529</v>
      </c>
      <c r="B17" s="191"/>
      <c r="C17" s="761">
        <v>4011.4799199999998</v>
      </c>
      <c r="D17" s="196">
        <v>-9.9441763570664019</v>
      </c>
      <c r="E17" s="761">
        <v>17878.168369999996</v>
      </c>
      <c r="F17" s="196">
        <v>-19.92304643193836</v>
      </c>
      <c r="G17" s="761">
        <v>61680.604330000009</v>
      </c>
      <c r="H17" s="363">
        <v>-7.6326236483992655</v>
      </c>
      <c r="I17" s="196">
        <v>17.001087023749101</v>
      </c>
      <c r="J17" s="1"/>
    </row>
    <row r="18" spans="1:10" x14ac:dyDescent="0.2">
      <c r="A18" s="1"/>
      <c r="B18" s="200" t="s">
        <v>228</v>
      </c>
      <c r="C18" s="760">
        <v>0</v>
      </c>
      <c r="D18" s="201" t="s">
        <v>151</v>
      </c>
      <c r="E18" s="763">
        <v>963.51452000000006</v>
      </c>
      <c r="F18" s="201" t="s">
        <v>151</v>
      </c>
      <c r="G18" s="763">
        <v>2796.2634800000001</v>
      </c>
      <c r="H18" s="201">
        <v>558.05796774981991</v>
      </c>
      <c r="I18" s="647">
        <v>0.77073691610523642</v>
      </c>
      <c r="J18" s="1"/>
    </row>
    <row r="19" spans="1:10" x14ac:dyDescent="0.2">
      <c r="A19" s="1"/>
      <c r="B19" s="200" t="s">
        <v>375</v>
      </c>
      <c r="C19" s="760">
        <v>2680.2737099999999</v>
      </c>
      <c r="D19" s="187">
        <v>-1.3111056648750561</v>
      </c>
      <c r="E19" s="763">
        <v>12455.628500000001</v>
      </c>
      <c r="F19" s="187">
        <v>6.4757540146708799</v>
      </c>
      <c r="G19" s="763">
        <v>35796.878790000002</v>
      </c>
      <c r="H19" s="187">
        <v>-11.981437999953897</v>
      </c>
      <c r="I19" s="647">
        <v>9.8667297134666114</v>
      </c>
      <c r="J19" s="1"/>
    </row>
    <row r="20" spans="1:10" x14ac:dyDescent="0.2">
      <c r="A20" s="640" t="s">
        <v>396</v>
      </c>
      <c r="B20" s="191"/>
      <c r="C20" s="761">
        <v>2680.2737099999999</v>
      </c>
      <c r="D20" s="196">
        <v>-1.3111056648750561</v>
      </c>
      <c r="E20" s="761">
        <v>13419.14302</v>
      </c>
      <c r="F20" s="196">
        <v>14.712266128136983</v>
      </c>
      <c r="G20" s="761">
        <v>38593.142269999997</v>
      </c>
      <c r="H20" s="363">
        <v>-6.087116036327509</v>
      </c>
      <c r="I20" s="196">
        <v>10.637466629571845</v>
      </c>
      <c r="J20" s="1"/>
    </row>
    <row r="21" spans="1:10" x14ac:dyDescent="0.2">
      <c r="A21" s="1"/>
      <c r="B21" s="200" t="s">
        <v>230</v>
      </c>
      <c r="C21" s="760">
        <v>19693.885460000009</v>
      </c>
      <c r="D21" s="187">
        <v>0.15530193614692697</v>
      </c>
      <c r="E21" s="763">
        <v>64785.824550000012</v>
      </c>
      <c r="F21" s="187">
        <v>-16.368632835411788</v>
      </c>
      <c r="G21" s="763">
        <v>199220.03993</v>
      </c>
      <c r="H21" s="187">
        <v>-0.70495573647890608</v>
      </c>
      <c r="I21" s="648">
        <v>54.911220026379723</v>
      </c>
      <c r="J21" s="1"/>
    </row>
    <row r="22" spans="1:10" s="714" customFormat="1" x14ac:dyDescent="0.2">
      <c r="A22" s="710"/>
      <c r="B22" s="711" t="s">
        <v>374</v>
      </c>
      <c r="C22" s="762">
        <v>15940.425509999999</v>
      </c>
      <c r="D22" s="669">
        <v>31.44972253328822</v>
      </c>
      <c r="E22" s="764">
        <v>52414.11271999999</v>
      </c>
      <c r="F22" s="669">
        <v>-5.3934585920309353</v>
      </c>
      <c r="G22" s="764">
        <v>151599.05805999998</v>
      </c>
      <c r="H22" s="669">
        <v>-2.0019293404709111</v>
      </c>
      <c r="I22" s="715">
        <v>41.785400885621506</v>
      </c>
      <c r="J22" s="710"/>
    </row>
    <row r="23" spans="1:10" s="714" customFormat="1" x14ac:dyDescent="0.2">
      <c r="A23" s="710"/>
      <c r="B23" s="711" t="s">
        <v>371</v>
      </c>
      <c r="C23" s="762">
        <v>3753.4599499999995</v>
      </c>
      <c r="D23" s="669">
        <v>-50.197665300018187</v>
      </c>
      <c r="E23" s="764">
        <v>12371.71183</v>
      </c>
      <c r="F23" s="669">
        <v>-43.927383372693676</v>
      </c>
      <c r="G23" s="764">
        <v>47620.981870000003</v>
      </c>
      <c r="H23" s="669">
        <v>3.6625518147789928</v>
      </c>
      <c r="I23" s="715">
        <v>13.125819140758216</v>
      </c>
      <c r="J23" s="710"/>
    </row>
    <row r="24" spans="1:10" x14ac:dyDescent="0.2">
      <c r="A24" s="1"/>
      <c r="B24" s="414" t="s">
        <v>237</v>
      </c>
      <c r="C24" s="760">
        <v>2814.1374799999999</v>
      </c>
      <c r="D24" s="201">
        <v>-22.767096152847589</v>
      </c>
      <c r="E24" s="763">
        <v>10801.86443</v>
      </c>
      <c r="F24" s="201">
        <v>0.54100310982380906</v>
      </c>
      <c r="G24" s="763">
        <v>31768.246060000001</v>
      </c>
      <c r="H24" s="187">
        <v>-3.288810173858471</v>
      </c>
      <c r="I24" s="648">
        <v>8.7563136211887755</v>
      </c>
      <c r="J24" s="1"/>
    </row>
    <row r="25" spans="1:10" x14ac:dyDescent="0.2">
      <c r="A25" s="191" t="s">
        <v>530</v>
      </c>
      <c r="B25" s="191"/>
      <c r="C25" s="254">
        <v>22508.02294000001</v>
      </c>
      <c r="D25" s="196">
        <v>-3.4282662799544776</v>
      </c>
      <c r="E25" s="761">
        <v>75587.688980000021</v>
      </c>
      <c r="F25" s="196">
        <v>-14.309077247945442</v>
      </c>
      <c r="G25" s="761">
        <v>230988.28599</v>
      </c>
      <c r="H25" s="196">
        <v>-1.0684765619307024</v>
      </c>
      <c r="I25" s="196">
        <v>63.667533647568497</v>
      </c>
      <c r="J25" s="1"/>
    </row>
    <row r="26" spans="1:10" x14ac:dyDescent="0.2">
      <c r="A26" s="204" t="s">
        <v>120</v>
      </c>
      <c r="B26" s="204"/>
      <c r="C26" s="257">
        <v>30081.47312000001</v>
      </c>
      <c r="D26" s="206">
        <v>-8.9323701096229815</v>
      </c>
      <c r="E26" s="257">
        <v>115640.73927999999</v>
      </c>
      <c r="F26" s="206">
        <v>-15.492609771066332</v>
      </c>
      <c r="G26" s="257">
        <v>362803.88568000006</v>
      </c>
      <c r="H26" s="649">
        <v>-5.195202064508166</v>
      </c>
      <c r="I26" s="649">
        <v>100</v>
      </c>
      <c r="J26" s="1"/>
    </row>
    <row r="27" spans="1:10" x14ac:dyDescent="0.2">
      <c r="A27" s="366"/>
      <c r="B27" s="366" t="s">
        <v>376</v>
      </c>
      <c r="C27" s="258">
        <v>18231.40223</v>
      </c>
      <c r="D27" s="218">
        <v>16.76436884144589</v>
      </c>
      <c r="E27" s="258">
        <v>66177.707420000006</v>
      </c>
      <c r="F27" s="218">
        <v>-6.24324305394732</v>
      </c>
      <c r="G27" s="258">
        <v>199504.21679000001</v>
      </c>
      <c r="H27" s="218">
        <v>-1.51544311183555</v>
      </c>
      <c r="I27" s="218">
        <v>54.989547980190743</v>
      </c>
      <c r="J27" s="1"/>
    </row>
    <row r="28" spans="1:10" x14ac:dyDescent="0.2">
      <c r="A28" s="366"/>
      <c r="B28" s="366" t="s">
        <v>377</v>
      </c>
      <c r="C28" s="258">
        <v>11850.070890000001</v>
      </c>
      <c r="D28" s="218">
        <v>-31.967205424463746</v>
      </c>
      <c r="E28" s="258">
        <v>49463.031860000003</v>
      </c>
      <c r="F28" s="218">
        <v>-25.346156464381309</v>
      </c>
      <c r="G28" s="258">
        <v>163299.66889000006</v>
      </c>
      <c r="H28" s="218">
        <v>-9.3338928483956298</v>
      </c>
      <c r="I28" s="218">
        <v>45.010452019809257</v>
      </c>
      <c r="J28" s="1"/>
    </row>
    <row r="29" spans="1:10" x14ac:dyDescent="0.2">
      <c r="A29" s="367"/>
      <c r="B29" s="367" t="s">
        <v>533</v>
      </c>
      <c r="C29" s="650">
        <v>4011.4799199999998</v>
      </c>
      <c r="D29" s="651">
        <v>-9.9441763570664019</v>
      </c>
      <c r="E29" s="652">
        <v>17878.168369999996</v>
      </c>
      <c r="F29" s="653">
        <v>-19.92304643193836</v>
      </c>
      <c r="G29" s="652">
        <v>61680.604330000009</v>
      </c>
      <c r="H29" s="653">
        <v>-7.6326236483992655</v>
      </c>
      <c r="I29" s="653">
        <v>17.001087023749101</v>
      </c>
      <c r="J29" s="1"/>
    </row>
    <row r="30" spans="1:10" x14ac:dyDescent="0.2">
      <c r="A30" s="213"/>
      <c r="B30" s="213" t="s">
        <v>534</v>
      </c>
      <c r="C30" s="650">
        <v>26069.993200000012</v>
      </c>
      <c r="D30" s="651">
        <v>-8.7746581026210606</v>
      </c>
      <c r="E30" s="652">
        <v>97762.570909999995</v>
      </c>
      <c r="F30" s="653">
        <v>-14.628834816220884</v>
      </c>
      <c r="G30" s="652">
        <v>301123.28135000006</v>
      </c>
      <c r="H30" s="653">
        <v>-4.679972841000434</v>
      </c>
      <c r="I30" s="653">
        <v>82.998912976250907</v>
      </c>
      <c r="J30" s="1"/>
    </row>
    <row r="31" spans="1:10" x14ac:dyDescent="0.2">
      <c r="A31" s="804"/>
      <c r="B31" s="805" t="s">
        <v>535</v>
      </c>
      <c r="C31" s="806">
        <v>587.36104</v>
      </c>
      <c r="D31" s="807">
        <v>-55.739318975996419</v>
      </c>
      <c r="E31" s="806">
        <v>4505.9696100000001</v>
      </c>
      <c r="F31" s="807">
        <v>-30.666554544527809</v>
      </c>
      <c r="G31" s="806">
        <v>16967.982829999997</v>
      </c>
      <c r="H31" s="807">
        <v>-4.6732297510258869</v>
      </c>
      <c r="I31" s="807">
        <v>4.6769021776591666</v>
      </c>
      <c r="J31" s="1"/>
    </row>
    <row r="32" spans="1:10" x14ac:dyDescent="0.2">
      <c r="A32" s="374"/>
      <c r="B32" s="374"/>
      <c r="C32" s="708"/>
      <c r="D32" s="1"/>
      <c r="E32" s="1"/>
      <c r="F32" s="1"/>
      <c r="G32" s="1"/>
      <c r="H32" s="1"/>
      <c r="I32" s="250"/>
      <c r="J32" s="1"/>
    </row>
    <row r="33" spans="1:10" x14ac:dyDescent="0.2">
      <c r="A33" s="716" t="s">
        <v>563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717" t="s">
        <v>242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717" t="s">
        <v>564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404"/>
    </row>
    <row r="64" spans="3:3" x14ac:dyDescent="0.2">
      <c r="C64" t="s">
        <v>589</v>
      </c>
    </row>
    <row r="68" spans="3:3" x14ac:dyDescent="0.2">
      <c r="C68" t="s">
        <v>590</v>
      </c>
    </row>
  </sheetData>
  <mergeCells count="5">
    <mergeCell ref="A3:A4"/>
    <mergeCell ref="B3:B4"/>
    <mergeCell ref="C3:D3"/>
    <mergeCell ref="E3:F3"/>
    <mergeCell ref="G3:I3"/>
  </mergeCells>
  <conditionalFormatting sqref="I11">
    <cfRule type="cellIs" dxfId="49" priority="1" operator="between">
      <formula>0.000001</formula>
      <formula>1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1"/>
  <sheetViews>
    <sheetView workbookViewId="0">
      <selection activeCell="B5" sqref="B5:H18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87" t="s">
        <v>18</v>
      </c>
      <c r="B1" s="887"/>
      <c r="C1" s="887"/>
      <c r="D1" s="887"/>
      <c r="E1" s="887"/>
      <c r="F1" s="887"/>
      <c r="G1" s="1"/>
      <c r="H1" s="1"/>
    </row>
    <row r="2" spans="1:9" x14ac:dyDescent="0.2">
      <c r="A2" s="888"/>
      <c r="B2" s="888"/>
      <c r="C2" s="888"/>
      <c r="D2" s="888"/>
      <c r="E2" s="888"/>
      <c r="F2" s="888"/>
      <c r="G2" s="11"/>
      <c r="H2" s="62" t="s">
        <v>558</v>
      </c>
    </row>
    <row r="3" spans="1:9" x14ac:dyDescent="0.2">
      <c r="A3" s="359"/>
      <c r="B3" s="859">
        <f>INDICE!A3</f>
        <v>42095</v>
      </c>
      <c r="C3" s="859">
        <v>41671</v>
      </c>
      <c r="D3" s="877" t="s">
        <v>121</v>
      </c>
      <c r="E3" s="877"/>
      <c r="F3" s="877" t="s">
        <v>122</v>
      </c>
      <c r="G3" s="877"/>
      <c r="H3" s="877"/>
    </row>
    <row r="4" spans="1:9" x14ac:dyDescent="0.2">
      <c r="A4" s="360"/>
      <c r="B4" s="263" t="s">
        <v>55</v>
      </c>
      <c r="C4" s="264" t="s">
        <v>501</v>
      </c>
      <c r="D4" s="263" t="s">
        <v>55</v>
      </c>
      <c r="E4" s="264" t="s">
        <v>501</v>
      </c>
      <c r="F4" s="263" t="s">
        <v>55</v>
      </c>
      <c r="G4" s="265" t="s">
        <v>501</v>
      </c>
      <c r="H4" s="264" t="s">
        <v>562</v>
      </c>
      <c r="I4" s="62"/>
    </row>
    <row r="5" spans="1:9" ht="14.1" customHeight="1" x14ac:dyDescent="0.2">
      <c r="A5" s="657" t="s">
        <v>379</v>
      </c>
      <c r="B5" s="368">
        <v>18231.40223</v>
      </c>
      <c r="C5" s="369">
        <v>16.76436884144589</v>
      </c>
      <c r="D5" s="368">
        <v>66177.707420000006</v>
      </c>
      <c r="E5" s="369">
        <v>-6.2432430539473396</v>
      </c>
      <c r="F5" s="368">
        <v>199504.21679000001</v>
      </c>
      <c r="G5" s="369">
        <v>-1.51544311183555</v>
      </c>
      <c r="H5" s="369">
        <v>54.989547980190743</v>
      </c>
    </row>
    <row r="6" spans="1:9" x14ac:dyDescent="0.2">
      <c r="A6" s="638" t="s">
        <v>380</v>
      </c>
      <c r="B6" s="718">
        <v>6389.111280000001</v>
      </c>
      <c r="C6" s="719">
        <v>4.6446331382836128</v>
      </c>
      <c r="D6" s="718">
        <v>22017.11839</v>
      </c>
      <c r="E6" s="719">
        <v>-16.752528533822979</v>
      </c>
      <c r="F6" s="718">
        <v>68379.925359999994</v>
      </c>
      <c r="G6" s="719">
        <v>-6.4936695379404554</v>
      </c>
      <c r="H6" s="719">
        <v>18.847627618936912</v>
      </c>
    </row>
    <row r="7" spans="1:9" x14ac:dyDescent="0.2">
      <c r="A7" s="638" t="s">
        <v>381</v>
      </c>
      <c r="B7" s="720">
        <v>9551.31423</v>
      </c>
      <c r="C7" s="719">
        <v>58.630684097787814</v>
      </c>
      <c r="D7" s="718">
        <v>30396.994330000001</v>
      </c>
      <c r="E7" s="719">
        <v>4.9822412042880986</v>
      </c>
      <c r="F7" s="718">
        <v>83219.132700000002</v>
      </c>
      <c r="G7" s="719">
        <v>2.0251124249779107</v>
      </c>
      <c r="H7" s="719">
        <v>22.937773266684598</v>
      </c>
    </row>
    <row r="8" spans="1:9" x14ac:dyDescent="0.2">
      <c r="A8" s="638" t="s">
        <v>641</v>
      </c>
      <c r="B8" s="720">
        <v>0</v>
      </c>
      <c r="C8" s="721" t="s">
        <v>151</v>
      </c>
      <c r="D8" s="718">
        <v>0</v>
      </c>
      <c r="E8" s="721">
        <v>-100</v>
      </c>
      <c r="F8" s="718">
        <v>0</v>
      </c>
      <c r="G8" s="721">
        <v>-100</v>
      </c>
      <c r="H8" s="721">
        <v>0</v>
      </c>
    </row>
    <row r="9" spans="1:9" x14ac:dyDescent="0.2">
      <c r="A9" s="638" t="s">
        <v>642</v>
      </c>
      <c r="B9" s="718">
        <v>2290.9767199999997</v>
      </c>
      <c r="C9" s="719">
        <v>-34.303398768052034</v>
      </c>
      <c r="D9" s="718">
        <v>13763.5947</v>
      </c>
      <c r="E9" s="719">
        <v>-8.3948360089394658</v>
      </c>
      <c r="F9" s="718">
        <v>47905.158729999996</v>
      </c>
      <c r="G9" s="719">
        <v>2.2405463968705375</v>
      </c>
      <c r="H9" s="719">
        <v>13.20414709456923</v>
      </c>
    </row>
    <row r="10" spans="1:9" x14ac:dyDescent="0.2">
      <c r="A10" s="657" t="s">
        <v>382</v>
      </c>
      <c r="B10" s="659">
        <v>11850.070890000001</v>
      </c>
      <c r="C10" s="369">
        <v>-31.967205424463728</v>
      </c>
      <c r="D10" s="659">
        <v>49463.031860000003</v>
      </c>
      <c r="E10" s="369">
        <v>-25.346156464381309</v>
      </c>
      <c r="F10" s="659">
        <v>163298.36629999997</v>
      </c>
      <c r="G10" s="369">
        <v>-9.3346160633618815</v>
      </c>
      <c r="H10" s="369">
        <v>45.010092985617092</v>
      </c>
    </row>
    <row r="11" spans="1:9" x14ac:dyDescent="0.2">
      <c r="A11" s="638" t="s">
        <v>383</v>
      </c>
      <c r="B11" s="718">
        <v>3696.74134</v>
      </c>
      <c r="C11" s="719">
        <v>18.502585923695968</v>
      </c>
      <c r="D11" s="718">
        <v>13275.610309999998</v>
      </c>
      <c r="E11" s="719">
        <v>-17.713344516523037</v>
      </c>
      <c r="F11" s="718">
        <v>34486.949249999998</v>
      </c>
      <c r="G11" s="719">
        <v>-12.638112060106433</v>
      </c>
      <c r="H11" s="719">
        <v>9.505672516533668</v>
      </c>
    </row>
    <row r="12" spans="1:9" x14ac:dyDescent="0.2">
      <c r="A12" s="638" t="s">
        <v>384</v>
      </c>
      <c r="B12" s="718">
        <v>947.05084999999997</v>
      </c>
      <c r="C12" s="719">
        <v>11.916063205191389</v>
      </c>
      <c r="D12" s="718">
        <v>5505.79043</v>
      </c>
      <c r="E12" s="719">
        <v>-16.317932949342261</v>
      </c>
      <c r="F12" s="718">
        <v>17351.757010000001</v>
      </c>
      <c r="G12" s="719">
        <v>-34.208226318413956</v>
      </c>
      <c r="H12" s="719">
        <v>4.782682240979244</v>
      </c>
    </row>
    <row r="13" spans="1:9" x14ac:dyDescent="0.2">
      <c r="A13" s="638" t="s">
        <v>385</v>
      </c>
      <c r="B13" s="718">
        <v>906.47931000000005</v>
      </c>
      <c r="C13" s="719">
        <v>-75.452849214234675</v>
      </c>
      <c r="D13" s="718">
        <v>5355.4479499999989</v>
      </c>
      <c r="E13" s="719">
        <v>-49.053119502341282</v>
      </c>
      <c r="F13" s="718">
        <v>23420.27781</v>
      </c>
      <c r="G13" s="719">
        <v>-3.1295014092184368</v>
      </c>
      <c r="H13" s="719">
        <v>6.4553547341709372</v>
      </c>
    </row>
    <row r="14" spans="1:9" x14ac:dyDescent="0.2">
      <c r="A14" s="638" t="s">
        <v>386</v>
      </c>
      <c r="B14" s="718">
        <v>2257.5106600000004</v>
      </c>
      <c r="C14" s="719">
        <v>-45.253766738894001</v>
      </c>
      <c r="D14" s="718">
        <v>11640.06604</v>
      </c>
      <c r="E14" s="719">
        <v>-19.430417481610863</v>
      </c>
      <c r="F14" s="718">
        <v>35317.292780000003</v>
      </c>
      <c r="G14" s="719">
        <v>-8.2499550746876906</v>
      </c>
      <c r="H14" s="719">
        <v>9.7345409390544759</v>
      </c>
    </row>
    <row r="15" spans="1:9" x14ac:dyDescent="0.2">
      <c r="A15" s="638" t="s">
        <v>387</v>
      </c>
      <c r="B15" s="718">
        <v>1781.66137</v>
      </c>
      <c r="C15" s="719">
        <v>-1.2685495935165101</v>
      </c>
      <c r="D15" s="718">
        <v>6725.3587299999999</v>
      </c>
      <c r="E15" s="719">
        <v>-14.138784574246937</v>
      </c>
      <c r="F15" s="718">
        <v>19943.08066</v>
      </c>
      <c r="G15" s="719">
        <v>5.0246210172282506</v>
      </c>
      <c r="H15" s="719">
        <v>5.4969313855668505</v>
      </c>
    </row>
    <row r="16" spans="1:9" x14ac:dyDescent="0.2">
      <c r="A16" s="638" t="s">
        <v>388</v>
      </c>
      <c r="B16" s="718">
        <v>2260.6273600000004</v>
      </c>
      <c r="C16" s="719">
        <v>-40.998306643707302</v>
      </c>
      <c r="D16" s="718">
        <v>6960.7584000000006</v>
      </c>
      <c r="E16" s="719">
        <v>-35.259916285459809</v>
      </c>
      <c r="F16" s="718">
        <v>32779.00879</v>
      </c>
      <c r="G16" s="719">
        <v>0.54130141282654798</v>
      </c>
      <c r="H16" s="719">
        <v>9.0349111693119273</v>
      </c>
    </row>
    <row r="17" spans="1:8" x14ac:dyDescent="0.2">
      <c r="A17" s="657" t="s">
        <v>389</v>
      </c>
      <c r="B17" s="659">
        <v>0</v>
      </c>
      <c r="C17" s="659" t="s">
        <v>151</v>
      </c>
      <c r="D17" s="659">
        <v>0</v>
      </c>
      <c r="E17" s="659" t="s">
        <v>151</v>
      </c>
      <c r="F17" s="659">
        <v>1.3025899999999999</v>
      </c>
      <c r="G17" s="659" t="s">
        <v>151</v>
      </c>
      <c r="H17" s="660">
        <v>3.5903419213897535E-4</v>
      </c>
    </row>
    <row r="18" spans="1:8" x14ac:dyDescent="0.2">
      <c r="A18" s="658" t="s">
        <v>120</v>
      </c>
      <c r="B18" s="69">
        <v>30081.473120000002</v>
      </c>
      <c r="C18" s="70">
        <v>-8.9323701096229939</v>
      </c>
      <c r="D18" s="69">
        <v>115640.73927999999</v>
      </c>
      <c r="E18" s="70">
        <v>-15.492609771066332</v>
      </c>
      <c r="F18" s="69">
        <v>362803.88568000006</v>
      </c>
      <c r="G18" s="70">
        <v>-5.195202064508166</v>
      </c>
      <c r="H18" s="70">
        <v>100</v>
      </c>
    </row>
    <row r="19" spans="1:8" x14ac:dyDescent="0.2">
      <c r="A19" s="709"/>
      <c r="B19" s="1"/>
      <c r="C19" s="1"/>
      <c r="D19" s="1"/>
      <c r="E19" s="1"/>
      <c r="F19" s="1"/>
      <c r="G19" s="1"/>
      <c r="H19" s="250" t="s">
        <v>241</v>
      </c>
    </row>
    <row r="20" spans="1:8" x14ac:dyDescent="0.2">
      <c r="A20" s="716" t="s">
        <v>378</v>
      </c>
      <c r="B20" s="1"/>
      <c r="C20" s="1"/>
      <c r="D20" s="1"/>
      <c r="E20" s="1"/>
      <c r="F20" s="1"/>
      <c r="G20" s="1"/>
      <c r="H20" s="1"/>
    </row>
    <row r="21" spans="1:8" x14ac:dyDescent="0.2">
      <c r="A21" s="717" t="s">
        <v>242</v>
      </c>
      <c r="B21" s="1"/>
      <c r="C21" s="1"/>
      <c r="D21" s="1"/>
      <c r="E21" s="1"/>
      <c r="F21" s="1"/>
      <c r="G21" s="1"/>
      <c r="H21" s="1"/>
    </row>
  </sheetData>
  <mergeCells count="4">
    <mergeCell ref="A1:F2"/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B5" sqref="B5:G5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42" t="s">
        <v>602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560</v>
      </c>
      <c r="H2" s="1"/>
    </row>
    <row r="3" spans="1:8" x14ac:dyDescent="0.2">
      <c r="A3" s="63"/>
      <c r="B3" s="859">
        <f>INDICE!A3</f>
        <v>42095</v>
      </c>
      <c r="C3" s="877">
        <v>41671</v>
      </c>
      <c r="D3" s="877" t="s">
        <v>121</v>
      </c>
      <c r="E3" s="877"/>
      <c r="F3" s="877" t="s">
        <v>122</v>
      </c>
      <c r="G3" s="877"/>
      <c r="H3" s="1"/>
    </row>
    <row r="4" spans="1:8" x14ac:dyDescent="0.2">
      <c r="A4" s="75"/>
      <c r="B4" s="263" t="s">
        <v>398</v>
      </c>
      <c r="C4" s="264" t="s">
        <v>501</v>
      </c>
      <c r="D4" s="263" t="s">
        <v>398</v>
      </c>
      <c r="E4" s="264" t="s">
        <v>501</v>
      </c>
      <c r="F4" s="263" t="s">
        <v>398</v>
      </c>
      <c r="G4" s="265" t="s">
        <v>501</v>
      </c>
      <c r="H4" s="1"/>
    </row>
    <row r="5" spans="1:8" x14ac:dyDescent="0.2">
      <c r="A5" s="722" t="s">
        <v>559</v>
      </c>
      <c r="B5" s="723">
        <v>24.184641605493589</v>
      </c>
      <c r="C5" s="683">
        <v>-5.0363845714681235</v>
      </c>
      <c r="D5" s="724">
        <v>24.594738512237271</v>
      </c>
      <c r="E5" s="683">
        <v>-4.9572217936833018</v>
      </c>
      <c r="F5" s="724">
        <v>24.845339188331113</v>
      </c>
      <c r="G5" s="683">
        <v>-4.2479002993649022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399</v>
      </c>
      <c r="H6" s="1"/>
    </row>
    <row r="7" spans="1:8" x14ac:dyDescent="0.2">
      <c r="A7" s="277" t="s">
        <v>572</v>
      </c>
      <c r="B7" s="94"/>
      <c r="C7" s="291"/>
      <c r="D7" s="291"/>
      <c r="E7" s="291"/>
      <c r="F7" s="94"/>
      <c r="G7" s="94"/>
      <c r="H7" s="1"/>
    </row>
    <row r="8" spans="1:8" x14ac:dyDescent="0.2">
      <c r="A8" s="716" t="s">
        <v>400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49"/>
  <sheetViews>
    <sheetView topLeftCell="A7" workbookViewId="0">
      <selection activeCell="H34" sqref="H34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30"/>
  </cols>
  <sheetData>
    <row r="1" spans="1:14" x14ac:dyDescent="0.2">
      <c r="A1" s="887" t="s">
        <v>390</v>
      </c>
      <c r="B1" s="887"/>
      <c r="C1" s="887"/>
      <c r="D1" s="887"/>
      <c r="E1" s="887"/>
      <c r="F1" s="887"/>
      <c r="G1" s="887"/>
      <c r="H1" s="1"/>
      <c r="I1" s="1"/>
    </row>
    <row r="2" spans="1:14" x14ac:dyDescent="0.2">
      <c r="A2" s="888"/>
      <c r="B2" s="888"/>
      <c r="C2" s="888"/>
      <c r="D2" s="888"/>
      <c r="E2" s="888"/>
      <c r="F2" s="888"/>
      <c r="G2" s="888"/>
      <c r="H2" s="11"/>
      <c r="I2" s="62" t="s">
        <v>558</v>
      </c>
    </row>
    <row r="3" spans="1:14" x14ac:dyDescent="0.2">
      <c r="A3" s="873" t="s">
        <v>538</v>
      </c>
      <c r="B3" s="873" t="s">
        <v>539</v>
      </c>
      <c r="C3" s="856">
        <f>INDICE!A3</f>
        <v>42095</v>
      </c>
      <c r="D3" s="857">
        <v>41671</v>
      </c>
      <c r="E3" s="857" t="s">
        <v>121</v>
      </c>
      <c r="F3" s="857"/>
      <c r="G3" s="857" t="s">
        <v>122</v>
      </c>
      <c r="H3" s="857"/>
      <c r="I3" s="857"/>
    </row>
    <row r="4" spans="1:14" x14ac:dyDescent="0.2">
      <c r="A4" s="874"/>
      <c r="B4" s="874"/>
      <c r="C4" s="97" t="s">
        <v>55</v>
      </c>
      <c r="D4" s="97" t="s">
        <v>501</v>
      </c>
      <c r="E4" s="97" t="s">
        <v>55</v>
      </c>
      <c r="F4" s="97" t="s">
        <v>501</v>
      </c>
      <c r="G4" s="97" t="s">
        <v>55</v>
      </c>
      <c r="H4" s="456" t="s">
        <v>501</v>
      </c>
      <c r="I4" s="456" t="s">
        <v>111</v>
      </c>
    </row>
    <row r="5" spans="1:14" x14ac:dyDescent="0.2">
      <c r="A5" s="634"/>
      <c r="B5" s="665" t="s">
        <v>252</v>
      </c>
      <c r="C5" s="202">
        <v>0</v>
      </c>
      <c r="D5" s="187" t="s">
        <v>151</v>
      </c>
      <c r="E5" s="370">
        <v>0</v>
      </c>
      <c r="F5" s="187" t="s">
        <v>151</v>
      </c>
      <c r="G5" s="641">
        <v>950.28910999999994</v>
      </c>
      <c r="H5" s="187" t="s">
        <v>151</v>
      </c>
      <c r="I5" s="661">
        <v>1.6172775053371806</v>
      </c>
    </row>
    <row r="6" spans="1:14" x14ac:dyDescent="0.2">
      <c r="A6" s="634"/>
      <c r="B6" s="665" t="s">
        <v>214</v>
      </c>
      <c r="C6" s="202">
        <v>0</v>
      </c>
      <c r="D6" s="187">
        <v>-100</v>
      </c>
      <c r="E6" s="370">
        <v>0</v>
      </c>
      <c r="F6" s="187">
        <v>-100</v>
      </c>
      <c r="G6" s="641">
        <v>0</v>
      </c>
      <c r="H6" s="187">
        <v>-100</v>
      </c>
      <c r="I6" s="661">
        <v>0</v>
      </c>
    </row>
    <row r="7" spans="1:14" x14ac:dyDescent="0.2">
      <c r="A7" s="640" t="s">
        <v>349</v>
      </c>
      <c r="B7" s="666"/>
      <c r="C7" s="373">
        <v>0</v>
      </c>
      <c r="D7" s="196">
        <v>-100</v>
      </c>
      <c r="E7" s="192">
        <v>0</v>
      </c>
      <c r="F7" s="371">
        <v>-100</v>
      </c>
      <c r="G7" s="254">
        <v>950.28910999999994</v>
      </c>
      <c r="H7" s="371">
        <v>-79.870839122589842</v>
      </c>
      <c r="I7" s="372">
        <v>1.6172775053371806</v>
      </c>
    </row>
    <row r="8" spans="1:14" x14ac:dyDescent="0.2">
      <c r="A8" s="634"/>
      <c r="B8" s="665" t="s">
        <v>253</v>
      </c>
      <c r="C8" s="202">
        <v>0</v>
      </c>
      <c r="D8" s="187">
        <v>-100</v>
      </c>
      <c r="E8" s="370">
        <v>0</v>
      </c>
      <c r="F8" s="187">
        <v>-100</v>
      </c>
      <c r="G8" s="641">
        <v>6056.7101800000009</v>
      </c>
      <c r="H8" s="187">
        <v>45.601252023944049</v>
      </c>
      <c r="I8" s="662">
        <v>10.307790573818856</v>
      </c>
    </row>
    <row r="9" spans="1:14" x14ac:dyDescent="0.2">
      <c r="A9" s="634"/>
      <c r="B9" s="665" t="s">
        <v>215</v>
      </c>
      <c r="C9" s="202">
        <v>0</v>
      </c>
      <c r="D9" s="187">
        <v>-100</v>
      </c>
      <c r="E9" s="370">
        <v>0</v>
      </c>
      <c r="F9" s="187">
        <v>-100</v>
      </c>
      <c r="G9" s="641">
        <v>4849.7312599999996</v>
      </c>
      <c r="H9" s="187">
        <v>-63.740566489402774</v>
      </c>
      <c r="I9" s="663">
        <v>8.2536579565018293</v>
      </c>
    </row>
    <row r="10" spans="1:14" x14ac:dyDescent="0.2">
      <c r="A10" s="634"/>
      <c r="B10" s="665" t="s">
        <v>635</v>
      </c>
      <c r="C10" s="813">
        <v>0</v>
      </c>
      <c r="D10" s="814" t="s">
        <v>151</v>
      </c>
      <c r="E10" s="815">
        <v>0</v>
      </c>
      <c r="F10" s="814" t="s">
        <v>151</v>
      </c>
      <c r="G10" s="816">
        <v>929.93902000000003</v>
      </c>
      <c r="H10" s="814" t="s">
        <v>151</v>
      </c>
      <c r="I10" s="817">
        <v>1.5826441054147224</v>
      </c>
    </row>
    <row r="11" spans="1:14" x14ac:dyDescent="0.2">
      <c r="A11" s="640" t="s">
        <v>545</v>
      </c>
      <c r="B11" s="666"/>
      <c r="C11" s="373">
        <v>0</v>
      </c>
      <c r="D11" s="196">
        <v>-100</v>
      </c>
      <c r="E11" s="192">
        <v>0</v>
      </c>
      <c r="F11" s="371">
        <v>-100</v>
      </c>
      <c r="G11" s="254">
        <v>11836.38046</v>
      </c>
      <c r="H11" s="371">
        <v>-32.498084968467225</v>
      </c>
      <c r="I11" s="372">
        <v>20.144092635735408</v>
      </c>
      <c r="J11" s="404"/>
    </row>
    <row r="12" spans="1:14" x14ac:dyDescent="0.2">
      <c r="A12" s="634"/>
      <c r="B12" s="665" t="s">
        <v>319</v>
      </c>
      <c r="C12" s="813">
        <v>0</v>
      </c>
      <c r="D12" s="814" t="s">
        <v>151</v>
      </c>
      <c r="E12" s="815">
        <v>0</v>
      </c>
      <c r="F12" s="814">
        <v>-100</v>
      </c>
      <c r="G12" s="816">
        <v>1.1762300000000001</v>
      </c>
      <c r="H12" s="814">
        <v>295.51767039913921</v>
      </c>
      <c r="I12" s="817">
        <v>2.0018016623412137E-3</v>
      </c>
      <c r="J12" s="404"/>
    </row>
    <row r="13" spans="1:14" x14ac:dyDescent="0.2">
      <c r="A13" s="635"/>
      <c r="B13" s="665" t="s">
        <v>256</v>
      </c>
      <c r="C13" s="202">
        <v>648.35703000000001</v>
      </c>
      <c r="D13" s="187">
        <v>1122.672440486944</v>
      </c>
      <c r="E13" s="370">
        <v>712.93780000000004</v>
      </c>
      <c r="F13" s="187">
        <v>121.52844659432445</v>
      </c>
      <c r="G13" s="641">
        <v>882.09907999999996</v>
      </c>
      <c r="H13" s="187">
        <v>-80.46971173824619</v>
      </c>
      <c r="I13" s="647">
        <v>1.5012262947668866</v>
      </c>
      <c r="J13" s="404"/>
      <c r="K13" s="818"/>
      <c r="L13" s="818"/>
      <c r="M13" s="818"/>
      <c r="N13" s="818"/>
    </row>
    <row r="14" spans="1:14" x14ac:dyDescent="0.2">
      <c r="A14" s="635"/>
      <c r="B14" s="672" t="s">
        <v>374</v>
      </c>
      <c r="C14" s="668">
        <v>635.40647999999999</v>
      </c>
      <c r="D14" s="669">
        <v>1290.734310733365</v>
      </c>
      <c r="E14" s="829">
        <v>651.18276000000003</v>
      </c>
      <c r="F14" s="669">
        <v>118.9303148749773</v>
      </c>
      <c r="G14" s="712">
        <v>757.76816999999994</v>
      </c>
      <c r="H14" s="669">
        <v>-83.055483012475278</v>
      </c>
      <c r="I14" s="821">
        <v>1.2896300743691789</v>
      </c>
      <c r="J14" s="404"/>
      <c r="K14" s="818"/>
      <c r="L14" s="818"/>
      <c r="M14" s="818"/>
      <c r="N14" s="818"/>
    </row>
    <row r="15" spans="1:14" x14ac:dyDescent="0.2">
      <c r="A15" s="634"/>
      <c r="B15" s="672" t="s">
        <v>371</v>
      </c>
      <c r="C15" s="668">
        <v>12.95055</v>
      </c>
      <c r="D15" s="669">
        <v>76.454839017344966</v>
      </c>
      <c r="E15" s="670">
        <v>61.755039999999994</v>
      </c>
      <c r="F15" s="669">
        <v>153.21501469142271</v>
      </c>
      <c r="G15" s="712">
        <v>124.33090999999999</v>
      </c>
      <c r="H15" s="669">
        <v>179.30498429833582</v>
      </c>
      <c r="I15" s="671">
        <v>0.21159622039770778</v>
      </c>
      <c r="J15" s="404"/>
      <c r="K15" s="818"/>
      <c r="L15" s="818"/>
      <c r="M15" s="818"/>
      <c r="N15" s="818"/>
    </row>
    <row r="16" spans="1:14" x14ac:dyDescent="0.2">
      <c r="A16" s="634"/>
      <c r="B16" s="665" t="s">
        <v>257</v>
      </c>
      <c r="C16" s="202">
        <v>0</v>
      </c>
      <c r="D16" s="187" t="s">
        <v>151</v>
      </c>
      <c r="E16" s="370">
        <v>0</v>
      </c>
      <c r="F16" s="187" t="s">
        <v>151</v>
      </c>
      <c r="G16" s="370">
        <v>644.59037999999998</v>
      </c>
      <c r="H16" s="187" t="s">
        <v>151</v>
      </c>
      <c r="I16" s="647">
        <v>1.0970151196731546</v>
      </c>
      <c r="J16" s="404"/>
      <c r="K16" s="819"/>
      <c r="L16" s="820"/>
      <c r="M16" s="819"/>
      <c r="N16" s="818"/>
    </row>
    <row r="17" spans="1:14" x14ac:dyDescent="0.2">
      <c r="A17" s="634"/>
      <c r="B17" s="665" t="s">
        <v>221</v>
      </c>
      <c r="C17" s="202">
        <v>4.6325600000000007</v>
      </c>
      <c r="D17" s="187">
        <v>-19.182290639921401</v>
      </c>
      <c r="E17" s="370">
        <v>34.85275</v>
      </c>
      <c r="F17" s="187">
        <v>35.810924025920905</v>
      </c>
      <c r="G17" s="370">
        <v>87.459049999999991</v>
      </c>
      <c r="H17" s="187">
        <v>-96.552265580329717</v>
      </c>
      <c r="I17" s="647">
        <v>0.1488447596786201</v>
      </c>
      <c r="J17" s="404"/>
      <c r="K17" s="819"/>
      <c r="L17" s="818"/>
      <c r="M17" s="818"/>
      <c r="N17" s="818"/>
    </row>
    <row r="18" spans="1:14" x14ac:dyDescent="0.2">
      <c r="A18" s="635"/>
      <c r="B18" s="665" t="s">
        <v>659</v>
      </c>
      <c r="C18" s="202">
        <v>0</v>
      </c>
      <c r="D18" s="187" t="s">
        <v>151</v>
      </c>
      <c r="E18" s="370">
        <v>0.53159000000000001</v>
      </c>
      <c r="F18" s="187" t="s">
        <v>151</v>
      </c>
      <c r="G18" s="641">
        <v>0.53159000000000001</v>
      </c>
      <c r="H18" s="187" t="s">
        <v>151</v>
      </c>
      <c r="I18" s="662">
        <v>9.0470209540988232E-4</v>
      </c>
      <c r="K18" s="818"/>
      <c r="L18" s="818"/>
      <c r="M18" s="818"/>
      <c r="N18" s="818"/>
    </row>
    <row r="19" spans="1:14" x14ac:dyDescent="0.2">
      <c r="A19" s="635"/>
      <c r="B19" s="665" t="s">
        <v>223</v>
      </c>
      <c r="C19" s="202">
        <v>0</v>
      </c>
      <c r="D19" s="187" t="s">
        <v>151</v>
      </c>
      <c r="E19" s="370">
        <v>0</v>
      </c>
      <c r="F19" s="187">
        <v>-100</v>
      </c>
      <c r="G19" s="641">
        <v>139.02284</v>
      </c>
      <c r="H19" s="187">
        <v>17989.213313555574</v>
      </c>
      <c r="I19" s="647">
        <v>0.23660011410642184</v>
      </c>
      <c r="K19" s="818"/>
      <c r="L19" s="818"/>
      <c r="M19" s="818"/>
      <c r="N19" s="818"/>
    </row>
    <row r="20" spans="1:14" x14ac:dyDescent="0.2">
      <c r="A20" s="634"/>
      <c r="B20" s="665" t="s">
        <v>259</v>
      </c>
      <c r="C20" s="202">
        <v>2821.5020100000002</v>
      </c>
      <c r="D20" s="187">
        <v>399.20347952804525</v>
      </c>
      <c r="E20" s="370">
        <v>9091.5046000000002</v>
      </c>
      <c r="F20" s="187">
        <v>328.08143279524666</v>
      </c>
      <c r="G20" s="641">
        <v>13334.68764</v>
      </c>
      <c r="H20" s="187">
        <v>139.05829970913479</v>
      </c>
      <c r="I20" s="647">
        <v>22.694030831174885</v>
      </c>
    </row>
    <row r="21" spans="1:14" x14ac:dyDescent="0.2">
      <c r="A21" s="634"/>
      <c r="B21" s="672" t="s">
        <v>374</v>
      </c>
      <c r="C21" s="668">
        <v>2818.7615599999999</v>
      </c>
      <c r="D21" s="669">
        <v>401.50777482869182</v>
      </c>
      <c r="E21" s="829">
        <v>9078.6367900000005</v>
      </c>
      <c r="F21" s="669">
        <v>330.12471604781882</v>
      </c>
      <c r="G21" s="712">
        <v>13229.40638</v>
      </c>
      <c r="H21" s="669">
        <v>138.73095102284981</v>
      </c>
      <c r="I21" s="821">
        <v>22.514854818591139</v>
      </c>
    </row>
    <row r="22" spans="1:14" x14ac:dyDescent="0.2">
      <c r="A22" s="634"/>
      <c r="B22" s="672" t="s">
        <v>371</v>
      </c>
      <c r="C22" s="668">
        <v>2.7404499999999996</v>
      </c>
      <c r="D22" s="669">
        <v>-12.818644838852325</v>
      </c>
      <c r="E22" s="670">
        <v>12.867810000000002</v>
      </c>
      <c r="F22" s="669">
        <v>-1.626309005591495</v>
      </c>
      <c r="G22" s="712">
        <v>105.28126</v>
      </c>
      <c r="H22" s="669">
        <v>188.82321311979106</v>
      </c>
      <c r="I22" s="671">
        <v>0.17917601258374427</v>
      </c>
    </row>
    <row r="23" spans="1:14" x14ac:dyDescent="0.2">
      <c r="A23" s="634"/>
      <c r="B23" s="665" t="s">
        <v>391</v>
      </c>
      <c r="C23" s="202">
        <v>1.2060299999999999</v>
      </c>
      <c r="D23" s="187">
        <v>105.98643870945703</v>
      </c>
      <c r="E23" s="370">
        <v>3.55416</v>
      </c>
      <c r="F23" s="187">
        <v>139.5906783602866</v>
      </c>
      <c r="G23" s="370">
        <v>6.5333300000000003</v>
      </c>
      <c r="H23" s="187">
        <v>213.43935904816735</v>
      </c>
      <c r="I23" s="671">
        <v>1.1118940049670321E-2</v>
      </c>
    </row>
    <row r="24" spans="1:14" x14ac:dyDescent="0.2">
      <c r="A24" s="634"/>
      <c r="B24" s="665" t="s">
        <v>261</v>
      </c>
      <c r="C24" s="813">
        <v>0</v>
      </c>
      <c r="D24" s="814" t="s">
        <v>151</v>
      </c>
      <c r="E24" s="815">
        <v>0</v>
      </c>
      <c r="F24" s="814" t="s">
        <v>151</v>
      </c>
      <c r="G24" s="816">
        <v>2845.3182700000002</v>
      </c>
      <c r="H24" s="814" t="s">
        <v>151</v>
      </c>
      <c r="I24" s="817">
        <v>4.8423886848455036</v>
      </c>
    </row>
    <row r="25" spans="1:14" x14ac:dyDescent="0.2">
      <c r="A25" s="640" t="s">
        <v>529</v>
      </c>
      <c r="B25" s="666"/>
      <c r="C25" s="373">
        <v>3475.6976300000006</v>
      </c>
      <c r="D25" s="196">
        <v>456.51565116274418</v>
      </c>
      <c r="E25" s="192">
        <v>9843.3809000000001</v>
      </c>
      <c r="F25" s="371">
        <v>297.90238008813952</v>
      </c>
      <c r="G25" s="254">
        <v>17941.418409999998</v>
      </c>
      <c r="H25" s="371">
        <v>42.0040950553323</v>
      </c>
      <c r="I25" s="372">
        <v>30.534131248052887</v>
      </c>
    </row>
    <row r="26" spans="1:14" x14ac:dyDescent="0.2">
      <c r="A26" s="634"/>
      <c r="B26" s="665" t="s">
        <v>265</v>
      </c>
      <c r="C26" s="202">
        <v>0</v>
      </c>
      <c r="D26" s="187" t="s">
        <v>151</v>
      </c>
      <c r="E26" s="370">
        <v>0</v>
      </c>
      <c r="F26" s="187" t="s">
        <v>151</v>
      </c>
      <c r="G26" s="189">
        <v>0</v>
      </c>
      <c r="H26" s="187">
        <v>-100</v>
      </c>
      <c r="I26" s="661">
        <v>0</v>
      </c>
    </row>
    <row r="27" spans="1:14" x14ac:dyDescent="0.2">
      <c r="A27" s="634"/>
      <c r="B27" s="665" t="s">
        <v>392</v>
      </c>
      <c r="C27" s="202">
        <v>0</v>
      </c>
      <c r="D27" s="187">
        <v>-100</v>
      </c>
      <c r="E27" s="370">
        <v>0</v>
      </c>
      <c r="F27" s="187">
        <v>-100</v>
      </c>
      <c r="G27" s="189">
        <v>2097.7419799999998</v>
      </c>
      <c r="H27" s="187">
        <v>118.18625562892009</v>
      </c>
      <c r="I27" s="661">
        <v>3.5701039615780488</v>
      </c>
    </row>
    <row r="28" spans="1:14" x14ac:dyDescent="0.2">
      <c r="A28" s="634"/>
      <c r="B28" s="665" t="s">
        <v>661</v>
      </c>
      <c r="C28" s="813">
        <v>0</v>
      </c>
      <c r="D28" s="814" t="s">
        <v>151</v>
      </c>
      <c r="E28" s="815">
        <v>0</v>
      </c>
      <c r="F28" s="814" t="s">
        <v>151</v>
      </c>
      <c r="G28" s="816">
        <v>889.14329000000009</v>
      </c>
      <c r="H28" s="814" t="s">
        <v>151</v>
      </c>
      <c r="I28" s="817">
        <v>1.5132146909886128</v>
      </c>
    </row>
    <row r="29" spans="1:14" x14ac:dyDescent="0.2">
      <c r="A29" s="640" t="s">
        <v>396</v>
      </c>
      <c r="B29" s="666"/>
      <c r="C29" s="373">
        <v>0</v>
      </c>
      <c r="D29" s="196">
        <v>-100</v>
      </c>
      <c r="E29" s="192">
        <v>0</v>
      </c>
      <c r="F29" s="371">
        <v>61.189528244671365</v>
      </c>
      <c r="G29" s="254">
        <v>2986.8852700000002</v>
      </c>
      <c r="H29" s="371">
        <v>61.189528244671365</v>
      </c>
      <c r="I29" s="372">
        <v>5.0833186525666623</v>
      </c>
    </row>
    <row r="30" spans="1:14" x14ac:dyDescent="0.2">
      <c r="A30" s="634"/>
      <c r="B30" s="667" t="s">
        <v>393</v>
      </c>
      <c r="C30" s="202">
        <v>0</v>
      </c>
      <c r="D30" s="198">
        <v>-100</v>
      </c>
      <c r="E30" s="370">
        <v>485.78696000000002</v>
      </c>
      <c r="F30" s="198">
        <v>-87.779476909887904</v>
      </c>
      <c r="G30" s="641">
        <v>7747.3204200000009</v>
      </c>
      <c r="H30" s="198">
        <v>13.584018439827783</v>
      </c>
      <c r="I30" s="661">
        <v>13.185005394732348</v>
      </c>
    </row>
    <row r="31" spans="1:14" x14ac:dyDescent="0.2">
      <c r="A31" s="634"/>
      <c r="B31" s="667" t="s">
        <v>633</v>
      </c>
      <c r="C31" s="202">
        <v>0</v>
      </c>
      <c r="D31" s="198" t="s">
        <v>151</v>
      </c>
      <c r="E31" s="370">
        <v>0</v>
      </c>
      <c r="F31" s="198" t="s">
        <v>151</v>
      </c>
      <c r="G31" s="189">
        <v>3169.3830400000002</v>
      </c>
      <c r="H31" s="198" t="s">
        <v>151</v>
      </c>
      <c r="I31" s="661">
        <v>5.3939078565144998</v>
      </c>
    </row>
    <row r="32" spans="1:14" x14ac:dyDescent="0.2">
      <c r="A32" s="634"/>
      <c r="B32" s="667" t="s">
        <v>267</v>
      </c>
      <c r="C32" s="202">
        <v>0</v>
      </c>
      <c r="D32" s="198">
        <v>-100</v>
      </c>
      <c r="E32" s="370">
        <v>0</v>
      </c>
      <c r="F32" s="198">
        <v>-100</v>
      </c>
      <c r="G32" s="641">
        <v>954.05903999999998</v>
      </c>
      <c r="H32" s="198">
        <v>-53.426145636031649</v>
      </c>
      <c r="I32" s="661">
        <v>1.6236934717220801</v>
      </c>
    </row>
    <row r="33" spans="1:10" x14ac:dyDescent="0.2">
      <c r="A33" s="634"/>
      <c r="B33" s="665" t="s">
        <v>394</v>
      </c>
      <c r="C33" s="202">
        <v>1075.48667</v>
      </c>
      <c r="D33" s="187">
        <v>-3.0225316482519222</v>
      </c>
      <c r="E33" s="370">
        <v>1075.48667</v>
      </c>
      <c r="F33" s="187">
        <v>-59.409044599728219</v>
      </c>
      <c r="G33" s="641">
        <v>10873.06158</v>
      </c>
      <c r="H33" s="187">
        <v>101.80344554092588</v>
      </c>
      <c r="I33" s="661">
        <v>18.504640032631698</v>
      </c>
    </row>
    <row r="34" spans="1:10" x14ac:dyDescent="0.2">
      <c r="A34" s="634"/>
      <c r="B34" s="665" t="s">
        <v>395</v>
      </c>
      <c r="C34" s="202">
        <v>0</v>
      </c>
      <c r="D34" s="187" t="s">
        <v>151</v>
      </c>
      <c r="E34" s="370">
        <v>1066.23099</v>
      </c>
      <c r="F34" s="187" t="s">
        <v>151</v>
      </c>
      <c r="G34" s="189">
        <v>2090.01827</v>
      </c>
      <c r="H34" s="187" t="s">
        <v>151</v>
      </c>
      <c r="I34" s="661">
        <v>3.5569591382718575</v>
      </c>
    </row>
    <row r="35" spans="1:10" x14ac:dyDescent="0.2">
      <c r="A35" s="634"/>
      <c r="B35" s="665" t="s">
        <v>269</v>
      </c>
      <c r="C35" s="202">
        <v>0</v>
      </c>
      <c r="D35" s="187" t="s">
        <v>151</v>
      </c>
      <c r="E35" s="370">
        <v>0</v>
      </c>
      <c r="F35" s="187" t="s">
        <v>151</v>
      </c>
      <c r="G35" s="189">
        <v>0</v>
      </c>
      <c r="H35" s="187">
        <v>-100</v>
      </c>
      <c r="I35" s="661">
        <v>0</v>
      </c>
    </row>
    <row r="36" spans="1:10" x14ac:dyDescent="0.2">
      <c r="A36" s="634"/>
      <c r="B36" s="665" t="s">
        <v>634</v>
      </c>
      <c r="C36" s="813">
        <v>0</v>
      </c>
      <c r="D36" s="814">
        <v>-100</v>
      </c>
      <c r="E36" s="815">
        <v>0</v>
      </c>
      <c r="F36" s="814">
        <v>-100</v>
      </c>
      <c r="G36" s="189">
        <v>0</v>
      </c>
      <c r="H36" s="814">
        <v>-100</v>
      </c>
      <c r="I36" s="817">
        <v>0</v>
      </c>
    </row>
    <row r="37" spans="1:10" x14ac:dyDescent="0.2">
      <c r="A37" s="640" t="s">
        <v>546</v>
      </c>
      <c r="B37" s="666"/>
      <c r="C37" s="373">
        <v>1075.48667</v>
      </c>
      <c r="D37" s="196">
        <v>-74.254011078491516</v>
      </c>
      <c r="E37" s="192">
        <v>2627.5046200000002</v>
      </c>
      <c r="F37" s="371">
        <v>-75.17758901733842</v>
      </c>
      <c r="G37" s="254">
        <v>24833.842349999999</v>
      </c>
      <c r="H37" s="371">
        <v>38.204530945049328</v>
      </c>
      <c r="I37" s="372">
        <v>42.264205893872479</v>
      </c>
    </row>
    <row r="38" spans="1:10" x14ac:dyDescent="0.2">
      <c r="A38" s="640" t="s">
        <v>651</v>
      </c>
      <c r="B38" s="666"/>
      <c r="C38" s="373">
        <v>0</v>
      </c>
      <c r="D38" s="196">
        <v>-100</v>
      </c>
      <c r="E38" s="192">
        <v>141.82291999999998</v>
      </c>
      <c r="F38" s="371">
        <v>151.11090650906013</v>
      </c>
      <c r="G38" s="254">
        <v>209.75284999999997</v>
      </c>
      <c r="H38" s="371">
        <v>271.3872786314011</v>
      </c>
      <c r="I38" s="372">
        <v>0.35697406443536311</v>
      </c>
    </row>
    <row r="39" spans="1:10" x14ac:dyDescent="0.2">
      <c r="A39" s="642" t="s">
        <v>120</v>
      </c>
      <c r="B39" s="375"/>
      <c r="C39" s="375">
        <v>4551.1843000000008</v>
      </c>
      <c r="D39" s="365">
        <v>-49.784408956725215</v>
      </c>
      <c r="E39" s="205">
        <v>12612.708440000002</v>
      </c>
      <c r="F39" s="365">
        <v>-40.506879060675359</v>
      </c>
      <c r="G39" s="257">
        <v>58758.568450000006</v>
      </c>
      <c r="H39" s="208">
        <v>7.2849685080070508</v>
      </c>
      <c r="I39" s="376">
        <v>100</v>
      </c>
    </row>
    <row r="40" spans="1:10" x14ac:dyDescent="0.2">
      <c r="A40" s="377"/>
      <c r="B40" s="377" t="s">
        <v>374</v>
      </c>
      <c r="C40" s="673">
        <v>3454.16804</v>
      </c>
      <c r="D40" s="218">
        <v>468.35721951981384</v>
      </c>
      <c r="E40" s="258">
        <v>9729.8195500000002</v>
      </c>
      <c r="F40" s="218">
        <v>304.03927464145556</v>
      </c>
      <c r="G40" s="258">
        <v>13987.174550000002</v>
      </c>
      <c r="H40" s="218">
        <v>39.681637952656637</v>
      </c>
      <c r="I40" s="674">
        <v>23.804484892960325</v>
      </c>
    </row>
    <row r="41" spans="1:10" x14ac:dyDescent="0.2">
      <c r="A41" s="377"/>
      <c r="B41" s="377" t="s">
        <v>371</v>
      </c>
      <c r="C41" s="673">
        <v>1097.0162600000001</v>
      </c>
      <c r="D41" s="218">
        <v>-87.026070196865504</v>
      </c>
      <c r="E41" s="258">
        <v>2882.8888900000006</v>
      </c>
      <c r="F41" s="218">
        <v>-84.659073507597185</v>
      </c>
      <c r="G41" s="258">
        <v>44771.393899999995</v>
      </c>
      <c r="H41" s="218">
        <v>3.6458657132728889E-2</v>
      </c>
      <c r="I41" s="674">
        <v>76.195515107039654</v>
      </c>
    </row>
    <row r="42" spans="1:10" x14ac:dyDescent="0.2">
      <c r="A42" s="214"/>
      <c r="B42" s="214" t="s">
        <v>533</v>
      </c>
      <c r="C42" s="650">
        <v>4551.1843000000008</v>
      </c>
      <c r="D42" s="651">
        <v>19.867470451869977</v>
      </c>
      <c r="E42" s="650">
        <v>11404.122939999999</v>
      </c>
      <c r="F42" s="650">
        <v>13.393916485741892</v>
      </c>
      <c r="G42" s="650">
        <v>37511.557930000003</v>
      </c>
      <c r="H42" s="653">
        <v>23.167584467410318</v>
      </c>
      <c r="I42" s="653">
        <v>63.840149478658716</v>
      </c>
    </row>
    <row r="43" spans="1:10" x14ac:dyDescent="0.2">
      <c r="A43" s="643"/>
      <c r="B43" s="643" t="s">
        <v>534</v>
      </c>
      <c r="C43" s="841">
        <v>0</v>
      </c>
      <c r="D43" s="644">
        <v>-100</v>
      </c>
      <c r="E43" s="643">
        <v>1208.585500000002</v>
      </c>
      <c r="F43" s="643">
        <v>-89.154048765532494</v>
      </c>
      <c r="G43" s="654">
        <v>21247.010520000003</v>
      </c>
      <c r="H43" s="645">
        <v>-12.610423997856874</v>
      </c>
      <c r="I43" s="645">
        <v>36.159850521341284</v>
      </c>
    </row>
    <row r="44" spans="1:10" x14ac:dyDescent="0.2">
      <c r="A44" s="808"/>
      <c r="B44" s="808" t="s">
        <v>535</v>
      </c>
      <c r="C44" s="809">
        <v>3474.4916000000007</v>
      </c>
      <c r="D44" s="807">
        <v>456.84456823855407</v>
      </c>
      <c r="E44" s="806">
        <v>9839.2951499999999</v>
      </c>
      <c r="F44" s="807">
        <v>298.09961908847697</v>
      </c>
      <c r="G44" s="806">
        <v>14950.01238</v>
      </c>
      <c r="H44" s="807">
        <v>18.354213585431118</v>
      </c>
      <c r="I44" s="810">
        <v>25.443118806955887</v>
      </c>
    </row>
    <row r="45" spans="1:10" x14ac:dyDescent="0.2">
      <c r="A45" s="707"/>
      <c r="B45" s="1"/>
      <c r="C45" s="725"/>
      <c r="D45" s="725"/>
      <c r="E45" s="725"/>
      <c r="F45" s="725"/>
      <c r="G45" s="728"/>
      <c r="H45" s="725"/>
      <c r="I45" s="250" t="s">
        <v>241</v>
      </c>
    </row>
    <row r="46" spans="1:10" x14ac:dyDescent="0.2">
      <c r="A46" s="707" t="s">
        <v>378</v>
      </c>
      <c r="B46" s="1"/>
      <c r="C46" s="725"/>
      <c r="D46" s="725"/>
      <c r="E46" s="725"/>
      <c r="F46" s="725"/>
      <c r="G46" s="728"/>
      <c r="H46" s="725"/>
      <c r="I46" s="250"/>
      <c r="J46" s="664"/>
    </row>
    <row r="47" spans="1:10" x14ac:dyDescent="0.2">
      <c r="A47" s="726" t="s">
        <v>618</v>
      </c>
      <c r="B47" s="770"/>
      <c r="C47" s="609"/>
      <c r="D47" s="771"/>
      <c r="E47" s="771"/>
      <c r="F47" s="772"/>
      <c r="G47" s="728"/>
      <c r="H47" s="771"/>
      <c r="I47" s="771"/>
    </row>
    <row r="48" spans="1:10" x14ac:dyDescent="0.2">
      <c r="A48" s="727" t="s">
        <v>242</v>
      </c>
      <c r="B48" s="1"/>
      <c r="C48" s="1"/>
      <c r="D48" s="1"/>
      <c r="E48" s="1"/>
      <c r="F48" s="1"/>
      <c r="G48" s="729"/>
      <c r="H48" s="1"/>
      <c r="I48" s="1"/>
    </row>
    <row r="49" spans="1:1" x14ac:dyDescent="0.2">
      <c r="A49" s="717" t="s">
        <v>565</v>
      </c>
    </row>
  </sheetData>
  <mergeCells count="6">
    <mergeCell ref="A1:G2"/>
    <mergeCell ref="C3:D3"/>
    <mergeCell ref="E3:F3"/>
    <mergeCell ref="A3:A4"/>
    <mergeCell ref="B3:B4"/>
    <mergeCell ref="G3:I3"/>
  </mergeCells>
  <conditionalFormatting sqref="C5:C9 C17 C26:C27 C30:C33">
    <cfRule type="cellIs" dxfId="48" priority="107" operator="between">
      <formula>0.00000001</formula>
      <formula>1</formula>
    </cfRule>
  </conditionalFormatting>
  <conditionalFormatting sqref="I5:I9 I26:I27 I30:I33">
    <cfRule type="cellIs" dxfId="47" priority="106" operator="between">
      <formula>0.000001</formula>
      <formula>1</formula>
    </cfRule>
  </conditionalFormatting>
  <conditionalFormatting sqref="C35">
    <cfRule type="cellIs" dxfId="46" priority="100" operator="between">
      <formula>0.00000001</formula>
      <formula>1</formula>
    </cfRule>
  </conditionalFormatting>
  <conditionalFormatting sqref="I35">
    <cfRule type="cellIs" dxfId="45" priority="98" operator="between">
      <formula>0.000001</formula>
      <formula>1</formula>
    </cfRule>
  </conditionalFormatting>
  <conditionalFormatting sqref="C34">
    <cfRule type="cellIs" dxfId="44" priority="93" operator="between">
      <formula>0.00000001</formula>
      <formula>1</formula>
    </cfRule>
  </conditionalFormatting>
  <conditionalFormatting sqref="I34">
    <cfRule type="cellIs" dxfId="43" priority="92" operator="between">
      <formula>0.000001</formula>
      <formula>1</formula>
    </cfRule>
  </conditionalFormatting>
  <conditionalFormatting sqref="C10">
    <cfRule type="cellIs" dxfId="42" priority="89" operator="between">
      <formula>0.00000001</formula>
      <formula>1</formula>
    </cfRule>
  </conditionalFormatting>
  <conditionalFormatting sqref="I10">
    <cfRule type="cellIs" dxfId="41" priority="88" operator="between">
      <formula>0.000001</formula>
      <formula>1</formula>
    </cfRule>
  </conditionalFormatting>
  <conditionalFormatting sqref="C18">
    <cfRule type="cellIs" dxfId="40" priority="67" operator="between">
      <formula>0.00000001</formula>
      <formula>1</formula>
    </cfRule>
  </conditionalFormatting>
  <conditionalFormatting sqref="I11">
    <cfRule type="cellIs" dxfId="39" priority="47" operator="between">
      <formula>0.000001</formula>
      <formula>1</formula>
    </cfRule>
  </conditionalFormatting>
  <conditionalFormatting sqref="C19">
    <cfRule type="cellIs" dxfId="38" priority="36" operator="between">
      <formula>0.00000001</formula>
      <formula>1</formula>
    </cfRule>
  </conditionalFormatting>
  <conditionalFormatting sqref="C16">
    <cfRule type="cellIs" dxfId="37" priority="32" operator="between">
      <formula>0.00000001</formula>
      <formula>1</formula>
    </cfRule>
  </conditionalFormatting>
  <conditionalFormatting sqref="K16:K17">
    <cfRule type="cellIs" dxfId="36" priority="55" operator="between">
      <formula>0.000001</formula>
      <formula>1</formula>
    </cfRule>
  </conditionalFormatting>
  <conditionalFormatting sqref="M16">
    <cfRule type="cellIs" dxfId="35" priority="54" operator="between">
      <formula>0.000001</formula>
      <formula>1</formula>
    </cfRule>
  </conditionalFormatting>
  <conditionalFormatting sqref="C11">
    <cfRule type="cellIs" dxfId="34" priority="48" operator="between">
      <formula>0.00000001</formula>
      <formula>1</formula>
    </cfRule>
  </conditionalFormatting>
  <conditionalFormatting sqref="C12">
    <cfRule type="cellIs" dxfId="33" priority="46" operator="between">
      <formula>0.00000001</formula>
      <formula>1</formula>
    </cfRule>
  </conditionalFormatting>
  <conditionalFormatting sqref="I12">
    <cfRule type="cellIs" dxfId="32" priority="45" operator="between">
      <formula>0.000001</formula>
      <formula>1</formula>
    </cfRule>
  </conditionalFormatting>
  <conditionalFormatting sqref="C14">
    <cfRule type="cellIs" dxfId="31" priority="35" operator="between">
      <formula>0.00000001</formula>
      <formula>1</formula>
    </cfRule>
  </conditionalFormatting>
  <conditionalFormatting sqref="I15">
    <cfRule type="cellIs" dxfId="30" priority="33" operator="between">
      <formula>0.000001</formula>
      <formula>1</formula>
    </cfRule>
  </conditionalFormatting>
  <conditionalFormatting sqref="C13">
    <cfRule type="cellIs" dxfId="29" priority="40" operator="between">
      <formula>0.00000001</formula>
      <formula>1</formula>
    </cfRule>
  </conditionalFormatting>
  <conditionalFormatting sqref="C25">
    <cfRule type="cellIs" dxfId="28" priority="20" operator="between">
      <formula>0.00000001</formula>
      <formula>1</formula>
    </cfRule>
  </conditionalFormatting>
  <conditionalFormatting sqref="C15">
    <cfRule type="cellIs" dxfId="27" priority="34" operator="between">
      <formula>0.00000001</formula>
      <formula>1</formula>
    </cfRule>
  </conditionalFormatting>
  <conditionalFormatting sqref="C35">
    <cfRule type="cellIs" dxfId="26" priority="28" operator="between">
      <formula>0.00000001</formula>
      <formula>1</formula>
    </cfRule>
  </conditionalFormatting>
  <conditionalFormatting sqref="I35">
    <cfRule type="cellIs" dxfId="25" priority="27" operator="between">
      <formula>0.000001</formula>
      <formula>1</formula>
    </cfRule>
  </conditionalFormatting>
  <conditionalFormatting sqref="E14">
    <cfRule type="cellIs" dxfId="24" priority="23" operator="between">
      <formula>0.00000001</formula>
      <formula>1</formula>
    </cfRule>
  </conditionalFormatting>
  <conditionalFormatting sqref="C24">
    <cfRule type="cellIs" dxfId="23" priority="22" operator="between">
      <formula>0.00000001</formula>
      <formula>1</formula>
    </cfRule>
  </conditionalFormatting>
  <conditionalFormatting sqref="I24">
    <cfRule type="cellIs" dxfId="22" priority="21" operator="between">
      <formula>0.000001</formula>
      <formula>1</formula>
    </cfRule>
  </conditionalFormatting>
  <conditionalFormatting sqref="I25">
    <cfRule type="cellIs" dxfId="21" priority="19" operator="between">
      <formula>0.000001</formula>
      <formula>1</formula>
    </cfRule>
  </conditionalFormatting>
  <conditionalFormatting sqref="C28">
    <cfRule type="cellIs" dxfId="20" priority="18" operator="between">
      <formula>0.00000001</formula>
      <formula>1</formula>
    </cfRule>
  </conditionalFormatting>
  <conditionalFormatting sqref="I28">
    <cfRule type="cellIs" dxfId="19" priority="17" operator="between">
      <formula>0.000001</formula>
      <formula>1</formula>
    </cfRule>
  </conditionalFormatting>
  <conditionalFormatting sqref="I29">
    <cfRule type="cellIs" dxfId="18" priority="15" operator="between">
      <formula>0.000001</formula>
      <formula>1</formula>
    </cfRule>
  </conditionalFormatting>
  <conditionalFormatting sqref="C29">
    <cfRule type="cellIs" dxfId="17" priority="16" operator="between">
      <formula>0.00000001</formula>
      <formula>1</formula>
    </cfRule>
  </conditionalFormatting>
  <conditionalFormatting sqref="C36">
    <cfRule type="cellIs" dxfId="16" priority="14" operator="between">
      <formula>0.00000001</formula>
      <formula>1</formula>
    </cfRule>
  </conditionalFormatting>
  <conditionalFormatting sqref="I36">
    <cfRule type="cellIs" dxfId="15" priority="13" operator="between">
      <formula>0.000001</formula>
      <formula>1</formula>
    </cfRule>
  </conditionalFormatting>
  <conditionalFormatting sqref="I37">
    <cfRule type="cellIs" dxfId="14" priority="11" operator="between">
      <formula>0.000001</formula>
      <formula>1</formula>
    </cfRule>
  </conditionalFormatting>
  <conditionalFormatting sqref="C37">
    <cfRule type="cellIs" dxfId="13" priority="12" operator="between">
      <formula>0.00000001</formula>
      <formula>1</formula>
    </cfRule>
  </conditionalFormatting>
  <conditionalFormatting sqref="I38">
    <cfRule type="cellIs" dxfId="12" priority="9" operator="between">
      <formula>0.000001</formula>
      <formula>1</formula>
    </cfRule>
  </conditionalFormatting>
  <conditionalFormatting sqref="C38">
    <cfRule type="cellIs" dxfId="11" priority="10" operator="between">
      <formula>0.00000001</formula>
      <formula>1</formula>
    </cfRule>
  </conditionalFormatting>
  <conditionalFormatting sqref="I18">
    <cfRule type="cellIs" dxfId="10" priority="8" operator="between">
      <formula>0.000001</formula>
      <formula>1</formula>
    </cfRule>
  </conditionalFormatting>
  <conditionalFormatting sqref="C23">
    <cfRule type="cellIs" dxfId="9" priority="3" operator="between">
      <formula>0.00000001</formula>
      <formula>1</formula>
    </cfRule>
  </conditionalFormatting>
  <conditionalFormatting sqref="C21">
    <cfRule type="cellIs" dxfId="8" priority="6" operator="between">
      <formula>0.00000001</formula>
      <formula>1</formula>
    </cfRule>
  </conditionalFormatting>
  <conditionalFormatting sqref="I22">
    <cfRule type="cellIs" dxfId="7" priority="4" operator="between">
      <formula>0.000001</formula>
      <formula>1</formula>
    </cfRule>
  </conditionalFormatting>
  <conditionalFormatting sqref="C20">
    <cfRule type="cellIs" dxfId="6" priority="7" operator="between">
      <formula>0.00000001</formula>
      <formula>1</formula>
    </cfRule>
  </conditionalFormatting>
  <conditionalFormatting sqref="C22">
    <cfRule type="cellIs" dxfId="5" priority="5" operator="between">
      <formula>0.00000001</formula>
      <formula>1</formula>
    </cfRule>
  </conditionalFormatting>
  <conditionalFormatting sqref="E21">
    <cfRule type="cellIs" dxfId="4" priority="2" operator="between">
      <formula>0.00000001</formula>
      <formula>1</formula>
    </cfRule>
  </conditionalFormatting>
  <conditionalFormatting sqref="I23">
    <cfRule type="cellIs" dxfId="3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J19"/>
  <sheetViews>
    <sheetView workbookViewId="0">
      <selection activeCell="E37" sqref="E37"/>
    </sheetView>
  </sheetViews>
  <sheetFormatPr baseColWidth="10" defaultRowHeight="14.25" x14ac:dyDescent="0.2"/>
  <cols>
    <col min="1" max="1" width="25.25" customWidth="1"/>
  </cols>
  <sheetData>
    <row r="1" spans="1:10" x14ac:dyDescent="0.2">
      <c r="A1" s="887" t="s">
        <v>397</v>
      </c>
      <c r="B1" s="887"/>
      <c r="C1" s="887"/>
      <c r="D1" s="887"/>
      <c r="E1" s="887"/>
      <c r="F1" s="887"/>
      <c r="G1" s="1"/>
      <c r="H1" s="1"/>
      <c r="I1" s="1"/>
    </row>
    <row r="2" spans="1:10" x14ac:dyDescent="0.2">
      <c r="A2" s="888"/>
      <c r="B2" s="888"/>
      <c r="C2" s="888"/>
      <c r="D2" s="888"/>
      <c r="E2" s="888"/>
      <c r="F2" s="888"/>
      <c r="G2" s="11"/>
      <c r="H2" s="62" t="s">
        <v>558</v>
      </c>
      <c r="I2" s="1"/>
    </row>
    <row r="3" spans="1:10" x14ac:dyDescent="0.2">
      <c r="A3" s="359"/>
      <c r="B3" s="856">
        <f>INDICE!A3</f>
        <v>42095</v>
      </c>
      <c r="C3" s="857">
        <v>41671</v>
      </c>
      <c r="D3" s="857" t="s">
        <v>121</v>
      </c>
      <c r="E3" s="857"/>
      <c r="F3" s="857" t="s">
        <v>122</v>
      </c>
      <c r="G3" s="857"/>
      <c r="H3" s="857"/>
      <c r="I3" s="1"/>
    </row>
    <row r="4" spans="1:10" x14ac:dyDescent="0.2">
      <c r="A4" s="360"/>
      <c r="B4" s="97" t="s">
        <v>55</v>
      </c>
      <c r="C4" s="97" t="s">
        <v>501</v>
      </c>
      <c r="D4" s="97" t="s">
        <v>55</v>
      </c>
      <c r="E4" s="97" t="s">
        <v>501</v>
      </c>
      <c r="F4" s="97" t="s">
        <v>55</v>
      </c>
      <c r="G4" s="456" t="s">
        <v>501</v>
      </c>
      <c r="H4" s="456" t="s">
        <v>111</v>
      </c>
      <c r="I4" s="62"/>
    </row>
    <row r="5" spans="1:10" ht="14.1" customHeight="1" x14ac:dyDescent="0.2">
      <c r="A5" s="675" t="s">
        <v>379</v>
      </c>
      <c r="B5" s="368">
        <v>3454.16804</v>
      </c>
      <c r="C5" s="369">
        <v>468.35721951981384</v>
      </c>
      <c r="D5" s="368">
        <v>9729.8195500000002</v>
      </c>
      <c r="E5" s="369">
        <v>304.03927464145556</v>
      </c>
      <c r="F5" s="368">
        <v>13987.174550000002</v>
      </c>
      <c r="G5" s="369">
        <v>39.681637952656637</v>
      </c>
      <c r="H5" s="369">
        <v>23.804484892960325</v>
      </c>
      <c r="I5" s="1"/>
    </row>
    <row r="6" spans="1:10" x14ac:dyDescent="0.2">
      <c r="A6" s="676" t="s">
        <v>641</v>
      </c>
      <c r="B6" s="718">
        <v>2818.7615599999999</v>
      </c>
      <c r="C6" s="732">
        <v>401.50777482869182</v>
      </c>
      <c r="D6" s="718">
        <v>9078.6367900000005</v>
      </c>
      <c r="E6" s="732">
        <v>330.12471604781882</v>
      </c>
      <c r="F6" s="718">
        <v>13229.40638</v>
      </c>
      <c r="G6" s="732">
        <v>138.73095102284981</v>
      </c>
      <c r="H6" s="732">
        <v>26.557295330472275</v>
      </c>
      <c r="I6" s="1"/>
    </row>
    <row r="7" spans="1:10" x14ac:dyDescent="0.2">
      <c r="A7" s="676" t="s">
        <v>642</v>
      </c>
      <c r="B7" s="720">
        <v>635.40647999999999</v>
      </c>
      <c r="C7" s="732">
        <v>1290.734310733365</v>
      </c>
      <c r="D7" s="720">
        <v>651.18276000000003</v>
      </c>
      <c r="E7" s="732">
        <v>118.9303148749773</v>
      </c>
      <c r="F7" s="720">
        <v>757.76816999999994</v>
      </c>
      <c r="G7" s="732">
        <v>-83.055483012475278</v>
      </c>
      <c r="H7" s="732">
        <v>1.2896300743691789</v>
      </c>
      <c r="I7" s="731"/>
      <c r="J7" s="260"/>
    </row>
    <row r="8" spans="1:10" x14ac:dyDescent="0.2">
      <c r="A8" s="675" t="s">
        <v>643</v>
      </c>
      <c r="B8" s="659">
        <v>1097.0162600000001</v>
      </c>
      <c r="C8" s="680">
        <v>-87.026070196865518</v>
      </c>
      <c r="D8" s="659">
        <v>2882.8888900000006</v>
      </c>
      <c r="E8" s="680">
        <v>-84.659073507597185</v>
      </c>
      <c r="F8" s="659">
        <v>44771.393899999995</v>
      </c>
      <c r="G8" s="680">
        <v>3.6458657132728889E-2</v>
      </c>
      <c r="H8" s="680">
        <v>76.195515107039654</v>
      </c>
      <c r="I8" s="731"/>
      <c r="J8" s="260"/>
    </row>
    <row r="9" spans="1:10" x14ac:dyDescent="0.2">
      <c r="A9" s="676" t="s">
        <v>383</v>
      </c>
      <c r="B9" s="718">
        <v>16.94314</v>
      </c>
      <c r="C9" s="732">
        <v>24.062854674193996</v>
      </c>
      <c r="D9" s="718">
        <v>1160.9201500000001</v>
      </c>
      <c r="E9" s="732">
        <v>2139.7792672080323</v>
      </c>
      <c r="F9" s="718">
        <v>3594.8622200000009</v>
      </c>
      <c r="G9" s="732">
        <v>3570.1764427102817</v>
      </c>
      <c r="H9" s="732">
        <v>6.118022128226305</v>
      </c>
      <c r="I9" s="731"/>
      <c r="J9" s="260"/>
    </row>
    <row r="10" spans="1:10" x14ac:dyDescent="0.2">
      <c r="A10" s="676" t="s">
        <v>384</v>
      </c>
      <c r="B10" s="720">
        <v>0</v>
      </c>
      <c r="C10" s="733" t="s">
        <v>151</v>
      </c>
      <c r="D10" s="720">
        <v>2.0840199999999998</v>
      </c>
      <c r="E10" s="733" t="s">
        <v>151</v>
      </c>
      <c r="F10" s="720">
        <v>2.0840199999999998</v>
      </c>
      <c r="G10" s="733" t="s">
        <v>151</v>
      </c>
      <c r="H10" s="830">
        <v>3.5467508058392794E-3</v>
      </c>
      <c r="I10" s="731"/>
      <c r="J10" s="260"/>
    </row>
    <row r="11" spans="1:10" x14ac:dyDescent="0.2">
      <c r="A11" s="676" t="s">
        <v>385</v>
      </c>
      <c r="B11" s="718">
        <v>0</v>
      </c>
      <c r="C11" s="732">
        <v>-100</v>
      </c>
      <c r="D11" s="718">
        <v>487.57011999999997</v>
      </c>
      <c r="E11" s="732">
        <v>-91.308932639650962</v>
      </c>
      <c r="F11" s="718">
        <v>10897.117460000001</v>
      </c>
      <c r="G11" s="732">
        <v>14.644863362754682</v>
      </c>
      <c r="H11" s="732">
        <v>18.545580240391306</v>
      </c>
      <c r="I11" s="1"/>
    </row>
    <row r="12" spans="1:10" x14ac:dyDescent="0.2">
      <c r="A12" s="676" t="s">
        <v>386</v>
      </c>
      <c r="B12" s="718">
        <v>0</v>
      </c>
      <c r="C12" s="732">
        <v>-100</v>
      </c>
      <c r="D12" s="718">
        <v>85.399269999999987</v>
      </c>
      <c r="E12" s="732">
        <v>-97.898275300617001</v>
      </c>
      <c r="F12" s="718">
        <v>11949.038189999999</v>
      </c>
      <c r="G12" s="732">
        <v>-6.0081895104007126</v>
      </c>
      <c r="H12" s="732">
        <v>20.33582251100605</v>
      </c>
      <c r="I12" s="731"/>
      <c r="J12" s="260"/>
    </row>
    <row r="13" spans="1:10" x14ac:dyDescent="0.2">
      <c r="A13" s="676" t="s">
        <v>387</v>
      </c>
      <c r="B13" s="718">
        <v>2.7404499999999996</v>
      </c>
      <c r="C13" s="732">
        <v>-99.784388824042196</v>
      </c>
      <c r="D13" s="718">
        <v>48.743859999999998</v>
      </c>
      <c r="E13" s="732">
        <v>-98.784718496274607</v>
      </c>
      <c r="F13" s="718">
        <v>3022.1252200000004</v>
      </c>
      <c r="G13" s="732">
        <v>-52.8884608848319</v>
      </c>
      <c r="H13" s="732">
        <v>5.1432927991968462</v>
      </c>
      <c r="I13" s="731"/>
      <c r="J13" s="260"/>
    </row>
    <row r="14" spans="1:10" x14ac:dyDescent="0.2">
      <c r="A14" s="676" t="s">
        <v>388</v>
      </c>
      <c r="B14" s="718">
        <v>1077.33267</v>
      </c>
      <c r="C14" s="732">
        <v>26.557295330472275</v>
      </c>
      <c r="D14" s="718">
        <v>1098.17147</v>
      </c>
      <c r="E14" s="732">
        <v>-78.280228642232004</v>
      </c>
      <c r="F14" s="718">
        <v>15306.166789999999</v>
      </c>
      <c r="G14" s="732">
        <v>-4.4817701023311605</v>
      </c>
      <c r="H14" s="732">
        <v>26.049250677413326</v>
      </c>
      <c r="I14" s="1"/>
    </row>
    <row r="15" spans="1:10" x14ac:dyDescent="0.2">
      <c r="A15" s="677" t="s">
        <v>120</v>
      </c>
      <c r="B15" s="678">
        <v>4551.1842999999999</v>
      </c>
      <c r="C15" s="679">
        <v>-49.784408956725215</v>
      </c>
      <c r="D15" s="678">
        <v>12612.708440000002</v>
      </c>
      <c r="E15" s="679">
        <v>-40.506879060675359</v>
      </c>
      <c r="F15" s="678">
        <v>58758.568450000006</v>
      </c>
      <c r="G15" s="679">
        <v>7.2849685080070659</v>
      </c>
      <c r="H15" s="679">
        <v>100</v>
      </c>
      <c r="I15" s="731"/>
      <c r="J15" s="260"/>
    </row>
    <row r="16" spans="1:10" x14ac:dyDescent="0.2">
      <c r="A16" s="709"/>
      <c r="B16" s="1"/>
      <c r="C16" s="11"/>
      <c r="D16" s="11"/>
      <c r="E16" s="11"/>
      <c r="F16" s="11"/>
      <c r="G16" s="11"/>
      <c r="H16" s="250" t="s">
        <v>241</v>
      </c>
      <c r="I16" s="11"/>
    </row>
    <row r="17" spans="1:9" x14ac:dyDescent="0.2">
      <c r="A17" s="716" t="s">
        <v>378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716" t="s">
        <v>617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717" t="s">
        <v>242</v>
      </c>
    </row>
  </sheetData>
  <mergeCells count="4">
    <mergeCell ref="A1:F2"/>
    <mergeCell ref="B3:C3"/>
    <mergeCell ref="D3:E3"/>
    <mergeCell ref="F3:H3"/>
  </mergeCells>
  <conditionalFormatting sqref="B7">
    <cfRule type="cellIs" dxfId="2" priority="3" operator="between">
      <formula>0.0001</formula>
      <formula>0.4999999</formula>
    </cfRule>
  </conditionalFormatting>
  <conditionalFormatting sqref="D7">
    <cfRule type="cellIs" dxfId="1" priority="2" operator="between">
      <formula>0.0001</formula>
      <formula>0.4999999</formula>
    </cfRule>
  </conditionalFormatting>
  <conditionalFormatting sqref="H10">
    <cfRule type="cellIs" dxfId="0" priority="1" operator="between">
      <formula>0.000001</formula>
      <formula>1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2"/>
  <sheetViews>
    <sheetView workbookViewId="0">
      <selection activeCell="B5" sqref="B5:H9"/>
    </sheetView>
  </sheetViews>
  <sheetFormatPr baseColWidth="10" defaultRowHeight="14.25" x14ac:dyDescent="0.2"/>
  <sheetData>
    <row r="1" spans="1:9" x14ac:dyDescent="0.2">
      <c r="A1" s="887" t="s">
        <v>646</v>
      </c>
      <c r="B1" s="887"/>
      <c r="C1" s="887"/>
      <c r="D1" s="887"/>
      <c r="E1" s="887"/>
      <c r="F1" s="887"/>
      <c r="G1" s="1"/>
      <c r="H1" s="1"/>
    </row>
    <row r="2" spans="1:9" x14ac:dyDescent="0.2">
      <c r="A2" s="888"/>
      <c r="B2" s="888"/>
      <c r="C2" s="888"/>
      <c r="D2" s="888"/>
      <c r="E2" s="888"/>
      <c r="F2" s="888"/>
      <c r="G2" s="11"/>
      <c r="H2" s="62" t="s">
        <v>558</v>
      </c>
    </row>
    <row r="3" spans="1:9" x14ac:dyDescent="0.2">
      <c r="A3" s="359"/>
      <c r="B3" s="859">
        <f>INDICE!A3</f>
        <v>42095</v>
      </c>
      <c r="C3" s="859">
        <v>41671</v>
      </c>
      <c r="D3" s="877" t="s">
        <v>121</v>
      </c>
      <c r="E3" s="877"/>
      <c r="F3" s="877" t="s">
        <v>122</v>
      </c>
      <c r="G3" s="877"/>
      <c r="H3" s="877"/>
    </row>
    <row r="4" spans="1:9" x14ac:dyDescent="0.2">
      <c r="A4" s="360"/>
      <c r="B4" s="263" t="s">
        <v>55</v>
      </c>
      <c r="C4" s="264" t="s">
        <v>501</v>
      </c>
      <c r="D4" s="263" t="s">
        <v>55</v>
      </c>
      <c r="E4" s="264" t="s">
        <v>501</v>
      </c>
      <c r="F4" s="263" t="s">
        <v>55</v>
      </c>
      <c r="G4" s="265" t="s">
        <v>501</v>
      </c>
      <c r="H4" s="264" t="s">
        <v>562</v>
      </c>
    </row>
    <row r="5" spans="1:9" x14ac:dyDescent="0.2">
      <c r="A5" s="658" t="s">
        <v>120</v>
      </c>
      <c r="B5" s="69">
        <v>25530.288820000009</v>
      </c>
      <c r="C5" s="70">
        <v>6.5150029839112653</v>
      </c>
      <c r="D5" s="69">
        <v>103028.03083999999</v>
      </c>
      <c r="E5" s="70">
        <v>-10.906771627463183</v>
      </c>
      <c r="F5" s="69">
        <v>304045.31723000004</v>
      </c>
      <c r="G5" s="70">
        <v>-7.279643150564798</v>
      </c>
      <c r="H5" s="70">
        <v>100</v>
      </c>
    </row>
    <row r="6" spans="1:9" x14ac:dyDescent="0.2">
      <c r="A6" s="366" t="s">
        <v>376</v>
      </c>
      <c r="B6" s="258">
        <v>14777.234189999999</v>
      </c>
      <c r="C6" s="218">
        <v>-1.5251155486028389</v>
      </c>
      <c r="D6" s="258">
        <v>56447.887870000006</v>
      </c>
      <c r="E6" s="218">
        <v>-17.20310010174175</v>
      </c>
      <c r="F6" s="258">
        <v>185517.04224000001</v>
      </c>
      <c r="G6" s="218">
        <v>-3.6577905858115849</v>
      </c>
      <c r="H6" s="218">
        <v>61.016247160176661</v>
      </c>
    </row>
    <row r="7" spans="1:9" x14ac:dyDescent="0.2">
      <c r="A7" s="366" t="s">
        <v>377</v>
      </c>
      <c r="B7" s="258">
        <v>10753.054630000001</v>
      </c>
      <c r="C7" s="218">
        <v>19.976538563704491</v>
      </c>
      <c r="D7" s="258">
        <v>46580.142970000001</v>
      </c>
      <c r="E7" s="218">
        <v>-1.8629226885152717</v>
      </c>
      <c r="F7" s="258">
        <v>118528.27499000006</v>
      </c>
      <c r="G7" s="218">
        <v>-12.432173781781344</v>
      </c>
      <c r="H7" s="218">
        <v>38.983752839823353</v>
      </c>
    </row>
    <row r="8" spans="1:9" x14ac:dyDescent="0.2">
      <c r="A8" s="826" t="s">
        <v>533</v>
      </c>
      <c r="B8" s="650">
        <v>-539.70438000000104</v>
      </c>
      <c r="C8" s="651">
        <v>-182.07306703452321</v>
      </c>
      <c r="D8" s="650">
        <v>6474.0454299999965</v>
      </c>
      <c r="E8" s="653">
        <v>-47.233134241748822</v>
      </c>
      <c r="F8" s="652">
        <v>24169.046400000007</v>
      </c>
      <c r="G8" s="653">
        <v>-33.458514232136771</v>
      </c>
      <c r="H8" s="653">
        <v>7.9491592306672283</v>
      </c>
    </row>
    <row r="9" spans="1:9" x14ac:dyDescent="0.2">
      <c r="A9" s="826" t="s">
        <v>534</v>
      </c>
      <c r="B9" s="650">
        <v>26069.993200000012</v>
      </c>
      <c r="C9" s="651">
        <v>11.834934805370223</v>
      </c>
      <c r="D9" s="650">
        <v>96553.985409999994</v>
      </c>
      <c r="E9" s="653">
        <v>-6.5952026796835543</v>
      </c>
      <c r="F9" s="652">
        <v>279876.27083000005</v>
      </c>
      <c r="G9" s="653">
        <v>-4.0187368595759425</v>
      </c>
      <c r="H9" s="653">
        <v>92.05084076933278</v>
      </c>
    </row>
    <row r="10" spans="1:9" x14ac:dyDescent="0.2">
      <c r="A10" s="374"/>
      <c r="B10" s="374"/>
      <c r="C10" s="708"/>
      <c r="D10" s="1"/>
      <c r="E10" s="1"/>
      <c r="F10" s="1"/>
      <c r="G10" s="1"/>
      <c r="H10" s="250" t="s">
        <v>241</v>
      </c>
    </row>
    <row r="11" spans="1:9" x14ac:dyDescent="0.2">
      <c r="A11" s="716" t="s">
        <v>563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717" t="s">
        <v>242</v>
      </c>
      <c r="B12" s="1"/>
      <c r="C12" s="1"/>
      <c r="D12" s="1"/>
      <c r="E12" s="1"/>
      <c r="F12" s="1"/>
      <c r="G12" s="1"/>
      <c r="H12" s="1"/>
      <c r="I12" s="1"/>
    </row>
  </sheetData>
  <mergeCells count="4">
    <mergeCell ref="A1:F2"/>
    <mergeCell ref="B3:C3"/>
    <mergeCell ref="D3:E3"/>
    <mergeCell ref="F3:H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4"/>
  <sheetViews>
    <sheetView workbookViewId="0">
      <selection activeCell="E20" sqref="E20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401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558</v>
      </c>
    </row>
    <row r="3" spans="1:8" x14ac:dyDescent="0.2">
      <c r="A3" s="63"/>
      <c r="B3" s="859">
        <f>INDICE!A3</f>
        <v>42095</v>
      </c>
      <c r="C3" s="877">
        <v>41671</v>
      </c>
      <c r="D3" s="877" t="s">
        <v>121</v>
      </c>
      <c r="E3" s="877"/>
      <c r="F3" s="877" t="s">
        <v>122</v>
      </c>
      <c r="G3" s="877"/>
      <c r="H3" s="877"/>
    </row>
    <row r="4" spans="1:8" ht="25.5" x14ac:dyDescent="0.2">
      <c r="A4" s="75"/>
      <c r="B4" s="263" t="s">
        <v>55</v>
      </c>
      <c r="C4" s="264" t="s">
        <v>501</v>
      </c>
      <c r="D4" s="263" t="s">
        <v>55</v>
      </c>
      <c r="E4" s="264" t="s">
        <v>501</v>
      </c>
      <c r="F4" s="263" t="s">
        <v>55</v>
      </c>
      <c r="G4" s="265" t="s">
        <v>501</v>
      </c>
      <c r="H4" s="264" t="s">
        <v>111</v>
      </c>
    </row>
    <row r="5" spans="1:8" x14ac:dyDescent="0.2">
      <c r="A5" s="734" t="s">
        <v>402</v>
      </c>
      <c r="B5" s="267">
        <v>2.7741419996000003</v>
      </c>
      <c r="C5" s="266">
        <v>-47.766108085106382</v>
      </c>
      <c r="D5" s="267">
        <v>9.1981114856000019</v>
      </c>
      <c r="E5" s="266">
        <v>-62.41952569185176</v>
      </c>
      <c r="F5" s="267">
        <v>43.59159608520001</v>
      </c>
      <c r="G5" s="266">
        <v>-61.786915497703568</v>
      </c>
      <c r="H5" s="266">
        <v>16.301627053557734</v>
      </c>
    </row>
    <row r="6" spans="1:8" x14ac:dyDescent="0.2">
      <c r="A6" s="734" t="s">
        <v>403</v>
      </c>
      <c r="B6" s="794">
        <v>0</v>
      </c>
      <c r="C6" s="794">
        <v>0</v>
      </c>
      <c r="D6" s="794">
        <v>0</v>
      </c>
      <c r="E6" s="67">
        <v>-100</v>
      </c>
      <c r="F6" s="794">
        <v>0</v>
      </c>
      <c r="G6" s="67">
        <v>-100</v>
      </c>
      <c r="H6" s="794">
        <v>0</v>
      </c>
    </row>
    <row r="7" spans="1:8" x14ac:dyDescent="0.2">
      <c r="A7" s="734" t="s">
        <v>404</v>
      </c>
      <c r="B7" s="822">
        <v>0</v>
      </c>
      <c r="C7" s="794">
        <v>0</v>
      </c>
      <c r="D7" s="66">
        <v>1.8826123180000001</v>
      </c>
      <c r="E7" s="67">
        <v>-33.108065754626793</v>
      </c>
      <c r="F7" s="66">
        <v>9.1569199880000003</v>
      </c>
      <c r="G7" s="67">
        <v>61.374087694499259</v>
      </c>
      <c r="H7" s="67">
        <v>3.424345699842926</v>
      </c>
    </row>
    <row r="8" spans="1:8" x14ac:dyDescent="0.2">
      <c r="A8" s="734" t="s">
        <v>405</v>
      </c>
      <c r="B8" s="66">
        <v>6.7151472000000005</v>
      </c>
      <c r="C8" s="269">
        <v>-68.667659574468075</v>
      </c>
      <c r="D8" s="66">
        <v>26.022187200000001</v>
      </c>
      <c r="E8" s="67">
        <v>-76.855986448474425</v>
      </c>
      <c r="F8" s="66">
        <v>103.56389644000001</v>
      </c>
      <c r="G8" s="67">
        <v>-70.47078976538657</v>
      </c>
      <c r="H8" s="67">
        <v>38.729025032220491</v>
      </c>
    </row>
    <row r="9" spans="1:8" x14ac:dyDescent="0.2">
      <c r="A9" s="734" t="s">
        <v>649</v>
      </c>
      <c r="B9" s="66">
        <v>43.363999999999997</v>
      </c>
      <c r="C9" s="269" t="s">
        <v>151</v>
      </c>
      <c r="D9" s="66">
        <v>111.09399999999999</v>
      </c>
      <c r="E9" s="269" t="s">
        <v>151</v>
      </c>
      <c r="F9" s="66">
        <v>111.09399999999999</v>
      </c>
      <c r="G9" s="269" t="s">
        <v>151</v>
      </c>
      <c r="H9" s="67">
        <v>41.545002214378854</v>
      </c>
    </row>
    <row r="10" spans="1:8" x14ac:dyDescent="0.2">
      <c r="A10" s="245" t="s">
        <v>120</v>
      </c>
      <c r="B10" s="271">
        <v>52.853289199599999</v>
      </c>
      <c r="C10" s="827">
        <v>97.634106867591527</v>
      </c>
      <c r="D10" s="271">
        <v>148.19691100360001</v>
      </c>
      <c r="E10" s="827">
        <v>-0.99780950909889432</v>
      </c>
      <c r="F10" s="271">
        <v>267.4064125132</v>
      </c>
      <c r="G10" s="827">
        <v>-49.248386526641411</v>
      </c>
      <c r="H10" s="272">
        <v>100</v>
      </c>
    </row>
    <row r="11" spans="1:8" x14ac:dyDescent="0.2">
      <c r="A11" s="735" t="s">
        <v>278</v>
      </c>
      <c r="B11" s="274">
        <f>B10/'Consumo de gas natural'!B8*100</f>
        <v>0.21929720718466711</v>
      </c>
      <c r="C11" s="275"/>
      <c r="D11" s="274">
        <f>D10/'Consumo de gas natural'!D8*100</f>
        <v>0.12557032613021962</v>
      </c>
      <c r="E11" s="274"/>
      <c r="F11" s="274">
        <f>F10/'Consumo de gas natural'!F8*100</f>
        <v>8.5731576604390694E-2</v>
      </c>
      <c r="G11" s="276"/>
      <c r="H11" s="276" t="s">
        <v>151</v>
      </c>
    </row>
    <row r="12" spans="1:8" x14ac:dyDescent="0.2">
      <c r="A12" s="277"/>
      <c r="B12" s="67"/>
      <c r="C12" s="67"/>
      <c r="D12" s="67"/>
      <c r="E12" s="67"/>
      <c r="F12" s="67"/>
      <c r="G12" s="270"/>
      <c r="H12" s="250" t="s">
        <v>241</v>
      </c>
    </row>
    <row r="13" spans="1:8" x14ac:dyDescent="0.2">
      <c r="A13" s="277" t="s">
        <v>572</v>
      </c>
      <c r="B13" s="134"/>
      <c r="C13" s="134"/>
      <c r="D13" s="134"/>
      <c r="E13" s="134"/>
      <c r="F13" s="134"/>
      <c r="G13" s="134"/>
      <c r="H13" s="1"/>
    </row>
    <row r="14" spans="1:8" x14ac:dyDescent="0.2">
      <c r="A14" s="717" t="s">
        <v>242</v>
      </c>
      <c r="B14" s="1"/>
      <c r="C14" s="1"/>
      <c r="D14" s="1"/>
      <c r="E14" s="1"/>
      <c r="F14" s="1"/>
      <c r="G14" s="1"/>
      <c r="H14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F27" sqref="F27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6" t="s">
        <v>406</v>
      </c>
      <c r="B1" s="226"/>
      <c r="C1" s="226"/>
      <c r="D1" s="226"/>
      <c r="E1" s="227"/>
    </row>
    <row r="2" spans="1:5" x14ac:dyDescent="0.2">
      <c r="A2" s="229"/>
      <c r="B2" s="229"/>
      <c r="C2" s="229"/>
      <c r="D2" s="229"/>
      <c r="E2" s="62" t="s">
        <v>558</v>
      </c>
    </row>
    <row r="3" spans="1:5" x14ac:dyDescent="0.2">
      <c r="A3" s="378" t="s">
        <v>407</v>
      </c>
      <c r="B3" s="379"/>
      <c r="C3" s="380"/>
      <c r="D3" s="378" t="s">
        <v>408</v>
      </c>
      <c r="E3" s="379"/>
    </row>
    <row r="4" spans="1:5" x14ac:dyDescent="0.2">
      <c r="A4" s="191" t="s">
        <v>409</v>
      </c>
      <c r="B4" s="243">
        <v>30134.326409199602</v>
      </c>
      <c r="C4" s="381"/>
      <c r="D4" s="191" t="s">
        <v>410</v>
      </c>
      <c r="E4" s="243">
        <v>4551.1843000000008</v>
      </c>
    </row>
    <row r="5" spans="1:5" x14ac:dyDescent="0.2">
      <c r="A5" s="734" t="s">
        <v>411</v>
      </c>
      <c r="B5" s="382">
        <v>52.853289199599999</v>
      </c>
      <c r="C5" s="381"/>
      <c r="D5" s="734" t="s">
        <v>412</v>
      </c>
      <c r="E5" s="383">
        <v>4551.1843000000008</v>
      </c>
    </row>
    <row r="6" spans="1:5" x14ac:dyDescent="0.2">
      <c r="A6" s="734" t="s">
        <v>413</v>
      </c>
      <c r="B6" s="382">
        <v>11850.070890000001</v>
      </c>
      <c r="C6" s="381"/>
      <c r="D6" s="734"/>
      <c r="E6" s="383"/>
    </row>
    <row r="7" spans="1:5" x14ac:dyDescent="0.2">
      <c r="A7" s="734" t="s">
        <v>414</v>
      </c>
      <c r="B7" s="382">
        <v>18231.40223</v>
      </c>
      <c r="C7" s="381"/>
      <c r="D7" s="191" t="s">
        <v>415</v>
      </c>
      <c r="E7" s="243">
        <v>24101.213999999996</v>
      </c>
    </row>
    <row r="8" spans="1:5" x14ac:dyDescent="0.2">
      <c r="A8" s="736"/>
      <c r="B8" s="737"/>
      <c r="C8" s="381"/>
      <c r="D8" s="734" t="s">
        <v>416</v>
      </c>
      <c r="E8" s="383">
        <v>19133.724999999999</v>
      </c>
    </row>
    <row r="9" spans="1:5" x14ac:dyDescent="0.2">
      <c r="A9" s="734"/>
      <c r="B9" s="382"/>
      <c r="C9" s="381"/>
      <c r="D9" s="734" t="s">
        <v>417</v>
      </c>
      <c r="E9" s="383">
        <v>4302.9229999999998</v>
      </c>
    </row>
    <row r="10" spans="1:5" x14ac:dyDescent="0.2">
      <c r="A10" s="191" t="s">
        <v>287</v>
      </c>
      <c r="B10" s="243">
        <v>-2029</v>
      </c>
      <c r="C10" s="381"/>
      <c r="D10" s="734" t="s">
        <v>418</v>
      </c>
      <c r="E10" s="383">
        <v>664.56600000000003</v>
      </c>
    </row>
    <row r="11" spans="1:5" x14ac:dyDescent="0.2">
      <c r="A11" s="734"/>
      <c r="B11" s="382"/>
      <c r="C11" s="381"/>
      <c r="D11" s="191" t="s">
        <v>419</v>
      </c>
      <c r="E11" s="243">
        <v>-547.07189080039461</v>
      </c>
    </row>
    <row r="12" spans="1:5" x14ac:dyDescent="0.2">
      <c r="A12" s="245" t="s">
        <v>120</v>
      </c>
      <c r="B12" s="246">
        <v>28105.326409199602</v>
      </c>
      <c r="C12" s="381"/>
      <c r="D12" s="245" t="s">
        <v>120</v>
      </c>
      <c r="E12" s="246">
        <v>28105.326409199602</v>
      </c>
    </row>
    <row r="13" spans="1:5" x14ac:dyDescent="0.2">
      <c r="A13" s="1"/>
      <c r="B13" s="1"/>
      <c r="C13" s="1"/>
      <c r="D13" s="1"/>
      <c r="E13" s="250" t="s">
        <v>241</v>
      </c>
    </row>
    <row r="14" spans="1:5" x14ac:dyDescent="0.2">
      <c r="A14" s="1"/>
      <c r="B14" s="1"/>
      <c r="C14" s="1"/>
      <c r="D14" s="1"/>
      <c r="E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7"/>
  <sheetViews>
    <sheetView workbookViewId="0">
      <selection activeCell="J23" sqref="J23"/>
    </sheetView>
  </sheetViews>
  <sheetFormatPr baseColWidth="10" defaultRowHeight="14.25" x14ac:dyDescent="0.2"/>
  <sheetData>
    <row r="1" spans="1:6" x14ac:dyDescent="0.2">
      <c r="A1" s="845" t="s">
        <v>593</v>
      </c>
      <c r="B1" s="845"/>
      <c r="C1" s="845"/>
      <c r="D1" s="845"/>
      <c r="E1" s="845"/>
      <c r="F1" s="280"/>
    </row>
    <row r="2" spans="1:6" x14ac:dyDescent="0.2">
      <c r="A2" s="846"/>
      <c r="B2" s="846"/>
      <c r="C2" s="846"/>
      <c r="D2" s="846"/>
      <c r="E2" s="846"/>
      <c r="F2" s="62" t="s">
        <v>420</v>
      </c>
    </row>
    <row r="3" spans="1:6" x14ac:dyDescent="0.2">
      <c r="A3" s="281"/>
      <c r="B3" s="281"/>
      <c r="C3" s="282" t="s">
        <v>591</v>
      </c>
      <c r="D3" s="282" t="s">
        <v>556</v>
      </c>
      <c r="E3" s="282" t="s">
        <v>592</v>
      </c>
      <c r="F3" s="282" t="s">
        <v>556</v>
      </c>
    </row>
    <row r="4" spans="1:6" x14ac:dyDescent="0.2">
      <c r="A4" s="895">
        <v>2009</v>
      </c>
      <c r="B4" s="287" t="s">
        <v>290</v>
      </c>
      <c r="C4" s="386">
        <v>7.7359</v>
      </c>
      <c r="D4" s="740">
        <v>-3.815835281245334</v>
      </c>
      <c r="E4" s="386">
        <v>6.3959999999999999</v>
      </c>
      <c r="F4" s="740">
        <v>-3.5628665772054937</v>
      </c>
    </row>
    <row r="5" spans="1:6" x14ac:dyDescent="0.2">
      <c r="A5" s="896"/>
      <c r="B5" s="284" t="s">
        <v>421</v>
      </c>
      <c r="C5" s="384">
        <v>6.9970999999999997</v>
      </c>
      <c r="D5" s="738">
        <v>-9.550278571336241</v>
      </c>
      <c r="E5" s="384">
        <v>5.6573000000000002</v>
      </c>
      <c r="F5" s="738">
        <v>-11.549405878674166</v>
      </c>
    </row>
    <row r="6" spans="1:6" x14ac:dyDescent="0.2">
      <c r="A6" s="896"/>
      <c r="B6" s="284" t="s">
        <v>292</v>
      </c>
      <c r="C6" s="384">
        <v>6.8564999999999996</v>
      </c>
      <c r="D6" s="738">
        <v>-2.0094038958997307</v>
      </c>
      <c r="E6" s="384">
        <v>5.3018999999999998</v>
      </c>
      <c r="F6" s="738">
        <v>-6.2821487281919</v>
      </c>
    </row>
    <row r="7" spans="1:6" x14ac:dyDescent="0.2">
      <c r="A7" s="896"/>
      <c r="B7" s="284" t="s">
        <v>293</v>
      </c>
      <c r="C7" s="384">
        <v>6.7845000000000004</v>
      </c>
      <c r="D7" s="738">
        <v>-1.050098446729369</v>
      </c>
      <c r="E7" s="384">
        <v>5.2298999999999998</v>
      </c>
      <c r="F7" s="738">
        <v>-1.3580037345102711</v>
      </c>
    </row>
    <row r="8" spans="1:6" x14ac:dyDescent="0.2">
      <c r="A8" s="895">
        <v>2010</v>
      </c>
      <c r="B8" s="287" t="s">
        <v>290</v>
      </c>
      <c r="C8" s="386">
        <v>6.7853000000000003</v>
      </c>
      <c r="D8" s="740" t="s">
        <v>195</v>
      </c>
      <c r="E8" s="386">
        <v>5.2305999999999999</v>
      </c>
      <c r="F8" s="741" t="s">
        <v>195</v>
      </c>
    </row>
    <row r="9" spans="1:6" x14ac:dyDescent="0.2">
      <c r="A9" s="896"/>
      <c r="B9" s="284" t="s">
        <v>291</v>
      </c>
      <c r="C9" s="384">
        <v>6.9649000000000001</v>
      </c>
      <c r="D9" s="738">
        <v>2.6468984422206789</v>
      </c>
      <c r="E9" s="384">
        <v>5.4103000000000003</v>
      </c>
      <c r="F9" s="738">
        <v>3.4355523266929304</v>
      </c>
    </row>
    <row r="10" spans="1:6" x14ac:dyDescent="0.2">
      <c r="A10" s="896"/>
      <c r="B10" s="284" t="s">
        <v>292</v>
      </c>
      <c r="C10" s="384">
        <v>7.4569000000000001</v>
      </c>
      <c r="D10" s="738">
        <v>7.0639923042685462</v>
      </c>
      <c r="E10" s="384">
        <v>5.8754999999999997</v>
      </c>
      <c r="F10" s="738">
        <v>8.5984141359998407</v>
      </c>
    </row>
    <row r="11" spans="1:6" x14ac:dyDescent="0.2">
      <c r="A11" s="897"/>
      <c r="B11" s="289" t="s">
        <v>293</v>
      </c>
      <c r="C11" s="385">
        <v>7.3807999999999998</v>
      </c>
      <c r="D11" s="739">
        <v>-1.0205313199855204</v>
      </c>
      <c r="E11" s="385">
        <v>5.7994000000000003</v>
      </c>
      <c r="F11" s="739">
        <v>-1.2952089183899138</v>
      </c>
    </row>
    <row r="12" spans="1:6" x14ac:dyDescent="0.2">
      <c r="A12" s="896">
        <v>2011</v>
      </c>
      <c r="B12" s="284" t="s">
        <v>290</v>
      </c>
      <c r="C12" s="384">
        <v>7.6839000000000004</v>
      </c>
      <c r="D12" s="738">
        <v>4.1066009104704175</v>
      </c>
      <c r="E12" s="384">
        <v>6.02</v>
      </c>
      <c r="F12" s="738">
        <v>3.8038417767355108</v>
      </c>
    </row>
    <row r="13" spans="1:6" x14ac:dyDescent="0.2">
      <c r="A13" s="896"/>
      <c r="B13" s="284" t="s">
        <v>291</v>
      </c>
      <c r="C13" s="384">
        <v>7.9547999999999996</v>
      </c>
      <c r="D13" s="738">
        <v>3.5255534298988693</v>
      </c>
      <c r="E13" s="384">
        <v>6.2908999999999997</v>
      </c>
      <c r="F13" s="738">
        <v>4.5000000000000027</v>
      </c>
    </row>
    <row r="14" spans="1:6" x14ac:dyDescent="0.2">
      <c r="A14" s="896"/>
      <c r="B14" s="284" t="s">
        <v>292</v>
      </c>
      <c r="C14" s="384">
        <v>8.3352000000000004</v>
      </c>
      <c r="D14" s="738">
        <v>4.7820184039825104</v>
      </c>
      <c r="E14" s="384">
        <v>6.6712999999999996</v>
      </c>
      <c r="F14" s="738">
        <v>6.0468295474415399</v>
      </c>
    </row>
    <row r="15" spans="1:6" x14ac:dyDescent="0.2">
      <c r="A15" s="897"/>
      <c r="B15" s="289" t="s">
        <v>293</v>
      </c>
      <c r="C15" s="385">
        <v>8.4214000000000002</v>
      </c>
      <c r="D15" s="739">
        <v>1.034168346290429</v>
      </c>
      <c r="E15" s="385">
        <v>6.7573999999999996</v>
      </c>
      <c r="F15" s="739">
        <v>1.2906030308935299</v>
      </c>
    </row>
    <row r="16" spans="1:6" x14ac:dyDescent="0.2">
      <c r="A16" s="896">
        <v>2012</v>
      </c>
      <c r="B16" s="284" t="s">
        <v>290</v>
      </c>
      <c r="C16" s="384">
        <v>8.4930747799999988</v>
      </c>
      <c r="D16" s="738">
        <v>0.85110290450517256</v>
      </c>
      <c r="E16" s="384">
        <v>6.77558478</v>
      </c>
      <c r="F16" s="738">
        <v>0.2691091248113231</v>
      </c>
    </row>
    <row r="17" spans="1:6" x14ac:dyDescent="0.2">
      <c r="A17" s="896"/>
      <c r="B17" s="284" t="s">
        <v>294</v>
      </c>
      <c r="C17" s="384">
        <v>8.8919548999999982</v>
      </c>
      <c r="D17" s="738">
        <v>4.6965337093146315</v>
      </c>
      <c r="E17" s="384">
        <v>7.1146388999999992</v>
      </c>
      <c r="F17" s="738">
        <v>5.0040569339610448</v>
      </c>
    </row>
    <row r="18" spans="1:6" x14ac:dyDescent="0.2">
      <c r="A18" s="896"/>
      <c r="B18" s="284" t="s">
        <v>292</v>
      </c>
      <c r="C18" s="384">
        <v>9.0495981799999985</v>
      </c>
      <c r="D18" s="738">
        <v>1.772875388740448</v>
      </c>
      <c r="E18" s="384">
        <v>7.2722821799999995</v>
      </c>
      <c r="F18" s="738">
        <v>2.2157593971494505</v>
      </c>
    </row>
    <row r="19" spans="1:6" x14ac:dyDescent="0.2">
      <c r="A19" s="897"/>
      <c r="B19" s="289" t="s">
        <v>295</v>
      </c>
      <c r="C19" s="385">
        <v>9.2796727099999998</v>
      </c>
      <c r="D19" s="739">
        <v>2.5423728813559472</v>
      </c>
      <c r="E19" s="385">
        <v>7.4571707099999998</v>
      </c>
      <c r="F19" s="739">
        <v>2.5423728813559361</v>
      </c>
    </row>
    <row r="20" spans="1:6" x14ac:dyDescent="0.2">
      <c r="A20" s="743">
        <v>2013</v>
      </c>
      <c r="B20" s="744" t="s">
        <v>290</v>
      </c>
      <c r="C20" s="745">
        <v>9.3228939099999995</v>
      </c>
      <c r="D20" s="742">
        <v>0.46576211630204822</v>
      </c>
      <c r="E20" s="745">
        <v>7.4668749099999996</v>
      </c>
      <c r="F20" s="742">
        <v>0.13013246413933616</v>
      </c>
    </row>
    <row r="21" spans="1:6" x14ac:dyDescent="0.2">
      <c r="A21" s="743">
        <v>2014</v>
      </c>
      <c r="B21" s="744" t="s">
        <v>290</v>
      </c>
      <c r="C21" s="745">
        <v>9.3313711699999988</v>
      </c>
      <c r="D21" s="742">
        <v>9.0929491227036571E-2</v>
      </c>
      <c r="E21" s="745">
        <v>7.4541771700000004</v>
      </c>
      <c r="F21" s="742">
        <v>-0.17005427508895066</v>
      </c>
    </row>
    <row r="22" spans="1:6" x14ac:dyDescent="0.2">
      <c r="A22" s="895">
        <v>2015</v>
      </c>
      <c r="B22" s="284" t="s">
        <v>290</v>
      </c>
      <c r="C22" s="384">
        <v>9.0886999999999993</v>
      </c>
      <c r="D22" s="738">
        <v>-2.6</v>
      </c>
      <c r="E22" s="384">
        <v>7.2163000000000004</v>
      </c>
      <c r="F22" s="738">
        <v>-3.2</v>
      </c>
    </row>
    <row r="23" spans="1:6" x14ac:dyDescent="0.2">
      <c r="A23" s="896"/>
      <c r="B23" s="284" t="s">
        <v>291</v>
      </c>
      <c r="C23" s="384">
        <v>8.8966738299999992</v>
      </c>
      <c r="D23" s="738">
        <v>-2.1126277723363662</v>
      </c>
      <c r="E23" s="384">
        <v>7.0243198300000005</v>
      </c>
      <c r="F23" s="738">
        <v>-2.6607716516130533</v>
      </c>
    </row>
    <row r="24" spans="1:6" x14ac:dyDescent="0.2">
      <c r="A24" s="746"/>
      <c r="B24" s="58"/>
      <c r="C24" s="94"/>
      <c r="D24" s="94"/>
      <c r="E24" s="94"/>
      <c r="F24" s="94" t="s">
        <v>299</v>
      </c>
    </row>
    <row r="25" spans="1:6" x14ac:dyDescent="0.2">
      <c r="A25" s="746" t="s">
        <v>557</v>
      </c>
      <c r="B25" s="58"/>
      <c r="C25" s="94"/>
      <c r="D25" s="94"/>
      <c r="E25" s="94"/>
      <c r="F25" s="94"/>
    </row>
    <row r="26" spans="1:6" x14ac:dyDescent="0.2">
      <c r="A26" s="94" t="s">
        <v>621</v>
      </c>
      <c r="B26" s="8"/>
      <c r="C26" s="8"/>
      <c r="D26" s="8"/>
      <c r="E26" s="8"/>
      <c r="F26" s="8"/>
    </row>
    <row r="27" spans="1:6" x14ac:dyDescent="0.2">
      <c r="A27" s="388"/>
      <c r="B27" s="8"/>
      <c r="C27" s="8"/>
      <c r="D27" s="8"/>
      <c r="E27" s="8"/>
      <c r="F27" s="8"/>
    </row>
  </sheetData>
  <mergeCells count="6">
    <mergeCell ref="A22:A23"/>
    <mergeCell ref="A1:E2"/>
    <mergeCell ref="A16:A19"/>
    <mergeCell ref="A4:A7"/>
    <mergeCell ref="A8:A11"/>
    <mergeCell ref="A12:A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6"/>
  <sheetViews>
    <sheetView zoomScale="110" zoomScaleNormal="110" zoomScaleSheetLayoutView="100" workbookViewId="0"/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90" t="s">
        <v>5</v>
      </c>
      <c r="B1" s="489"/>
      <c r="C1" s="489"/>
      <c r="D1" s="489"/>
      <c r="E1" s="489"/>
      <c r="F1" s="489"/>
      <c r="G1" s="489"/>
      <c r="H1" s="489"/>
      <c r="I1" s="404"/>
    </row>
    <row r="2" spans="1:9" ht="15.75" x14ac:dyDescent="0.25">
      <c r="A2" s="491"/>
      <c r="B2" s="492"/>
      <c r="C2" s="489"/>
      <c r="D2" s="489"/>
      <c r="E2" s="489"/>
      <c r="F2" s="489"/>
      <c r="G2" s="489"/>
      <c r="H2" s="62" t="s">
        <v>160</v>
      </c>
      <c r="I2" s="404"/>
    </row>
    <row r="3" spans="1:9" s="80" customFormat="1" ht="14.25" x14ac:dyDescent="0.2">
      <c r="A3" s="462"/>
      <c r="B3" s="856">
        <f>INDICE!A3</f>
        <v>42095</v>
      </c>
      <c r="C3" s="857"/>
      <c r="D3" s="857" t="s">
        <v>121</v>
      </c>
      <c r="E3" s="857"/>
      <c r="F3" s="857" t="s">
        <v>122</v>
      </c>
      <c r="G3" s="857"/>
      <c r="H3" s="857"/>
      <c r="I3" s="404"/>
    </row>
    <row r="4" spans="1:9" s="80" customFormat="1" ht="14.25" x14ac:dyDescent="0.2">
      <c r="A4" s="81"/>
      <c r="B4" s="72" t="s">
        <v>48</v>
      </c>
      <c r="C4" s="72" t="s">
        <v>501</v>
      </c>
      <c r="D4" s="72" t="s">
        <v>48</v>
      </c>
      <c r="E4" s="72" t="s">
        <v>501</v>
      </c>
      <c r="F4" s="72" t="s">
        <v>48</v>
      </c>
      <c r="G4" s="73" t="s">
        <v>501</v>
      </c>
      <c r="H4" s="73" t="s">
        <v>129</v>
      </c>
      <c r="I4" s="404"/>
    </row>
    <row r="5" spans="1:9" s="80" customFormat="1" ht="14.25" x14ac:dyDescent="0.2">
      <c r="A5" s="82" t="s">
        <v>628</v>
      </c>
      <c r="B5" s="483">
        <v>128.92446000000004</v>
      </c>
      <c r="C5" s="84">
        <v>-6.2479452452255995</v>
      </c>
      <c r="D5" s="83">
        <v>659.28724999999997</v>
      </c>
      <c r="E5" s="84">
        <v>2.5612367994967777</v>
      </c>
      <c r="F5" s="83">
        <v>1680.0455200000001</v>
      </c>
      <c r="G5" s="84">
        <v>7.9091250455213409</v>
      </c>
      <c r="H5" s="486">
        <v>3.0686093390990954</v>
      </c>
      <c r="I5" s="404"/>
    </row>
    <row r="6" spans="1:9" s="80" customFormat="1" ht="14.25" x14ac:dyDescent="0.2">
      <c r="A6" s="82" t="s">
        <v>49</v>
      </c>
      <c r="B6" s="484">
        <v>384.4098899999999</v>
      </c>
      <c r="C6" s="86">
        <v>-1.1167729419647197</v>
      </c>
      <c r="D6" s="85">
        <v>1436.8301699999997</v>
      </c>
      <c r="E6" s="86">
        <v>-0.27794717608631564</v>
      </c>
      <c r="F6" s="85">
        <v>4613.5305899999985</v>
      </c>
      <c r="G6" s="86">
        <v>-0.8124845181107595</v>
      </c>
      <c r="H6" s="487">
        <v>8.4266306395634771</v>
      </c>
      <c r="I6" s="404"/>
    </row>
    <row r="7" spans="1:9" s="80" customFormat="1" ht="14.25" x14ac:dyDescent="0.2">
      <c r="A7" s="82" t="s">
        <v>50</v>
      </c>
      <c r="B7" s="484">
        <v>445.32157999999998</v>
      </c>
      <c r="C7" s="86">
        <v>0.53284793950491927</v>
      </c>
      <c r="D7" s="85">
        <v>1535.9917799999996</v>
      </c>
      <c r="E7" s="86">
        <v>3.0965565498713508</v>
      </c>
      <c r="F7" s="85">
        <v>5312.4100000000017</v>
      </c>
      <c r="G7" s="86">
        <v>2.7723179092508574</v>
      </c>
      <c r="H7" s="487">
        <v>9.7031364597332033</v>
      </c>
      <c r="I7" s="404"/>
    </row>
    <row r="8" spans="1:9" s="80" customFormat="1" ht="14.25" x14ac:dyDescent="0.2">
      <c r="A8" s="82" t="s">
        <v>130</v>
      </c>
      <c r="B8" s="484">
        <v>2371.4096899999977</v>
      </c>
      <c r="C8" s="86">
        <v>3.2637418651449299</v>
      </c>
      <c r="D8" s="85">
        <v>10020.487660000001</v>
      </c>
      <c r="E8" s="86">
        <v>6.4850348077165094</v>
      </c>
      <c r="F8" s="85">
        <v>28936.259279999998</v>
      </c>
      <c r="G8" s="86">
        <v>2.5055573102838329</v>
      </c>
      <c r="H8" s="487">
        <v>52.852184305816216</v>
      </c>
      <c r="I8" s="404"/>
    </row>
    <row r="9" spans="1:9" s="80" customFormat="1" ht="14.25" x14ac:dyDescent="0.2">
      <c r="A9" s="82" t="s">
        <v>131</v>
      </c>
      <c r="B9" s="484">
        <v>684.83433000000014</v>
      </c>
      <c r="C9" s="86">
        <v>-2.2216014607771282</v>
      </c>
      <c r="D9" s="85">
        <v>2717.2569100000005</v>
      </c>
      <c r="E9" s="86">
        <v>-9.0658662809977937</v>
      </c>
      <c r="F9" s="85">
        <v>8674.9439899999998</v>
      </c>
      <c r="G9" s="87">
        <v>-2.9177292902726775</v>
      </c>
      <c r="H9" s="487">
        <v>15.844817195117169</v>
      </c>
      <c r="I9" s="404"/>
    </row>
    <row r="10" spans="1:9" s="80" customFormat="1" ht="14.25" x14ac:dyDescent="0.2">
      <c r="A10" s="81" t="s">
        <v>502</v>
      </c>
      <c r="B10" s="485">
        <v>417.99999999999994</v>
      </c>
      <c r="C10" s="89">
        <v>-4.0025889034754742</v>
      </c>
      <c r="D10" s="88">
        <v>1756.9664171754293</v>
      </c>
      <c r="E10" s="89">
        <v>0.19860378217980007</v>
      </c>
      <c r="F10" s="88">
        <v>5532.2209992710223</v>
      </c>
      <c r="G10" s="89">
        <v>-7.5196143131392379</v>
      </c>
      <c r="H10" s="488">
        <v>10.104622060670824</v>
      </c>
      <c r="I10" s="404"/>
    </row>
    <row r="11" spans="1:9" s="80" customFormat="1" ht="14.25" x14ac:dyDescent="0.2">
      <c r="A11" s="90" t="s">
        <v>503</v>
      </c>
      <c r="B11" s="91">
        <v>4432.8999499999973</v>
      </c>
      <c r="C11" s="92">
        <v>0.71314171985253616</v>
      </c>
      <c r="D11" s="91">
        <v>18126.820187175432</v>
      </c>
      <c r="E11" s="92">
        <v>2.2647199358106302</v>
      </c>
      <c r="F11" s="91">
        <v>54749.410379271023</v>
      </c>
      <c r="G11" s="92">
        <v>0.41339239016721802</v>
      </c>
      <c r="H11" s="92">
        <v>100</v>
      </c>
      <c r="I11" s="404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241</v>
      </c>
      <c r="I12" s="404"/>
    </row>
    <row r="13" spans="1:9" s="80" customFormat="1" ht="14.25" x14ac:dyDescent="0.2">
      <c r="A13" s="94" t="s">
        <v>572</v>
      </c>
      <c r="B13" s="82"/>
      <c r="C13" s="82"/>
      <c r="D13" s="82"/>
      <c r="E13" s="82"/>
      <c r="F13" s="82"/>
      <c r="G13" s="82"/>
      <c r="H13" s="82"/>
      <c r="I13" s="404"/>
    </row>
    <row r="14" spans="1:9" ht="14.25" x14ac:dyDescent="0.2">
      <c r="A14" s="94" t="s">
        <v>504</v>
      </c>
      <c r="B14" s="85"/>
      <c r="C14" s="489"/>
      <c r="D14" s="489"/>
      <c r="E14" s="489"/>
      <c r="F14" s="489"/>
      <c r="G14" s="489"/>
      <c r="H14" s="489"/>
      <c r="I14" s="404"/>
    </row>
    <row r="15" spans="1:9" ht="14.25" x14ac:dyDescent="0.2">
      <c r="A15" s="94" t="s">
        <v>505</v>
      </c>
      <c r="B15" s="489"/>
      <c r="C15" s="489"/>
      <c r="D15" s="489"/>
      <c r="E15" s="489"/>
      <c r="F15" s="489"/>
      <c r="G15" s="489"/>
      <c r="H15" s="489"/>
      <c r="I15" s="404"/>
    </row>
    <row r="16" spans="1:9" ht="14.25" x14ac:dyDescent="0.2">
      <c r="A16" s="94" t="s">
        <v>242</v>
      </c>
      <c r="B16" s="489"/>
      <c r="C16" s="489"/>
      <c r="D16" s="489"/>
      <c r="E16" s="489"/>
      <c r="F16" s="489"/>
      <c r="G16" s="489"/>
      <c r="H16" s="489"/>
      <c r="I16" s="404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E15" sqref="E15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ht="13.7" x14ac:dyDescent="0.2">
      <c r="A1" s="226" t="s">
        <v>422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3.7" x14ac:dyDescent="0.2">
      <c r="A2" s="226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1"/>
    </row>
    <row r="3" spans="1:13" x14ac:dyDescent="0.2">
      <c r="A3" s="228"/>
      <c r="B3" s="766">
        <v>2014</v>
      </c>
      <c r="C3" s="766" t="s">
        <v>619</v>
      </c>
      <c r="D3" s="766" t="s">
        <v>619</v>
      </c>
      <c r="E3" s="766" t="s">
        <v>619</v>
      </c>
      <c r="F3" s="766" t="s">
        <v>619</v>
      </c>
      <c r="G3" s="766" t="s">
        <v>619</v>
      </c>
      <c r="H3" s="766" t="s">
        <v>619</v>
      </c>
      <c r="I3" s="766" t="s">
        <v>619</v>
      </c>
      <c r="J3" s="766">
        <v>2015</v>
      </c>
      <c r="K3" s="766" t="s">
        <v>619</v>
      </c>
      <c r="L3" s="766" t="s">
        <v>619</v>
      </c>
      <c r="M3" s="766" t="s">
        <v>619</v>
      </c>
    </row>
    <row r="4" spans="1:13" x14ac:dyDescent="0.2">
      <c r="A4" s="314"/>
      <c r="B4" s="697">
        <v>41760</v>
      </c>
      <c r="C4" s="697">
        <v>41791</v>
      </c>
      <c r="D4" s="697">
        <v>41821</v>
      </c>
      <c r="E4" s="697">
        <v>41852</v>
      </c>
      <c r="F4" s="697">
        <v>41883</v>
      </c>
      <c r="G4" s="697">
        <v>41913</v>
      </c>
      <c r="H4" s="697">
        <v>41944</v>
      </c>
      <c r="I4" s="697">
        <v>41974</v>
      </c>
      <c r="J4" s="697">
        <v>42005</v>
      </c>
      <c r="K4" s="697">
        <v>42036</v>
      </c>
      <c r="L4" s="697">
        <v>42064</v>
      </c>
      <c r="M4" s="697">
        <v>42095</v>
      </c>
    </row>
    <row r="5" spans="1:13" x14ac:dyDescent="0.2">
      <c r="A5" s="389" t="s">
        <v>423</v>
      </c>
      <c r="B5" s="316">
        <v>4.5539999999999985</v>
      </c>
      <c r="C5" s="317">
        <v>4.5704761904761915</v>
      </c>
      <c r="D5" s="317">
        <v>4.0090909090909088</v>
      </c>
      <c r="E5" s="317">
        <v>3.8847619047619042</v>
      </c>
      <c r="F5" s="317">
        <v>3.9180000000000001</v>
      </c>
      <c r="G5" s="317">
        <v>3.7726086956521736</v>
      </c>
      <c r="H5" s="317">
        <v>4.0999999999999996</v>
      </c>
      <c r="I5" s="317">
        <v>3.4333333333333331</v>
      </c>
      <c r="J5" s="317">
        <v>2.9735000000000005</v>
      </c>
      <c r="K5" s="317">
        <v>2.8473684210526318</v>
      </c>
      <c r="L5" s="317">
        <v>2.8004545454545458</v>
      </c>
      <c r="M5" s="317">
        <v>2.5804761904761904</v>
      </c>
    </row>
    <row r="6" spans="1:13" x14ac:dyDescent="0.2">
      <c r="A6" s="319" t="s">
        <v>424</v>
      </c>
      <c r="B6" s="390">
        <v>45.433181818181815</v>
      </c>
      <c r="C6" s="391">
        <v>39.540476190476184</v>
      </c>
      <c r="D6" s="391">
        <v>37.602173913043472</v>
      </c>
      <c r="E6" s="391">
        <v>40.75</v>
      </c>
      <c r="F6" s="391">
        <v>48.486363636363642</v>
      </c>
      <c r="G6" s="391">
        <v>50.420869565217373</v>
      </c>
      <c r="H6" s="391">
        <v>54.932500000000005</v>
      </c>
      <c r="I6" s="391">
        <v>53.619545454545438</v>
      </c>
      <c r="J6" s="391">
        <v>46.255000000000003</v>
      </c>
      <c r="K6" s="391">
        <v>50.66</v>
      </c>
      <c r="L6" s="391">
        <v>47.287727272727281</v>
      </c>
      <c r="M6" s="391">
        <v>46.988636363636353</v>
      </c>
    </row>
    <row r="7" spans="1:13" ht="13.7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50" t="s">
        <v>337</v>
      </c>
    </row>
    <row r="8" spans="1:13" ht="13.7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400"/>
      <c r="H2" s="402"/>
      <c r="I2" s="401" t="s">
        <v>160</v>
      </c>
    </row>
    <row r="3" spans="1:71" s="80" customFormat="1" ht="12.75" x14ac:dyDescent="0.2">
      <c r="A3" s="79"/>
      <c r="B3" s="898">
        <f>INDICE!A3</f>
        <v>42095</v>
      </c>
      <c r="C3" s="899">
        <v>41671</v>
      </c>
      <c r="D3" s="898">
        <f>DATE(YEAR(B3),MONTH(B3)-1,1)</f>
        <v>42064</v>
      </c>
      <c r="E3" s="899"/>
      <c r="F3" s="898">
        <f>DATE(YEAR(B3)-1,MONTH(B3),1)</f>
        <v>41730</v>
      </c>
      <c r="G3" s="899"/>
      <c r="H3" s="848" t="s">
        <v>501</v>
      </c>
      <c r="I3" s="848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3" t="s">
        <v>48</v>
      </c>
      <c r="C4" s="263" t="s">
        <v>111</v>
      </c>
      <c r="D4" s="263" t="s">
        <v>48</v>
      </c>
      <c r="E4" s="263" t="s">
        <v>111</v>
      </c>
      <c r="F4" s="263" t="s">
        <v>48</v>
      </c>
      <c r="G4" s="263" t="s">
        <v>111</v>
      </c>
      <c r="H4" s="455">
        <f>D3</f>
        <v>42064</v>
      </c>
      <c r="I4" s="455">
        <f>F3</f>
        <v>41730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5" customFormat="1" ht="15" x14ac:dyDescent="0.2">
      <c r="A5" s="399" t="s">
        <v>426</v>
      </c>
      <c r="B5" s="383">
        <v>7321</v>
      </c>
      <c r="C5" s="748">
        <v>40.867477950206542</v>
      </c>
      <c r="D5" s="383">
        <v>7688</v>
      </c>
      <c r="E5" s="748">
        <v>42.739604180564825</v>
      </c>
      <c r="F5" s="383">
        <v>6527</v>
      </c>
      <c r="G5" s="748">
        <v>40.2354826778449</v>
      </c>
      <c r="H5" s="397">
        <v>-4.7736732570239333</v>
      </c>
      <c r="I5" s="397">
        <v>12.164853684694346</v>
      </c>
      <c r="K5" s="396"/>
    </row>
    <row r="6" spans="1:71" s="395" customFormat="1" ht="15" x14ac:dyDescent="0.2">
      <c r="A6" s="398" t="s">
        <v>125</v>
      </c>
      <c r="B6" s="383">
        <v>10593</v>
      </c>
      <c r="C6" s="748">
        <v>59.132522049793458</v>
      </c>
      <c r="D6" s="383">
        <v>10300</v>
      </c>
      <c r="E6" s="748">
        <v>57.260395819435182</v>
      </c>
      <c r="F6" s="383">
        <v>9695</v>
      </c>
      <c r="G6" s="748">
        <v>59.7645173221551</v>
      </c>
      <c r="H6" s="397">
        <v>2.8446601941747574</v>
      </c>
      <c r="I6" s="397">
        <v>9.2625064466219698</v>
      </c>
      <c r="K6" s="396"/>
    </row>
    <row r="7" spans="1:71" s="80" customFormat="1" ht="12.75" x14ac:dyDescent="0.2">
      <c r="A7" s="90" t="s">
        <v>120</v>
      </c>
      <c r="B7" s="91">
        <v>17914</v>
      </c>
      <c r="C7" s="92">
        <v>100</v>
      </c>
      <c r="D7" s="91">
        <v>17988</v>
      </c>
      <c r="E7" s="92">
        <v>100</v>
      </c>
      <c r="F7" s="91">
        <v>16222</v>
      </c>
      <c r="G7" s="92">
        <v>100</v>
      </c>
      <c r="H7" s="92">
        <v>-0.41138536802312653</v>
      </c>
      <c r="I7" s="92">
        <v>10.430279866847492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37"/>
      <c r="I8" s="250" t="s">
        <v>241</v>
      </c>
      <c r="J8" s="395"/>
      <c r="K8" s="396"/>
      <c r="L8" s="395"/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5"/>
      <c r="Y8" s="395"/>
      <c r="Z8" s="395"/>
      <c r="AA8" s="395"/>
      <c r="AB8" s="395"/>
      <c r="AC8" s="395"/>
      <c r="AD8" s="395"/>
      <c r="AE8" s="395"/>
      <c r="AF8" s="395"/>
      <c r="AG8" s="395"/>
      <c r="AH8" s="395"/>
      <c r="AI8" s="395"/>
      <c r="AJ8" s="395"/>
      <c r="AK8" s="395"/>
    </row>
    <row r="9" spans="1:71" s="392" customFormat="1" ht="12.75" x14ac:dyDescent="0.2">
      <c r="A9" s="746" t="s">
        <v>555</v>
      </c>
      <c r="B9" s="393"/>
      <c r="C9" s="394"/>
      <c r="D9" s="393"/>
      <c r="E9" s="393"/>
      <c r="F9" s="393"/>
      <c r="G9" s="393"/>
      <c r="H9" s="393"/>
      <c r="I9" s="393"/>
      <c r="J9" s="393"/>
      <c r="K9" s="393"/>
      <c r="L9" s="393"/>
    </row>
    <row r="10" spans="1:71" x14ac:dyDescent="0.2">
      <c r="A10" s="747" t="s">
        <v>551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C12" sqref="C12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400"/>
      <c r="H2" s="402"/>
      <c r="I2" s="401" t="s">
        <v>160</v>
      </c>
    </row>
    <row r="3" spans="1:71" s="80" customFormat="1" ht="12.75" x14ac:dyDescent="0.2">
      <c r="A3" s="79"/>
      <c r="B3" s="898">
        <f>INDICE!A3</f>
        <v>42095</v>
      </c>
      <c r="C3" s="899">
        <v>41671</v>
      </c>
      <c r="D3" s="898">
        <f>DATE(YEAR(B3),MONTH(B3)-1,1)</f>
        <v>42064</v>
      </c>
      <c r="E3" s="899"/>
      <c r="F3" s="898">
        <f>DATE(YEAR(B3)-1,MONTH(B3),1)</f>
        <v>41730</v>
      </c>
      <c r="G3" s="899"/>
      <c r="H3" s="848" t="s">
        <v>501</v>
      </c>
      <c r="I3" s="848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3" t="s">
        <v>48</v>
      </c>
      <c r="C4" s="263" t="s">
        <v>111</v>
      </c>
      <c r="D4" s="263" t="s">
        <v>48</v>
      </c>
      <c r="E4" s="263" t="s">
        <v>111</v>
      </c>
      <c r="F4" s="263" t="s">
        <v>48</v>
      </c>
      <c r="G4" s="263" t="s">
        <v>111</v>
      </c>
      <c r="H4" s="455">
        <f>D3</f>
        <v>42064</v>
      </c>
      <c r="I4" s="455">
        <f>F3</f>
        <v>41730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5" customFormat="1" ht="15" x14ac:dyDescent="0.2">
      <c r="A5" s="399" t="s">
        <v>554</v>
      </c>
      <c r="B5" s="383">
        <v>6872</v>
      </c>
      <c r="C5" s="748">
        <v>40.032472090406998</v>
      </c>
      <c r="D5" s="383">
        <v>6872</v>
      </c>
      <c r="E5" s="748">
        <v>40.367061259507295</v>
      </c>
      <c r="F5" s="383">
        <v>6882</v>
      </c>
      <c r="G5" s="748">
        <v>42.90983700811892</v>
      </c>
      <c r="H5" s="823">
        <v>0</v>
      </c>
      <c r="I5" s="239">
        <v>-0.14530659691950015</v>
      </c>
      <c r="K5" s="396"/>
    </row>
    <row r="6" spans="1:71" s="395" customFormat="1" ht="15" x14ac:dyDescent="0.2">
      <c r="A6" s="398" t="s">
        <v>632</v>
      </c>
      <c r="B6" s="383">
        <v>10294.064549999999</v>
      </c>
      <c r="C6" s="748">
        <v>59.967527909593002</v>
      </c>
      <c r="D6" s="383">
        <v>10151.780739999989</v>
      </c>
      <c r="E6" s="748">
        <v>59.632938740492712</v>
      </c>
      <c r="F6" s="383">
        <v>9156.2804499999947</v>
      </c>
      <c r="G6" s="748">
        <v>57.09016299188108</v>
      </c>
      <c r="H6" s="239">
        <v>1.4015650420756631</v>
      </c>
      <c r="I6" s="239">
        <v>12.426269664992679</v>
      </c>
      <c r="K6" s="396"/>
    </row>
    <row r="7" spans="1:71" s="80" customFormat="1" ht="12.75" x14ac:dyDescent="0.2">
      <c r="A7" s="90" t="s">
        <v>120</v>
      </c>
      <c r="B7" s="91">
        <v>17166.064549999999</v>
      </c>
      <c r="C7" s="92">
        <v>100</v>
      </c>
      <c r="D7" s="91">
        <v>17023.780739999987</v>
      </c>
      <c r="E7" s="92">
        <v>100</v>
      </c>
      <c r="F7" s="91">
        <v>16038.280449999995</v>
      </c>
      <c r="G7" s="92">
        <v>100</v>
      </c>
      <c r="H7" s="92">
        <v>0.83579442294915174</v>
      </c>
      <c r="I7" s="92">
        <v>7.031826781654793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37"/>
      <c r="I8" s="250" t="s">
        <v>133</v>
      </c>
      <c r="J8" s="395"/>
      <c r="K8" s="396"/>
      <c r="L8" s="395"/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5"/>
      <c r="Y8" s="395"/>
      <c r="Z8" s="395"/>
      <c r="AA8" s="395"/>
      <c r="AB8" s="395"/>
      <c r="AC8" s="395"/>
      <c r="AD8" s="395"/>
      <c r="AE8" s="395"/>
      <c r="AF8" s="395"/>
      <c r="AG8" s="395"/>
      <c r="AH8" s="395"/>
      <c r="AI8" s="395"/>
      <c r="AJ8" s="395"/>
      <c r="AK8" s="395"/>
    </row>
    <row r="9" spans="1:71" x14ac:dyDescent="0.2">
      <c r="A9" s="746" t="s">
        <v>555</v>
      </c>
    </row>
    <row r="10" spans="1:71" x14ac:dyDescent="0.2">
      <c r="A10" s="746" t="s">
        <v>551</v>
      </c>
    </row>
    <row r="11" spans="1:71" x14ac:dyDescent="0.2">
      <c r="A11" s="717" t="s">
        <v>242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D5" sqref="D5:I8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87" t="s">
        <v>603</v>
      </c>
      <c r="B1" s="887"/>
      <c r="C1" s="887"/>
      <c r="D1" s="887"/>
      <c r="E1" s="887"/>
      <c r="F1" s="887"/>
      <c r="G1" s="13"/>
      <c r="H1" s="13"/>
      <c r="I1" s="13"/>
    </row>
    <row r="2" spans="1:9" x14ac:dyDescent="0.2">
      <c r="A2" s="888"/>
      <c r="B2" s="888"/>
      <c r="C2" s="888"/>
      <c r="D2" s="888"/>
      <c r="E2" s="888"/>
      <c r="F2" s="888"/>
      <c r="G2" s="13"/>
      <c r="H2" s="13"/>
      <c r="I2" s="231" t="s">
        <v>552</v>
      </c>
    </row>
    <row r="3" spans="1:9" x14ac:dyDescent="0.2">
      <c r="A3" s="408"/>
      <c r="B3" s="410"/>
      <c r="C3" s="410"/>
      <c r="D3" s="856">
        <f>INDICE!A3</f>
        <v>42095</v>
      </c>
      <c r="E3" s="856">
        <v>41671</v>
      </c>
      <c r="F3" s="856">
        <f>DATE(YEAR(D3),MONTH(D3)-1,1)</f>
        <v>42064</v>
      </c>
      <c r="G3" s="856"/>
      <c r="H3" s="859">
        <f>DATE(YEAR(D3)-1,MONTH(D3),1)</f>
        <v>41730</v>
      </c>
      <c r="I3" s="859"/>
    </row>
    <row r="4" spans="1:9" x14ac:dyDescent="0.2">
      <c r="A4" s="345"/>
      <c r="B4" s="346"/>
      <c r="C4" s="346"/>
      <c r="D4" s="97" t="s">
        <v>429</v>
      </c>
      <c r="E4" s="263" t="s">
        <v>111</v>
      </c>
      <c r="F4" s="97" t="s">
        <v>429</v>
      </c>
      <c r="G4" s="263" t="s">
        <v>111</v>
      </c>
      <c r="H4" s="97" t="s">
        <v>429</v>
      </c>
      <c r="I4" s="263" t="s">
        <v>111</v>
      </c>
    </row>
    <row r="5" spans="1:9" x14ac:dyDescent="0.2">
      <c r="A5" s="354" t="s">
        <v>428</v>
      </c>
      <c r="B5" s="238"/>
      <c r="C5" s="238"/>
      <c r="D5" s="626">
        <v>125.21030721103715</v>
      </c>
      <c r="E5" s="751">
        <v>100</v>
      </c>
      <c r="F5" s="626">
        <v>124.42811275489805</v>
      </c>
      <c r="G5" s="751">
        <v>100</v>
      </c>
      <c r="H5" s="626">
        <v>114.91440508555893</v>
      </c>
      <c r="I5" s="751">
        <v>100</v>
      </c>
    </row>
    <row r="6" spans="1:9" x14ac:dyDescent="0.2">
      <c r="A6" s="407" t="s">
        <v>549</v>
      </c>
      <c r="B6" s="238"/>
      <c r="C6" s="238"/>
      <c r="D6" s="626">
        <v>74.223578246570938</v>
      </c>
      <c r="E6" s="751">
        <v>59.279127972643622</v>
      </c>
      <c r="F6" s="382">
        <v>73.596321471411429</v>
      </c>
      <c r="G6" s="751">
        <v>59.147663531941127</v>
      </c>
      <c r="H6" s="382">
        <v>64.0047457220534</v>
      </c>
      <c r="I6" s="751">
        <v>55.697756668886726</v>
      </c>
    </row>
    <row r="7" spans="1:9" x14ac:dyDescent="0.2">
      <c r="A7" s="407" t="s">
        <v>550</v>
      </c>
      <c r="B7" s="238"/>
      <c r="C7" s="238"/>
      <c r="D7" s="626">
        <v>50.986728964466195</v>
      </c>
      <c r="E7" s="751">
        <v>40.720872027356364</v>
      </c>
      <c r="F7" s="382">
        <v>50.831791283486609</v>
      </c>
      <c r="G7" s="751">
        <v>40.852336468058851</v>
      </c>
      <c r="H7" s="382">
        <v>50.909659363505519</v>
      </c>
      <c r="I7" s="751">
        <v>44.302243331113274</v>
      </c>
    </row>
    <row r="8" spans="1:9" x14ac:dyDescent="0.2">
      <c r="A8" s="345" t="s">
        <v>607</v>
      </c>
      <c r="B8" s="406"/>
      <c r="C8" s="406"/>
      <c r="D8" s="737">
        <v>90</v>
      </c>
      <c r="E8" s="752"/>
      <c r="F8" s="737">
        <v>90</v>
      </c>
      <c r="G8" s="752"/>
      <c r="H8" s="737">
        <v>90</v>
      </c>
      <c r="I8" s="752"/>
    </row>
    <row r="9" spans="1:9" x14ac:dyDescent="0.2">
      <c r="A9" s="636" t="s">
        <v>551</v>
      </c>
      <c r="B9" s="332"/>
      <c r="C9" s="332"/>
      <c r="D9" s="332"/>
      <c r="E9" s="358"/>
      <c r="F9" s="13"/>
      <c r="G9" s="13"/>
      <c r="H9" s="13"/>
      <c r="I9" s="250" t="s">
        <v>241</v>
      </c>
    </row>
    <row r="10" spans="1:9" x14ac:dyDescent="0.2">
      <c r="A10" s="636" t="s">
        <v>608</v>
      </c>
      <c r="B10" s="403"/>
      <c r="C10" s="403"/>
      <c r="D10" s="403"/>
      <c r="E10" s="403"/>
      <c r="F10" s="403"/>
      <c r="G10" s="403"/>
      <c r="H10" s="403"/>
      <c r="I10" s="403"/>
    </row>
    <row r="11" spans="1:9" x14ac:dyDescent="0.2">
      <c r="A11" s="332"/>
      <c r="B11" s="403"/>
      <c r="C11" s="403"/>
      <c r="D11" s="403"/>
      <c r="E11" s="403"/>
      <c r="F11" s="403"/>
      <c r="G11" s="403"/>
      <c r="H11" s="403"/>
      <c r="I11" s="403"/>
    </row>
    <row r="12" spans="1:9" x14ac:dyDescent="0.2">
      <c r="A12" s="403"/>
      <c r="B12" s="403"/>
      <c r="C12" s="403"/>
      <c r="D12" s="403"/>
      <c r="E12" s="403"/>
      <c r="F12" s="403"/>
      <c r="G12" s="403"/>
      <c r="H12" s="403"/>
      <c r="I12" s="403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B5" sqref="B5:I10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87" t="s">
        <v>554</v>
      </c>
      <c r="B1" s="887"/>
      <c r="C1" s="887"/>
      <c r="D1" s="887"/>
      <c r="E1" s="409"/>
      <c r="F1" s="13"/>
      <c r="G1" s="13"/>
      <c r="H1" s="13"/>
      <c r="I1" s="13"/>
    </row>
    <row r="2" spans="1:40" ht="15" x14ac:dyDescent="0.2">
      <c r="A2" s="887"/>
      <c r="B2" s="887"/>
      <c r="C2" s="887"/>
      <c r="D2" s="887"/>
      <c r="E2" s="409"/>
      <c r="F2" s="13"/>
      <c r="G2" s="314"/>
      <c r="H2" s="402"/>
      <c r="I2" s="401" t="s">
        <v>160</v>
      </c>
    </row>
    <row r="3" spans="1:40" x14ac:dyDescent="0.2">
      <c r="A3" s="408"/>
      <c r="B3" s="898">
        <f>INDICE!A3</f>
        <v>42095</v>
      </c>
      <c r="C3" s="899">
        <v>41671</v>
      </c>
      <c r="D3" s="898">
        <f>DATE(YEAR(B3),MONTH(B3)-1,1)</f>
        <v>42064</v>
      </c>
      <c r="E3" s="899"/>
      <c r="F3" s="898">
        <f>DATE(YEAR(B3)-1,MONTH(B3),1)</f>
        <v>41730</v>
      </c>
      <c r="G3" s="899"/>
      <c r="H3" s="848" t="s">
        <v>501</v>
      </c>
      <c r="I3" s="848"/>
    </row>
    <row r="4" spans="1:40" x14ac:dyDescent="0.2">
      <c r="A4" s="345"/>
      <c r="B4" s="263" t="s">
        <v>48</v>
      </c>
      <c r="C4" s="263" t="s">
        <v>111</v>
      </c>
      <c r="D4" s="263" t="s">
        <v>48</v>
      </c>
      <c r="E4" s="263" t="s">
        <v>111</v>
      </c>
      <c r="F4" s="263" t="s">
        <v>48</v>
      </c>
      <c r="G4" s="263" t="s">
        <v>111</v>
      </c>
      <c r="H4" s="455">
        <f>D3</f>
        <v>42064</v>
      </c>
      <c r="I4" s="455">
        <f>F3</f>
        <v>41730</v>
      </c>
    </row>
    <row r="5" spans="1:40" x14ac:dyDescent="0.2">
      <c r="A5" s="354" t="s">
        <v>49</v>
      </c>
      <c r="B5" s="382">
        <v>506</v>
      </c>
      <c r="C5" s="397">
        <v>7.3632130384167631</v>
      </c>
      <c r="D5" s="382">
        <v>506</v>
      </c>
      <c r="E5" s="397">
        <v>7.3632130384167631</v>
      </c>
      <c r="F5" s="382">
        <v>507</v>
      </c>
      <c r="G5" s="397">
        <v>7.3670444638186572</v>
      </c>
      <c r="H5" s="812">
        <v>0</v>
      </c>
      <c r="I5" s="626">
        <v>-0.19723865877712032</v>
      </c>
      <c r="J5" s="404"/>
    </row>
    <row r="6" spans="1:40" x14ac:dyDescent="0.2">
      <c r="A6" s="407" t="s">
        <v>50</v>
      </c>
      <c r="B6" s="382">
        <v>340</v>
      </c>
      <c r="C6" s="397">
        <v>4.9476135040745053</v>
      </c>
      <c r="D6" s="382">
        <v>340</v>
      </c>
      <c r="E6" s="397">
        <v>4.9476135040745053</v>
      </c>
      <c r="F6" s="382">
        <v>341</v>
      </c>
      <c r="G6" s="397">
        <v>4.954954954954955</v>
      </c>
      <c r="H6" s="812">
        <v>0</v>
      </c>
      <c r="I6" s="626">
        <v>-0.2932551319648094</v>
      </c>
      <c r="J6" s="404"/>
    </row>
    <row r="7" spans="1:40" x14ac:dyDescent="0.2">
      <c r="A7" s="407" t="s">
        <v>130</v>
      </c>
      <c r="B7" s="382">
        <v>3385</v>
      </c>
      <c r="C7" s="397">
        <v>49.257857974388827</v>
      </c>
      <c r="D7" s="382">
        <v>3385</v>
      </c>
      <c r="E7" s="397">
        <v>49.257857974388827</v>
      </c>
      <c r="F7" s="382">
        <v>3388</v>
      </c>
      <c r="G7" s="397">
        <v>49.229875036326646</v>
      </c>
      <c r="H7" s="812">
        <v>0</v>
      </c>
      <c r="I7" s="626">
        <v>-8.8547815820543094E-2</v>
      </c>
      <c r="J7" s="404"/>
    </row>
    <row r="8" spans="1:40" x14ac:dyDescent="0.2">
      <c r="A8" s="407" t="s">
        <v>131</v>
      </c>
      <c r="B8" s="382">
        <v>204</v>
      </c>
      <c r="C8" s="397">
        <v>2.9685681024447033</v>
      </c>
      <c r="D8" s="382">
        <v>204</v>
      </c>
      <c r="E8" s="397">
        <v>2.9685681024447033</v>
      </c>
      <c r="F8" s="382">
        <v>216</v>
      </c>
      <c r="G8" s="397">
        <v>3.1386224934612033</v>
      </c>
      <c r="H8" s="812">
        <v>0</v>
      </c>
      <c r="I8" s="626">
        <v>-5.5555555555555554</v>
      </c>
      <c r="J8" s="404"/>
    </row>
    <row r="9" spans="1:40" x14ac:dyDescent="0.2">
      <c r="A9" s="345" t="s">
        <v>427</v>
      </c>
      <c r="B9" s="737">
        <v>2437</v>
      </c>
      <c r="C9" s="749">
        <v>35.462747380675204</v>
      </c>
      <c r="D9" s="737">
        <v>2437</v>
      </c>
      <c r="E9" s="749">
        <v>35.462747380675204</v>
      </c>
      <c r="F9" s="737">
        <v>2430</v>
      </c>
      <c r="G9" s="749">
        <v>35.309503051438533</v>
      </c>
      <c r="H9" s="824">
        <v>0</v>
      </c>
      <c r="I9" s="750">
        <v>0.2880658436213992</v>
      </c>
      <c r="J9" s="404"/>
    </row>
    <row r="10" spans="1:40" s="80" customFormat="1" x14ac:dyDescent="0.2">
      <c r="A10" s="90" t="s">
        <v>120</v>
      </c>
      <c r="B10" s="91">
        <v>6872</v>
      </c>
      <c r="C10" s="405">
        <v>100</v>
      </c>
      <c r="D10" s="91">
        <v>6872</v>
      </c>
      <c r="E10" s="405">
        <v>100</v>
      </c>
      <c r="F10" s="91">
        <v>6882</v>
      </c>
      <c r="G10" s="405">
        <v>100</v>
      </c>
      <c r="H10" s="825">
        <v>0</v>
      </c>
      <c r="I10" s="92">
        <v>-0.14530659691950015</v>
      </c>
      <c r="J10" s="404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7"/>
      <c r="B11" s="332"/>
      <c r="C11" s="332"/>
      <c r="D11" s="332"/>
      <c r="E11" s="332"/>
      <c r="F11" s="13"/>
      <c r="G11" s="13"/>
      <c r="H11" s="13"/>
      <c r="I11" s="250" t="s">
        <v>241</v>
      </c>
    </row>
    <row r="12" spans="1:40" s="392" customFormat="1" ht="12.75" x14ac:dyDescent="0.2">
      <c r="A12" s="747" t="s">
        <v>553</v>
      </c>
      <c r="B12" s="393"/>
      <c r="C12" s="393"/>
      <c r="D12" s="394"/>
      <c r="E12" s="394"/>
      <c r="F12" s="393"/>
      <c r="G12" s="393"/>
      <c r="H12" s="393"/>
      <c r="I12" s="393"/>
      <c r="J12" s="393"/>
      <c r="K12" s="393"/>
      <c r="L12" s="393"/>
      <c r="M12" s="393"/>
      <c r="N12" s="393"/>
      <c r="O12" s="393"/>
    </row>
    <row r="13" spans="1:40" x14ac:dyDescent="0.2">
      <c r="A13" s="332" t="s">
        <v>551</v>
      </c>
      <c r="B13" s="403"/>
      <c r="C13" s="403"/>
      <c r="D13" s="403"/>
      <c r="E13" s="403"/>
      <c r="F13" s="403"/>
      <c r="G13" s="403"/>
      <c r="H13" s="403"/>
      <c r="I13" s="403"/>
    </row>
    <row r="14" spans="1:40" x14ac:dyDescent="0.2">
      <c r="A14" s="717" t="s">
        <v>242</v>
      </c>
      <c r="B14" s="403"/>
      <c r="C14" s="403"/>
      <c r="D14" s="403"/>
      <c r="E14" s="403"/>
      <c r="F14" s="403"/>
      <c r="G14" s="403"/>
      <c r="H14" s="403"/>
      <c r="I14" s="403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19"/>
  <sheetViews>
    <sheetView workbookViewId="0">
      <selection activeCell="B6" sqref="B6:I8"/>
    </sheetView>
  </sheetViews>
  <sheetFormatPr baseColWidth="10" defaultColWidth="11" defaultRowHeight="12.75" x14ac:dyDescent="0.2"/>
  <cols>
    <col min="1" max="1" width="30.25" style="359" customWidth="1"/>
    <col min="2" max="2" width="11" style="359"/>
    <col min="3" max="3" width="11.625" style="359" customWidth="1"/>
    <col min="4" max="4" width="11" style="359"/>
    <col min="5" max="5" width="11.625" style="359" customWidth="1"/>
    <col min="6" max="6" width="11" style="359"/>
    <col min="7" max="7" width="11.625" style="359" customWidth="1"/>
    <col min="8" max="9" width="10.5" style="359" customWidth="1"/>
    <col min="10" max="16384" width="11" style="359"/>
  </cols>
  <sheetData>
    <row r="1" spans="1:12" x14ac:dyDescent="0.2">
      <c r="A1" s="887" t="s">
        <v>40</v>
      </c>
      <c r="B1" s="887"/>
      <c r="C1" s="887"/>
      <c r="D1" s="185"/>
      <c r="E1" s="185"/>
      <c r="F1" s="185"/>
      <c r="G1" s="12"/>
      <c r="H1" s="12"/>
      <c r="I1" s="12"/>
      <c r="J1" s="12"/>
      <c r="K1" s="12"/>
      <c r="L1" s="12"/>
    </row>
    <row r="2" spans="1:12" x14ac:dyDescent="0.2">
      <c r="A2" s="887"/>
      <c r="B2" s="887"/>
      <c r="C2" s="887"/>
      <c r="D2" s="415"/>
      <c r="E2" s="185"/>
      <c r="F2" s="185"/>
      <c r="H2" s="12"/>
      <c r="I2" s="12"/>
      <c r="J2" s="12"/>
      <c r="K2" s="12"/>
    </row>
    <row r="3" spans="1:12" x14ac:dyDescent="0.2">
      <c r="A3" s="414"/>
      <c r="B3" s="12"/>
      <c r="C3" s="12"/>
      <c r="D3" s="12"/>
      <c r="E3" s="12"/>
      <c r="F3" s="12"/>
      <c r="G3" s="12"/>
      <c r="H3" s="360"/>
      <c r="I3" s="401" t="s">
        <v>596</v>
      </c>
      <c r="J3" s="12"/>
      <c r="K3" s="12"/>
      <c r="L3" s="12"/>
    </row>
    <row r="4" spans="1:12" x14ac:dyDescent="0.2">
      <c r="A4" s="200"/>
      <c r="B4" s="898">
        <f>INDICE!A3</f>
        <v>42095</v>
      </c>
      <c r="C4" s="899">
        <v>41671</v>
      </c>
      <c r="D4" s="898">
        <f>DATE(YEAR(B4),MONTH(B4)-1,1)</f>
        <v>42064</v>
      </c>
      <c r="E4" s="899"/>
      <c r="F4" s="898">
        <f>DATE(YEAR(B4)-1,MONTH(B4),1)</f>
        <v>41730</v>
      </c>
      <c r="G4" s="899"/>
      <c r="H4" s="848" t="s">
        <v>501</v>
      </c>
      <c r="I4" s="848"/>
      <c r="J4" s="12"/>
      <c r="K4" s="12"/>
      <c r="L4" s="12"/>
    </row>
    <row r="5" spans="1:12" x14ac:dyDescent="0.2">
      <c r="A5" s="200"/>
      <c r="B5" s="263" t="s">
        <v>55</v>
      </c>
      <c r="C5" s="263" t="s">
        <v>111</v>
      </c>
      <c r="D5" s="263" t="s">
        <v>55</v>
      </c>
      <c r="E5" s="263" t="s">
        <v>111</v>
      </c>
      <c r="F5" s="263" t="s">
        <v>55</v>
      </c>
      <c r="G5" s="263" t="s">
        <v>111</v>
      </c>
      <c r="H5" s="455">
        <f>D4</f>
        <v>42064</v>
      </c>
      <c r="I5" s="455">
        <f>F4</f>
        <v>41730</v>
      </c>
      <c r="J5" s="12"/>
      <c r="K5" s="12"/>
      <c r="L5" s="12"/>
    </row>
    <row r="6" spans="1:12" ht="15" customHeight="1" x14ac:dyDescent="0.2">
      <c r="A6" s="200" t="s">
        <v>432</v>
      </c>
      <c r="B6" s="362">
        <v>7969.732</v>
      </c>
      <c r="C6" s="361">
        <v>30.089515354116237</v>
      </c>
      <c r="D6" s="362">
        <v>6371.2669999999998</v>
      </c>
      <c r="E6" s="361">
        <v>26.050562140703036</v>
      </c>
      <c r="F6" s="362">
        <v>13842.493</v>
      </c>
      <c r="G6" s="361">
        <v>39.060500590937629</v>
      </c>
      <c r="H6" s="239">
        <v>25.088651911778303</v>
      </c>
      <c r="I6" s="239">
        <v>-42.425602093495733</v>
      </c>
      <c r="J6" s="12"/>
      <c r="K6" s="12"/>
      <c r="L6" s="12"/>
    </row>
    <row r="7" spans="1:12" ht="14.25" x14ac:dyDescent="0.2">
      <c r="A7" s="413" t="s">
        <v>431</v>
      </c>
      <c r="B7" s="362">
        <v>18517.008999999998</v>
      </c>
      <c r="C7" s="361">
        <v>69.91048464588377</v>
      </c>
      <c r="D7" s="362">
        <v>18086.044000000002</v>
      </c>
      <c r="E7" s="361">
        <v>73.949437859296964</v>
      </c>
      <c r="F7" s="362">
        <v>21596.103000000003</v>
      </c>
      <c r="G7" s="361">
        <v>60.939499409062371</v>
      </c>
      <c r="H7" s="239">
        <v>2.3828594025315679</v>
      </c>
      <c r="I7" s="239">
        <v>-14.257637130180404</v>
      </c>
      <c r="J7" s="12"/>
      <c r="K7" s="12"/>
      <c r="L7" s="12"/>
    </row>
    <row r="8" spans="1:12" x14ac:dyDescent="0.2">
      <c r="A8" s="245" t="s">
        <v>120</v>
      </c>
      <c r="B8" s="246">
        <v>26486.740999999998</v>
      </c>
      <c r="C8" s="247">
        <v>100</v>
      </c>
      <c r="D8" s="246">
        <v>24457.311000000002</v>
      </c>
      <c r="E8" s="247">
        <v>100</v>
      </c>
      <c r="F8" s="246">
        <v>35438.596000000005</v>
      </c>
      <c r="G8" s="247">
        <v>100</v>
      </c>
      <c r="H8" s="92">
        <v>8.2978459896919841</v>
      </c>
      <c r="I8" s="92">
        <v>-25.260185251131297</v>
      </c>
      <c r="J8" s="411"/>
      <c r="K8" s="411"/>
    </row>
    <row r="9" spans="1:12" s="392" customFormat="1" x14ac:dyDescent="0.2">
      <c r="A9" s="411"/>
      <c r="B9" s="411"/>
      <c r="C9" s="411"/>
      <c r="D9" s="411"/>
      <c r="E9" s="411"/>
      <c r="F9" s="411"/>
      <c r="H9" s="411"/>
      <c r="I9" s="250" t="s">
        <v>241</v>
      </c>
      <c r="J9" s="393"/>
      <c r="K9" s="393"/>
      <c r="L9" s="393"/>
    </row>
    <row r="10" spans="1:12" x14ac:dyDescent="0.2">
      <c r="A10" s="747" t="s">
        <v>594</v>
      </c>
      <c r="B10" s="393"/>
      <c r="C10" s="394"/>
      <c r="D10" s="393"/>
      <c r="E10" s="393"/>
      <c r="F10" s="393"/>
      <c r="G10" s="393"/>
      <c r="H10" s="411"/>
      <c r="I10" s="411"/>
      <c r="J10" s="411"/>
      <c r="K10" s="411"/>
      <c r="L10" s="411"/>
    </row>
    <row r="11" spans="1:12" x14ac:dyDescent="0.2">
      <c r="A11" s="332" t="s">
        <v>595</v>
      </c>
      <c r="B11" s="411"/>
      <c r="C11" s="412"/>
      <c r="D11" s="411"/>
      <c r="E11" s="411"/>
      <c r="F11" s="411"/>
      <c r="G11" s="411"/>
      <c r="H11" s="411"/>
      <c r="I11" s="411"/>
      <c r="J11" s="411"/>
      <c r="K11" s="411"/>
      <c r="L11" s="411"/>
    </row>
    <row r="12" spans="1:12" x14ac:dyDescent="0.2">
      <c r="A12" s="332" t="s">
        <v>551</v>
      </c>
      <c r="B12" s="411"/>
      <c r="C12" s="411"/>
      <c r="D12" s="411"/>
      <c r="E12" s="411"/>
      <c r="F12" s="411"/>
      <c r="G12" s="411"/>
      <c r="H12" s="12"/>
      <c r="I12" s="185"/>
      <c r="J12" s="411"/>
      <c r="K12" s="411"/>
      <c r="L12" s="411"/>
    </row>
    <row r="13" spans="1:12" x14ac:dyDescent="0.2">
      <c r="A13" s="411"/>
      <c r="B13" s="411"/>
      <c r="C13" s="411"/>
      <c r="D13" s="411"/>
      <c r="E13" s="411"/>
      <c r="F13" s="411"/>
      <c r="G13" s="411"/>
      <c r="H13" s="12"/>
      <c r="I13" s="12"/>
      <c r="J13" s="411"/>
      <c r="K13" s="411"/>
      <c r="L13" s="411"/>
    </row>
    <row r="14" spans="1:12" x14ac:dyDescent="0.2">
      <c r="A14" s="411"/>
      <c r="B14" s="411"/>
      <c r="C14" s="411"/>
      <c r="D14" s="411"/>
      <c r="E14" s="411"/>
      <c r="F14" s="411"/>
      <c r="G14" s="411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9" spans="13:13" x14ac:dyDescent="0.2">
      <c r="M19" s="359" t="s">
        <v>430</v>
      </c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topLeftCell="A37" workbookViewId="0">
      <selection activeCell="N58" sqref="N58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00" t="s">
        <v>1</v>
      </c>
      <c r="B1" s="900"/>
      <c r="C1" s="900"/>
      <c r="D1" s="900"/>
      <c r="E1" s="416"/>
      <c r="F1" s="416"/>
      <c r="G1" s="417"/>
    </row>
    <row r="2" spans="1:7" x14ac:dyDescent="0.2">
      <c r="A2" s="900"/>
      <c r="B2" s="900"/>
      <c r="C2" s="900"/>
      <c r="D2" s="900"/>
      <c r="E2" s="417"/>
      <c r="F2" s="417"/>
      <c r="G2" s="417"/>
    </row>
    <row r="3" spans="1:7" x14ac:dyDescent="0.2">
      <c r="A3" s="632"/>
      <c r="B3" s="632"/>
      <c r="C3" s="632"/>
      <c r="D3" s="417"/>
      <c r="E3" s="417"/>
      <c r="F3" s="417"/>
      <c r="G3" s="417"/>
    </row>
    <row r="4" spans="1:7" x14ac:dyDescent="0.2">
      <c r="A4" s="418" t="s">
        <v>433</v>
      </c>
      <c r="B4" s="417"/>
      <c r="C4" s="417"/>
      <c r="D4" s="417"/>
      <c r="E4" s="417"/>
      <c r="F4" s="417"/>
      <c r="G4" s="417"/>
    </row>
    <row r="5" spans="1:7" x14ac:dyDescent="0.2">
      <c r="A5" s="419"/>
      <c r="B5" s="419" t="s">
        <v>434</v>
      </c>
      <c r="C5" s="419" t="s">
        <v>435</v>
      </c>
      <c r="D5" s="419" t="s">
        <v>436</v>
      </c>
      <c r="E5" s="419" t="s">
        <v>437</v>
      </c>
      <c r="F5" s="419" t="s">
        <v>55</v>
      </c>
      <c r="G5" s="417"/>
    </row>
    <row r="6" spans="1:7" x14ac:dyDescent="0.2">
      <c r="A6" s="420" t="s">
        <v>434</v>
      </c>
      <c r="B6" s="421">
        <v>1</v>
      </c>
      <c r="C6" s="421">
        <v>238.8</v>
      </c>
      <c r="D6" s="421">
        <v>0.23880000000000001</v>
      </c>
      <c r="E6" s="422" t="s">
        <v>438</v>
      </c>
      <c r="F6" s="422">
        <v>0.27779999999999999</v>
      </c>
      <c r="G6" s="417"/>
    </row>
    <row r="7" spans="1:7" x14ac:dyDescent="0.2">
      <c r="A7" s="423" t="s">
        <v>435</v>
      </c>
      <c r="B7" s="424" t="s">
        <v>439</v>
      </c>
      <c r="C7" s="425">
        <v>1</v>
      </c>
      <c r="D7" s="426" t="s">
        <v>440</v>
      </c>
      <c r="E7" s="426" t="s">
        <v>441</v>
      </c>
      <c r="F7" s="424" t="s">
        <v>442</v>
      </c>
      <c r="G7" s="417"/>
    </row>
    <row r="8" spans="1:7" x14ac:dyDescent="0.2">
      <c r="A8" s="423" t="s">
        <v>436</v>
      </c>
      <c r="B8" s="424">
        <v>4.1867999999999999</v>
      </c>
      <c r="C8" s="426" t="s">
        <v>443</v>
      </c>
      <c r="D8" s="425">
        <v>1</v>
      </c>
      <c r="E8" s="426" t="s">
        <v>444</v>
      </c>
      <c r="F8" s="424">
        <v>1.163</v>
      </c>
      <c r="G8" s="417"/>
    </row>
    <row r="9" spans="1:7" x14ac:dyDescent="0.2">
      <c r="A9" s="423" t="s">
        <v>437</v>
      </c>
      <c r="B9" s="424" t="s">
        <v>445</v>
      </c>
      <c r="C9" s="426" t="s">
        <v>446</v>
      </c>
      <c r="D9" s="426" t="s">
        <v>447</v>
      </c>
      <c r="E9" s="424">
        <v>1</v>
      </c>
      <c r="F9" s="427">
        <v>11630</v>
      </c>
      <c r="G9" s="417"/>
    </row>
    <row r="10" spans="1:7" x14ac:dyDescent="0.2">
      <c r="A10" s="428" t="s">
        <v>55</v>
      </c>
      <c r="B10" s="429">
        <v>3.6</v>
      </c>
      <c r="C10" s="429">
        <v>860</v>
      </c>
      <c r="D10" s="429">
        <v>0.86</v>
      </c>
      <c r="E10" s="430" t="s">
        <v>448</v>
      </c>
      <c r="F10" s="429">
        <v>1</v>
      </c>
      <c r="G10" s="417"/>
    </row>
    <row r="11" spans="1:7" x14ac:dyDescent="0.2">
      <c r="A11" s="423"/>
      <c r="B11" s="425"/>
      <c r="C11" s="425"/>
      <c r="D11" s="425"/>
      <c r="E11" s="424"/>
      <c r="F11" s="425"/>
      <c r="G11" s="417"/>
    </row>
    <row r="12" spans="1:7" x14ac:dyDescent="0.2">
      <c r="A12" s="418"/>
      <c r="B12" s="417"/>
      <c r="C12" s="417"/>
      <c r="D12" s="417"/>
      <c r="E12" s="431"/>
      <c r="F12" s="417"/>
      <c r="G12" s="417"/>
    </row>
    <row r="13" spans="1:7" x14ac:dyDescent="0.2">
      <c r="A13" s="418" t="s">
        <v>449</v>
      </c>
      <c r="B13" s="417"/>
      <c r="C13" s="417"/>
      <c r="D13" s="417"/>
      <c r="E13" s="417"/>
      <c r="F13" s="417"/>
      <c r="G13" s="417"/>
    </row>
    <row r="14" spans="1:7" x14ac:dyDescent="0.2">
      <c r="A14" s="419"/>
      <c r="B14" s="432" t="s">
        <v>450</v>
      </c>
      <c r="C14" s="419" t="s">
        <v>451</v>
      </c>
      <c r="D14" s="419" t="s">
        <v>452</v>
      </c>
      <c r="E14" s="419" t="s">
        <v>453</v>
      </c>
      <c r="F14" s="419" t="s">
        <v>454</v>
      </c>
      <c r="G14" s="425"/>
    </row>
    <row r="15" spans="1:7" x14ac:dyDescent="0.2">
      <c r="A15" s="420" t="s">
        <v>450</v>
      </c>
      <c r="B15" s="421">
        <v>1</v>
      </c>
      <c r="C15" s="421">
        <v>2.3810000000000001E-2</v>
      </c>
      <c r="D15" s="421">
        <v>0.13370000000000001</v>
      </c>
      <c r="E15" s="421">
        <v>3.7850000000000001</v>
      </c>
      <c r="F15" s="421">
        <v>3.8E-3</v>
      </c>
      <c r="G15" s="425"/>
    </row>
    <row r="16" spans="1:7" x14ac:dyDescent="0.2">
      <c r="A16" s="423" t="s">
        <v>451</v>
      </c>
      <c r="B16" s="425">
        <v>42</v>
      </c>
      <c r="C16" s="425">
        <v>1</v>
      </c>
      <c r="D16" s="425">
        <v>5.6150000000000002</v>
      </c>
      <c r="E16" s="425">
        <v>159</v>
      </c>
      <c r="F16" s="425">
        <v>0.159</v>
      </c>
      <c r="G16" s="425"/>
    </row>
    <row r="17" spans="1:7" x14ac:dyDescent="0.2">
      <c r="A17" s="423" t="s">
        <v>452</v>
      </c>
      <c r="B17" s="425">
        <v>7.48</v>
      </c>
      <c r="C17" s="425">
        <v>0.17810000000000001</v>
      </c>
      <c r="D17" s="425">
        <v>1</v>
      </c>
      <c r="E17" s="425">
        <v>28.3</v>
      </c>
      <c r="F17" s="425">
        <v>2.8299999999999999E-2</v>
      </c>
      <c r="G17" s="425"/>
    </row>
    <row r="18" spans="1:7" x14ac:dyDescent="0.2">
      <c r="A18" s="423" t="s">
        <v>453</v>
      </c>
      <c r="B18" s="425">
        <v>0.26419999999999999</v>
      </c>
      <c r="C18" s="425">
        <v>6.3E-3</v>
      </c>
      <c r="D18" s="425">
        <v>3.5299999999999998E-2</v>
      </c>
      <c r="E18" s="425">
        <v>1</v>
      </c>
      <c r="F18" s="425">
        <v>1E-3</v>
      </c>
      <c r="G18" s="425"/>
    </row>
    <row r="19" spans="1:7" x14ac:dyDescent="0.2">
      <c r="A19" s="428" t="s">
        <v>454</v>
      </c>
      <c r="B19" s="429">
        <v>264.2</v>
      </c>
      <c r="C19" s="429">
        <v>6.2889999999999997</v>
      </c>
      <c r="D19" s="429">
        <v>35.314700000000002</v>
      </c>
      <c r="E19" s="433">
        <v>1000</v>
      </c>
      <c r="F19" s="429">
        <v>1</v>
      </c>
      <c r="G19" s="425"/>
    </row>
    <row r="20" spans="1:7" x14ac:dyDescent="0.2">
      <c r="A20" s="417"/>
      <c r="B20" s="417"/>
      <c r="C20" s="417"/>
      <c r="D20" s="417"/>
      <c r="E20" s="417"/>
      <c r="F20" s="417"/>
      <c r="G20" s="417"/>
    </row>
    <row r="21" spans="1:7" x14ac:dyDescent="0.2">
      <c r="A21" s="417"/>
      <c r="B21" s="417"/>
      <c r="C21" s="417"/>
      <c r="D21" s="417"/>
      <c r="E21" s="417"/>
      <c r="F21" s="417"/>
      <c r="G21" s="417"/>
    </row>
    <row r="22" spans="1:7" x14ac:dyDescent="0.2">
      <c r="A22" s="418" t="s">
        <v>455</v>
      </c>
      <c r="B22" s="417"/>
      <c r="C22" s="417"/>
      <c r="D22" s="417"/>
      <c r="E22" s="417"/>
      <c r="F22" s="417"/>
      <c r="G22" s="417"/>
    </row>
    <row r="23" spans="1:7" x14ac:dyDescent="0.2">
      <c r="A23" s="434" t="s">
        <v>310</v>
      </c>
      <c r="B23" s="434"/>
      <c r="C23" s="434"/>
      <c r="D23" s="434"/>
      <c r="E23" s="434"/>
      <c r="F23" s="434"/>
      <c r="G23" s="417"/>
    </row>
    <row r="24" spans="1:7" x14ac:dyDescent="0.2">
      <c r="A24" s="901" t="s">
        <v>456</v>
      </c>
      <c r="B24" s="901"/>
      <c r="C24" s="901"/>
      <c r="D24" s="902" t="s">
        <v>457</v>
      </c>
      <c r="E24" s="902"/>
      <c r="F24" s="902"/>
      <c r="G24" s="417"/>
    </row>
    <row r="25" spans="1:7" x14ac:dyDescent="0.2">
      <c r="A25" s="417"/>
      <c r="B25" s="417"/>
      <c r="C25" s="417"/>
      <c r="D25" s="417"/>
      <c r="E25" s="417"/>
      <c r="F25" s="417"/>
      <c r="G25" s="417"/>
    </row>
    <row r="26" spans="1:7" x14ac:dyDescent="0.2">
      <c r="A26" s="417"/>
      <c r="B26" s="417"/>
      <c r="C26" s="417"/>
      <c r="D26" s="417"/>
      <c r="E26" s="417"/>
      <c r="F26" s="417"/>
      <c r="G26" s="417"/>
    </row>
    <row r="27" spans="1:7" x14ac:dyDescent="0.2">
      <c r="A27" s="60" t="s">
        <v>458</v>
      </c>
      <c r="B27" s="417"/>
      <c r="C27" s="60"/>
      <c r="D27" s="418" t="s">
        <v>459</v>
      </c>
      <c r="E27" s="417"/>
      <c r="F27" s="417"/>
      <c r="G27" s="417"/>
    </row>
    <row r="28" spans="1:7" x14ac:dyDescent="0.2">
      <c r="A28" s="434" t="s">
        <v>310</v>
      </c>
      <c r="B28" s="435" t="s">
        <v>461</v>
      </c>
      <c r="C28" s="58"/>
      <c r="D28" s="420" t="s">
        <v>115</v>
      </c>
      <c r="E28" s="421"/>
      <c r="F28" s="422" t="s">
        <v>462</v>
      </c>
      <c r="G28" s="417"/>
    </row>
    <row r="29" spans="1:7" x14ac:dyDescent="0.2">
      <c r="A29" s="436" t="s">
        <v>466</v>
      </c>
      <c r="B29" s="437" t="s">
        <v>467</v>
      </c>
      <c r="C29" s="58"/>
      <c r="D29" s="428" t="s">
        <v>427</v>
      </c>
      <c r="E29" s="429"/>
      <c r="F29" s="430" t="s">
        <v>468</v>
      </c>
      <c r="G29" s="417"/>
    </row>
    <row r="30" spans="1:7" x14ac:dyDescent="0.2">
      <c r="A30" s="438" t="s">
        <v>469</v>
      </c>
      <c r="B30" s="439" t="s">
        <v>470</v>
      </c>
      <c r="C30" s="417"/>
      <c r="D30" s="417"/>
      <c r="E30" s="417"/>
      <c r="F30" s="417"/>
      <c r="G30" s="417"/>
    </row>
    <row r="31" spans="1:7" x14ac:dyDescent="0.2">
      <c r="A31" s="417"/>
      <c r="B31" s="417"/>
      <c r="C31" s="417"/>
      <c r="D31" s="417"/>
      <c r="E31" s="417"/>
      <c r="F31" s="417"/>
      <c r="G31" s="417"/>
    </row>
    <row r="32" spans="1:7" x14ac:dyDescent="0.2">
      <c r="A32" s="417"/>
      <c r="B32" s="417"/>
      <c r="C32" s="417"/>
      <c r="D32" s="417"/>
      <c r="E32" s="417"/>
      <c r="F32" s="417"/>
      <c r="G32" s="417"/>
    </row>
    <row r="33" spans="1:7" x14ac:dyDescent="0.2">
      <c r="A33" s="418" t="s">
        <v>460</v>
      </c>
      <c r="B33" s="417"/>
      <c r="C33" s="417"/>
      <c r="D33" s="417"/>
      <c r="E33" s="418" t="s">
        <v>471</v>
      </c>
      <c r="F33" s="417"/>
      <c r="G33" s="417"/>
    </row>
    <row r="34" spans="1:7" x14ac:dyDescent="0.2">
      <c r="A34" s="434" t="s">
        <v>463</v>
      </c>
      <c r="B34" s="434" t="s">
        <v>464</v>
      </c>
      <c r="C34" s="434" t="s">
        <v>465</v>
      </c>
      <c r="D34" s="425"/>
      <c r="E34" s="419"/>
      <c r="F34" s="419" t="s">
        <v>472</v>
      </c>
      <c r="G34" s="417"/>
    </row>
    <row r="35" spans="1:7" x14ac:dyDescent="0.2">
      <c r="A35" s="1"/>
      <c r="B35" s="1"/>
      <c r="C35" s="1"/>
      <c r="D35" s="1"/>
      <c r="E35" s="420" t="s">
        <v>473</v>
      </c>
      <c r="F35" s="440">
        <v>11.6</v>
      </c>
      <c r="G35" s="417"/>
    </row>
    <row r="36" spans="1:7" x14ac:dyDescent="0.2">
      <c r="A36" s="1"/>
      <c r="B36" s="1"/>
      <c r="C36" s="1"/>
      <c r="D36" s="1"/>
      <c r="E36" s="423" t="s">
        <v>49</v>
      </c>
      <c r="F36" s="440">
        <v>8.5299999999999994</v>
      </c>
      <c r="G36" s="417"/>
    </row>
    <row r="37" spans="1:7" x14ac:dyDescent="0.2">
      <c r="A37" s="1"/>
      <c r="B37" s="1"/>
      <c r="C37" s="1"/>
      <c r="D37" s="1"/>
      <c r="E37" s="423" t="s">
        <v>50</v>
      </c>
      <c r="F37" s="440">
        <v>7.88</v>
      </c>
      <c r="G37" s="417"/>
    </row>
    <row r="38" spans="1:7" x14ac:dyDescent="0.2">
      <c r="A38" s="1"/>
      <c r="B38" s="1"/>
      <c r="C38" s="1"/>
      <c r="D38" s="1"/>
      <c r="E38" s="423" t="s">
        <v>474</v>
      </c>
      <c r="F38" s="440">
        <v>7.93</v>
      </c>
      <c r="G38" s="417"/>
    </row>
    <row r="39" spans="1:7" x14ac:dyDescent="0.2">
      <c r="A39" s="1"/>
      <c r="B39" s="1"/>
      <c r="C39" s="1"/>
      <c r="D39" s="1"/>
      <c r="E39" s="423" t="s">
        <v>130</v>
      </c>
      <c r="F39" s="440">
        <v>7.46</v>
      </c>
      <c r="G39" s="417"/>
    </row>
    <row r="40" spans="1:7" x14ac:dyDescent="0.2">
      <c r="A40" s="1"/>
      <c r="B40" s="1"/>
      <c r="C40" s="1"/>
      <c r="D40" s="1"/>
      <c r="E40" s="423" t="s">
        <v>131</v>
      </c>
      <c r="F40" s="440">
        <v>6.66</v>
      </c>
      <c r="G40" s="417"/>
    </row>
    <row r="41" spans="1:7" x14ac:dyDescent="0.2">
      <c r="A41" s="1"/>
      <c r="B41" s="1"/>
      <c r="C41" s="1"/>
      <c r="D41" s="1"/>
      <c r="E41" s="428" t="s">
        <v>475</v>
      </c>
      <c r="F41" s="441">
        <v>8</v>
      </c>
      <c r="G41" s="417"/>
    </row>
    <row r="42" spans="1:7" x14ac:dyDescent="0.2">
      <c r="A42" s="417"/>
      <c r="B42" s="417"/>
      <c r="C42" s="417"/>
      <c r="D42" s="417"/>
      <c r="E42" s="417"/>
      <c r="F42" s="417"/>
      <c r="G42" s="417"/>
    </row>
    <row r="43" spans="1:7" x14ac:dyDescent="0.2">
      <c r="A43" s="417"/>
      <c r="B43" s="417"/>
      <c r="C43" s="417"/>
      <c r="D43" s="417"/>
      <c r="E43" s="417"/>
      <c r="F43" s="417"/>
      <c r="G43" s="417"/>
    </row>
    <row r="44" spans="1:7" x14ac:dyDescent="0.2">
      <c r="A44" s="417"/>
      <c r="B44" s="417"/>
      <c r="C44" s="417"/>
      <c r="D44" s="417"/>
      <c r="E44" s="417"/>
      <c r="F44" s="417"/>
      <c r="G44" s="417"/>
    </row>
    <row r="45" spans="1:7" ht="15" x14ac:dyDescent="0.25">
      <c r="A45" s="442" t="s">
        <v>476</v>
      </c>
      <c r="B45" s="1"/>
      <c r="C45" s="1"/>
      <c r="D45" s="1"/>
      <c r="E45" s="1"/>
      <c r="F45" s="1"/>
      <c r="G45" s="1"/>
    </row>
    <row r="46" spans="1:7" x14ac:dyDescent="0.2">
      <c r="A46" s="1" t="s">
        <v>477</v>
      </c>
      <c r="B46" s="1"/>
      <c r="C46" s="1"/>
      <c r="D46" s="1"/>
      <c r="E46" s="1"/>
      <c r="F46" s="1"/>
      <c r="G46" s="1"/>
    </row>
    <row r="47" spans="1:7" x14ac:dyDescent="0.2">
      <c r="A47" s="1" t="s">
        <v>478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42" t="s">
        <v>479</v>
      </c>
      <c r="B49" s="1"/>
      <c r="C49" s="1"/>
      <c r="D49" s="1"/>
      <c r="E49" s="1"/>
      <c r="F49" s="1"/>
      <c r="G49" s="1"/>
    </row>
    <row r="50" spans="1:7" x14ac:dyDescent="0.2">
      <c r="A50" s="1" t="s">
        <v>480</v>
      </c>
      <c r="B50" s="1"/>
      <c r="C50" s="1"/>
      <c r="D50" s="1"/>
      <c r="E50" s="1"/>
      <c r="F50" s="1"/>
      <c r="G50" s="1"/>
    </row>
    <row r="51" spans="1:7" x14ac:dyDescent="0.2">
      <c r="A51" s="1" t="s">
        <v>481</v>
      </c>
      <c r="B51" s="1"/>
      <c r="C51" s="1"/>
      <c r="D51" s="1"/>
      <c r="E51" s="1"/>
      <c r="F51" s="1"/>
      <c r="G51" s="1"/>
    </row>
    <row r="52" spans="1:7" x14ac:dyDescent="0.2">
      <c r="A52" s="1" t="s">
        <v>482</v>
      </c>
      <c r="B52" s="1"/>
      <c r="C52" s="1"/>
      <c r="D52" s="1"/>
      <c r="E52" s="1"/>
      <c r="F52" s="1"/>
      <c r="G52" s="1"/>
    </row>
    <row r="53" spans="1:7" x14ac:dyDescent="0.2">
      <c r="A53" s="1" t="s">
        <v>483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42" t="s">
        <v>484</v>
      </c>
      <c r="B55" s="1"/>
      <c r="C55" s="1"/>
      <c r="D55" s="1"/>
      <c r="E55" s="1"/>
      <c r="F55" s="1"/>
      <c r="G55" s="1"/>
    </row>
    <row r="56" spans="1:7" x14ac:dyDescent="0.2">
      <c r="A56" s="1" t="s">
        <v>485</v>
      </c>
      <c r="B56" s="1"/>
      <c r="C56" s="1"/>
      <c r="D56" s="1"/>
      <c r="E56" s="1"/>
      <c r="F56" s="1"/>
      <c r="G56" s="1"/>
    </row>
    <row r="57" spans="1:7" x14ac:dyDescent="0.2">
      <c r="A57" s="1" t="s">
        <v>486</v>
      </c>
      <c r="B57" s="1"/>
      <c r="C57" s="1"/>
      <c r="D57" s="1"/>
      <c r="E57" s="1"/>
      <c r="F57" s="1"/>
      <c r="G57" s="1"/>
    </row>
    <row r="58" spans="1:7" x14ac:dyDescent="0.2">
      <c r="A58" s="1" t="s">
        <v>487</v>
      </c>
      <c r="B58" s="1"/>
      <c r="C58" s="1"/>
      <c r="D58" s="1"/>
      <c r="E58" s="1"/>
      <c r="F58" s="1"/>
      <c r="G58" s="1"/>
    </row>
    <row r="59" spans="1:7" x14ac:dyDescent="0.2">
      <c r="A59" s="1" t="s">
        <v>488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42" t="s">
        <v>664</v>
      </c>
      <c r="B61" s="1"/>
      <c r="C61" s="1"/>
      <c r="D61" s="1"/>
      <c r="E61" s="1"/>
      <c r="F61" s="1"/>
      <c r="G61" s="1"/>
    </row>
    <row r="62" spans="1:7" x14ac:dyDescent="0.2">
      <c r="A62" s="1" t="s">
        <v>665</v>
      </c>
      <c r="B62" s="1"/>
      <c r="C62" s="1"/>
      <c r="D62" s="1"/>
      <c r="E62" s="1"/>
      <c r="F62" s="1"/>
      <c r="G62" s="1"/>
    </row>
    <row r="63" spans="1:7" x14ac:dyDescent="0.2">
      <c r="A63" s="1" t="s">
        <v>666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42" t="s">
        <v>489</v>
      </c>
      <c r="B65" s="1"/>
      <c r="C65" s="1"/>
      <c r="D65" s="1"/>
      <c r="E65" s="1"/>
      <c r="F65" s="1"/>
      <c r="G65" s="1"/>
    </row>
    <row r="66" spans="1:7" x14ac:dyDescent="0.2">
      <c r="A66" s="1" t="s">
        <v>490</v>
      </c>
      <c r="B66" s="1"/>
      <c r="C66" s="1"/>
      <c r="D66" s="1"/>
      <c r="E66" s="1"/>
      <c r="F66" s="1"/>
      <c r="G66" s="1"/>
    </row>
    <row r="67" spans="1:7" x14ac:dyDescent="0.2">
      <c r="A67" s="1" t="s">
        <v>491</v>
      </c>
      <c r="B67" s="1"/>
      <c r="C67" s="1"/>
      <c r="D67" s="1"/>
      <c r="E67" s="1"/>
      <c r="F67" s="1"/>
      <c r="G67" s="1"/>
    </row>
    <row r="68" spans="1:7" x14ac:dyDescent="0.2">
      <c r="A68" s="1" t="s">
        <v>492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D16"/>
  <sheetViews>
    <sheetView workbookViewId="0">
      <selection activeCell="D11" sqref="D1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5" thickTop="1" x14ac:dyDescent="0.2">
      <c r="A1" s="463" t="s">
        <v>506</v>
      </c>
      <c r="B1" s="466"/>
      <c r="C1" s="466"/>
      <c r="D1" s="466"/>
    </row>
    <row r="2" spans="1:4" x14ac:dyDescent="0.2">
      <c r="A2" s="496"/>
      <c r="B2" s="494"/>
      <c r="C2" s="494"/>
      <c r="D2" s="497"/>
    </row>
    <row r="3" spans="1:4" x14ac:dyDescent="0.2">
      <c r="A3" s="498"/>
      <c r="B3" s="498">
        <v>2013</v>
      </c>
      <c r="C3" s="498">
        <v>2014</v>
      </c>
      <c r="D3" s="498">
        <v>2015</v>
      </c>
    </row>
    <row r="4" spans="1:4" x14ac:dyDescent="0.2">
      <c r="A4" s="465" t="s">
        <v>135</v>
      </c>
      <c r="B4" s="493">
        <v>-7.4982580478999132</v>
      </c>
      <c r="C4" s="493">
        <v>-7.7327239324751389</v>
      </c>
      <c r="D4" s="493">
        <v>-0.14418505360877457</v>
      </c>
    </row>
    <row r="5" spans="1:4" x14ac:dyDescent="0.2">
      <c r="A5" s="465" t="s">
        <v>136</v>
      </c>
      <c r="B5" s="493">
        <v>-8.8924530160599851</v>
      </c>
      <c r="C5" s="493">
        <v>-6.1296949344283655</v>
      </c>
      <c r="D5" s="493">
        <v>0.24985645327227274</v>
      </c>
    </row>
    <row r="6" spans="1:4" x14ac:dyDescent="0.2">
      <c r="A6" s="465" t="s">
        <v>137</v>
      </c>
      <c r="B6" s="493">
        <v>-9.2827590482357305</v>
      </c>
      <c r="C6" s="493">
        <v>-4.9360328813391545</v>
      </c>
      <c r="D6" s="493">
        <v>-5.2664184976585128E-2</v>
      </c>
    </row>
    <row r="7" spans="1:4" x14ac:dyDescent="0.2">
      <c r="A7" s="465" t="s">
        <v>138</v>
      </c>
      <c r="B7" s="493">
        <v>-9.3694248229795942</v>
      </c>
      <c r="C7" s="493">
        <v>-4.7632055255687051</v>
      </c>
      <c r="D7" s="767">
        <v>0.41339239016720436</v>
      </c>
    </row>
    <row r="8" spans="1:4" x14ac:dyDescent="0.2">
      <c r="A8" s="465" t="s">
        <v>139</v>
      </c>
      <c r="B8" s="493">
        <v>-9.8600142648082088</v>
      </c>
      <c r="C8" s="493">
        <v>-3.8875707836077051</v>
      </c>
      <c r="D8" s="767" t="s">
        <v>619</v>
      </c>
    </row>
    <row r="9" spans="1:4" x14ac:dyDescent="0.2">
      <c r="A9" s="465" t="s">
        <v>140</v>
      </c>
      <c r="B9" s="493">
        <v>-10.661427553112601</v>
      </c>
      <c r="C9" s="493">
        <v>-2.4602846213226868</v>
      </c>
      <c r="D9" s="767" t="s">
        <v>619</v>
      </c>
    </row>
    <row r="10" spans="1:4" x14ac:dyDescent="0.2">
      <c r="A10" s="465" t="s">
        <v>141</v>
      </c>
      <c r="B10" s="493">
        <v>-10.494063006540271</v>
      </c>
      <c r="C10" s="493">
        <v>-2.1636291333607574</v>
      </c>
      <c r="D10" s="767" t="s">
        <v>619</v>
      </c>
    </row>
    <row r="11" spans="1:4" x14ac:dyDescent="0.2">
      <c r="A11" s="465" t="s">
        <v>142</v>
      </c>
      <c r="B11" s="493">
        <v>-10.991666855459252</v>
      </c>
      <c r="C11" s="493">
        <v>-1.7931252251309766</v>
      </c>
      <c r="D11" s="767" t="s">
        <v>619</v>
      </c>
    </row>
    <row r="12" spans="1:4" x14ac:dyDescent="0.2">
      <c r="A12" s="465" t="s">
        <v>143</v>
      </c>
      <c r="B12" s="493">
        <v>-10.415991755541475</v>
      </c>
      <c r="C12" s="493">
        <v>-1.013408826753913</v>
      </c>
      <c r="D12" s="767" t="s">
        <v>619</v>
      </c>
    </row>
    <row r="13" spans="1:4" x14ac:dyDescent="0.2">
      <c r="A13" s="465" t="s">
        <v>144</v>
      </c>
      <c r="B13" s="493">
        <v>-10.205386523367592</v>
      </c>
      <c r="C13" s="493">
        <v>-0.50837779064245037</v>
      </c>
      <c r="D13" s="767" t="s">
        <v>619</v>
      </c>
    </row>
    <row r="14" spans="1:4" x14ac:dyDescent="0.2">
      <c r="A14" s="465" t="s">
        <v>145</v>
      </c>
      <c r="B14" s="493">
        <v>-9.7135005410103492</v>
      </c>
      <c r="C14" s="493">
        <v>-0.71312620630052037</v>
      </c>
      <c r="D14" s="767" t="s">
        <v>619</v>
      </c>
    </row>
    <row r="15" spans="1:4" x14ac:dyDescent="0.2">
      <c r="A15" s="494" t="s">
        <v>146</v>
      </c>
      <c r="B15" s="495">
        <v>-8.9053259764972612</v>
      </c>
      <c r="C15" s="495">
        <v>-0.53865447644247699</v>
      </c>
      <c r="D15" s="768" t="s">
        <v>619</v>
      </c>
    </row>
    <row r="16" spans="1:4" x14ac:dyDescent="0.2">
      <c r="A16" s="464"/>
      <c r="B16" s="465"/>
      <c r="C16" s="465"/>
      <c r="D16" s="93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501" t="s">
        <v>24</v>
      </c>
      <c r="B1" s="502"/>
      <c r="C1" s="502"/>
      <c r="D1" s="502"/>
      <c r="E1" s="502"/>
      <c r="F1" s="502"/>
      <c r="G1" s="502"/>
      <c r="H1" s="502"/>
    </row>
    <row r="2" spans="1:8" ht="15.75" x14ac:dyDescent="0.25">
      <c r="A2" s="503"/>
      <c r="B2" s="504"/>
      <c r="C2" s="505"/>
      <c r="D2" s="505"/>
      <c r="E2" s="505"/>
      <c r="F2" s="505"/>
      <c r="G2" s="505"/>
      <c r="H2" s="535" t="s">
        <v>160</v>
      </c>
    </row>
    <row r="3" spans="1:8" s="80" customFormat="1" x14ac:dyDescent="0.2">
      <c r="A3" s="457"/>
      <c r="B3" s="856">
        <f>INDICE!A3</f>
        <v>42095</v>
      </c>
      <c r="C3" s="857"/>
      <c r="D3" s="857" t="s">
        <v>121</v>
      </c>
      <c r="E3" s="857"/>
      <c r="F3" s="857" t="s">
        <v>122</v>
      </c>
      <c r="G3" s="857"/>
      <c r="H3" s="857"/>
    </row>
    <row r="4" spans="1:8" s="80" customFormat="1" x14ac:dyDescent="0.2">
      <c r="A4" s="458"/>
      <c r="B4" s="97" t="s">
        <v>48</v>
      </c>
      <c r="C4" s="97" t="s">
        <v>501</v>
      </c>
      <c r="D4" s="97" t="s">
        <v>48</v>
      </c>
      <c r="E4" s="97" t="s">
        <v>501</v>
      </c>
      <c r="F4" s="97" t="s">
        <v>48</v>
      </c>
      <c r="G4" s="453" t="s">
        <v>501</v>
      </c>
      <c r="H4" s="453" t="s">
        <v>129</v>
      </c>
    </row>
    <row r="5" spans="1:8" s="102" customFormat="1" x14ac:dyDescent="0.2">
      <c r="A5" s="507" t="s">
        <v>147</v>
      </c>
      <c r="B5" s="516">
        <v>69.614040000000003</v>
      </c>
      <c r="C5" s="509">
        <v>-2.461714486516136</v>
      </c>
      <c r="D5" s="508">
        <v>358.74642000000006</v>
      </c>
      <c r="E5" s="509">
        <v>4.5402814552607165</v>
      </c>
      <c r="F5" s="508">
        <v>874.36383000000012</v>
      </c>
      <c r="G5" s="509">
        <v>-2.5916635713768534</v>
      </c>
      <c r="H5" s="514">
        <v>52.044055925341837</v>
      </c>
    </row>
    <row r="6" spans="1:8" s="102" customFormat="1" x14ac:dyDescent="0.2">
      <c r="A6" s="507" t="s">
        <v>148</v>
      </c>
      <c r="B6" s="516">
        <v>49.275750000000016</v>
      </c>
      <c r="C6" s="509">
        <v>-3.0441031937405656</v>
      </c>
      <c r="D6" s="508">
        <v>260.55708000000004</v>
      </c>
      <c r="E6" s="509">
        <v>1.5914112654035477</v>
      </c>
      <c r="F6" s="508">
        <v>513.65846999999997</v>
      </c>
      <c r="G6" s="509">
        <v>-6.178246446732059</v>
      </c>
      <c r="H6" s="514">
        <v>30.574080516580281</v>
      </c>
    </row>
    <row r="7" spans="1:8" s="102" customFormat="1" x14ac:dyDescent="0.2">
      <c r="A7" s="507" t="s">
        <v>149</v>
      </c>
      <c r="B7" s="516">
        <v>3.4118000000000004</v>
      </c>
      <c r="C7" s="509">
        <v>20.55361805724872</v>
      </c>
      <c r="D7" s="508">
        <v>12.624720000000002</v>
      </c>
      <c r="E7" s="509">
        <v>16.260429137121331</v>
      </c>
      <c r="F7" s="508">
        <v>37.075679999999998</v>
      </c>
      <c r="G7" s="509">
        <v>13.739267443586991</v>
      </c>
      <c r="H7" s="514">
        <v>2.206825919811982</v>
      </c>
    </row>
    <row r="8" spans="1:8" s="102" customFormat="1" x14ac:dyDescent="0.2">
      <c r="A8" s="510" t="s">
        <v>640</v>
      </c>
      <c r="B8" s="515">
        <v>6.6228699999999998</v>
      </c>
      <c r="C8" s="512">
        <v>-46.985061389029866</v>
      </c>
      <c r="D8" s="511">
        <v>27.359029999999997</v>
      </c>
      <c r="E8" s="513">
        <v>-15.356868835620668</v>
      </c>
      <c r="F8" s="511">
        <v>254.94753999999998</v>
      </c>
      <c r="G8" s="513">
        <v>221.90341895158849</v>
      </c>
      <c r="H8" s="515">
        <v>15.175037638265895</v>
      </c>
    </row>
    <row r="9" spans="1:8" s="80" customFormat="1" x14ac:dyDescent="0.2">
      <c r="A9" s="459" t="s">
        <v>120</v>
      </c>
      <c r="B9" s="69">
        <v>128.92446000000004</v>
      </c>
      <c r="C9" s="70">
        <v>-6.2479452452255995</v>
      </c>
      <c r="D9" s="69">
        <v>659.28724999999997</v>
      </c>
      <c r="E9" s="70">
        <v>2.5612367994967777</v>
      </c>
      <c r="F9" s="69">
        <v>1680.0455200000001</v>
      </c>
      <c r="G9" s="70">
        <v>7.9091250455213409</v>
      </c>
      <c r="H9" s="70">
        <v>100</v>
      </c>
    </row>
    <row r="10" spans="1:8" s="102" customFormat="1" x14ac:dyDescent="0.2">
      <c r="A10" s="500"/>
      <c r="B10" s="499"/>
      <c r="C10" s="506"/>
      <c r="D10" s="499"/>
      <c r="E10" s="506"/>
      <c r="F10" s="499"/>
      <c r="G10" s="506"/>
      <c r="H10" s="93" t="s">
        <v>241</v>
      </c>
    </row>
    <row r="11" spans="1:8" s="102" customFormat="1" x14ac:dyDescent="0.2">
      <c r="A11" s="460" t="s">
        <v>572</v>
      </c>
      <c r="B11" s="499"/>
      <c r="C11" s="499"/>
      <c r="D11" s="499"/>
      <c r="E11" s="499"/>
      <c r="F11" s="499"/>
      <c r="G11" s="506"/>
      <c r="H11" s="506"/>
    </row>
    <row r="12" spans="1:8" s="102" customFormat="1" x14ac:dyDescent="0.2">
      <c r="A12" s="460" t="s">
        <v>639</v>
      </c>
      <c r="B12" s="499"/>
      <c r="C12" s="499"/>
      <c r="D12" s="499"/>
      <c r="E12" s="499"/>
      <c r="F12" s="499"/>
      <c r="G12" s="506"/>
      <c r="H12" s="506"/>
    </row>
    <row r="13" spans="1:8" s="102" customFormat="1" ht="14.25" x14ac:dyDescent="0.2">
      <c r="A13" s="460" t="s">
        <v>242</v>
      </c>
      <c r="B13" s="465"/>
      <c r="C13" s="465"/>
      <c r="D13" s="465"/>
      <c r="E13" s="465"/>
      <c r="F13" s="465"/>
      <c r="G13" s="465"/>
      <c r="H13" s="465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95" priority="4" operator="between">
      <formula>0</formula>
      <formula>0.5</formula>
    </cfRule>
  </conditionalFormatting>
  <conditionalFormatting sqref="D8">
    <cfRule type="cellIs" dxfId="94" priority="3" operator="between">
      <formula>0</formula>
      <formula>0.5</formula>
    </cfRule>
  </conditionalFormatting>
  <conditionalFormatting sqref="F8">
    <cfRule type="cellIs" dxfId="93" priority="2" operator="between">
      <formula>0</formula>
      <formula>0.5</formula>
    </cfRule>
  </conditionalFormatting>
  <conditionalFormatting sqref="H8">
    <cfRule type="cellIs" dxfId="92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C25" sqref="C25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35" t="s">
        <v>160</v>
      </c>
    </row>
    <row r="3" spans="1:14" s="102" customFormat="1" x14ac:dyDescent="0.2">
      <c r="A3" s="79"/>
      <c r="B3" s="856">
        <f>INDICE!A3</f>
        <v>42095</v>
      </c>
      <c r="C3" s="857"/>
      <c r="D3" s="858" t="s">
        <v>121</v>
      </c>
      <c r="E3" s="858"/>
      <c r="F3" s="858" t="s">
        <v>122</v>
      </c>
      <c r="G3" s="858"/>
      <c r="H3" s="858"/>
      <c r="I3" s="536"/>
    </row>
    <row r="4" spans="1:14" s="102" customFormat="1" x14ac:dyDescent="0.2">
      <c r="A4" s="81"/>
      <c r="B4" s="97" t="s">
        <v>48</v>
      </c>
      <c r="C4" s="97" t="s">
        <v>507</v>
      </c>
      <c r="D4" s="97" t="s">
        <v>48</v>
      </c>
      <c r="E4" s="97" t="s">
        <v>501</v>
      </c>
      <c r="F4" s="97" t="s">
        <v>48</v>
      </c>
      <c r="G4" s="453" t="s">
        <v>501</v>
      </c>
      <c r="H4" s="453" t="s">
        <v>111</v>
      </c>
      <c r="I4" s="536"/>
    </row>
    <row r="5" spans="1:14" s="102" customFormat="1" x14ac:dyDescent="0.2">
      <c r="A5" s="99" t="s">
        <v>193</v>
      </c>
      <c r="B5" s="538">
        <v>356.26967999999994</v>
      </c>
      <c r="C5" s="531">
        <v>-1.5097792829599732</v>
      </c>
      <c r="D5" s="530">
        <v>1333.7013999999999</v>
      </c>
      <c r="E5" s="532">
        <v>-0.75290639938068704</v>
      </c>
      <c r="F5" s="530">
        <v>4289.1850699999995</v>
      </c>
      <c r="G5" s="532">
        <v>-0.96788688768123865</v>
      </c>
      <c r="H5" s="541">
        <v>92.969689618986592</v>
      </c>
    </row>
    <row r="6" spans="1:14" s="102" customFormat="1" x14ac:dyDescent="0.2">
      <c r="A6" s="99" t="s">
        <v>194</v>
      </c>
      <c r="B6" s="516">
        <v>27.867639999999973</v>
      </c>
      <c r="C6" s="524">
        <v>4.135154738064851</v>
      </c>
      <c r="D6" s="508">
        <v>102.18551999999993</v>
      </c>
      <c r="E6" s="509">
        <v>6.4241490824093468</v>
      </c>
      <c r="F6" s="508">
        <v>320.98110999999994</v>
      </c>
      <c r="G6" s="509">
        <v>1.9033944049965783</v>
      </c>
      <c r="H6" s="514">
        <v>6.9573855367023816</v>
      </c>
    </row>
    <row r="7" spans="1:14" s="102" customFormat="1" x14ac:dyDescent="0.2">
      <c r="A7" s="99" t="s">
        <v>154</v>
      </c>
      <c r="B7" s="539">
        <v>0</v>
      </c>
      <c r="C7" s="526">
        <v>-100</v>
      </c>
      <c r="D7" s="525">
        <v>2.2690000000000002E-2</v>
      </c>
      <c r="E7" s="526">
        <v>-70.474951203643471</v>
      </c>
      <c r="F7" s="525">
        <v>0.1356</v>
      </c>
      <c r="G7" s="526">
        <v>-47.47036491826141</v>
      </c>
      <c r="H7" s="539">
        <v>2.9391806850466778E-3</v>
      </c>
    </row>
    <row r="8" spans="1:14" s="102" customFormat="1" x14ac:dyDescent="0.2">
      <c r="A8" s="537" t="s">
        <v>155</v>
      </c>
      <c r="B8" s="517">
        <v>384.13731999999987</v>
      </c>
      <c r="C8" s="518">
        <v>-1.1256603197703712</v>
      </c>
      <c r="D8" s="517">
        <v>1435.9277699999998</v>
      </c>
      <c r="E8" s="518">
        <v>-0.27689069594648946</v>
      </c>
      <c r="F8" s="517">
        <v>4610.3925499999987</v>
      </c>
      <c r="G8" s="518">
        <v>-0.77615964408253202</v>
      </c>
      <c r="H8" s="518">
        <v>99.931981810052335</v>
      </c>
    </row>
    <row r="9" spans="1:14" s="102" customFormat="1" x14ac:dyDescent="0.2">
      <c r="A9" s="99" t="s">
        <v>156</v>
      </c>
      <c r="B9" s="539">
        <v>0.27256999999999998</v>
      </c>
      <c r="C9" s="526">
        <v>13.226436256386839</v>
      </c>
      <c r="D9" s="525">
        <v>0.90239999999999987</v>
      </c>
      <c r="E9" s="525">
        <v>-1.9311648934436254</v>
      </c>
      <c r="F9" s="525">
        <v>3.1380400000000002</v>
      </c>
      <c r="G9" s="526">
        <v>-35.502806558158753</v>
      </c>
      <c r="H9" s="514">
        <v>6.8018189947668714E-2</v>
      </c>
    </row>
    <row r="10" spans="1:14" s="102" customFormat="1" x14ac:dyDescent="0.2">
      <c r="A10" s="68" t="s">
        <v>157</v>
      </c>
      <c r="B10" s="519">
        <v>384.4098899999999</v>
      </c>
      <c r="C10" s="520">
        <v>-1.1167729419647197</v>
      </c>
      <c r="D10" s="519">
        <v>1436.8301699999997</v>
      </c>
      <c r="E10" s="520">
        <v>-0.27794717608631564</v>
      </c>
      <c r="F10" s="519">
        <v>4613.5305899999985</v>
      </c>
      <c r="G10" s="520">
        <v>-0.8124845181107595</v>
      </c>
      <c r="H10" s="520">
        <v>100</v>
      </c>
    </row>
    <row r="11" spans="1:14" s="102" customFormat="1" x14ac:dyDescent="0.2">
      <c r="A11" s="104" t="s">
        <v>158</v>
      </c>
      <c r="B11" s="527"/>
      <c r="C11" s="527"/>
      <c r="D11" s="527"/>
      <c r="E11" s="527"/>
      <c r="F11" s="527"/>
      <c r="G11" s="527"/>
      <c r="H11" s="527"/>
    </row>
    <row r="12" spans="1:14" s="102" customFormat="1" x14ac:dyDescent="0.2">
      <c r="A12" s="105" t="s">
        <v>200</v>
      </c>
      <c r="B12" s="540">
        <v>23.197559999999978</v>
      </c>
      <c r="C12" s="529">
        <v>1.640349854840389</v>
      </c>
      <c r="D12" s="528">
        <v>91.475279999999998</v>
      </c>
      <c r="E12" s="529">
        <v>11.541807290001467</v>
      </c>
      <c r="F12" s="528">
        <v>290.41615999999999</v>
      </c>
      <c r="G12" s="529">
        <v>13.372626890443875</v>
      </c>
      <c r="H12" s="542">
        <v>6.2948788207774751</v>
      </c>
    </row>
    <row r="13" spans="1:14" s="102" customFormat="1" x14ac:dyDescent="0.2">
      <c r="A13" s="106" t="s">
        <v>159</v>
      </c>
      <c r="B13" s="581">
        <v>6.0345897968441928</v>
      </c>
      <c r="C13" s="533"/>
      <c r="D13" s="562">
        <v>6.3664643122019084</v>
      </c>
      <c r="E13" s="533"/>
      <c r="F13" s="562">
        <v>6.2948788207774751</v>
      </c>
      <c r="G13" s="533"/>
      <c r="H13" s="543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241</v>
      </c>
    </row>
    <row r="15" spans="1:14" s="102" customFormat="1" x14ac:dyDescent="0.2">
      <c r="A15" s="94" t="s">
        <v>572</v>
      </c>
      <c r="B15" s="136"/>
      <c r="C15" s="136"/>
      <c r="D15" s="136"/>
      <c r="E15" s="136"/>
      <c r="F15" s="534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508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94" t="s">
        <v>242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91" priority="1" operator="between">
      <formula>0</formula>
      <formula>0.5</formula>
    </cfRule>
  </conditionalFormatting>
  <conditionalFormatting sqref="B9:G9">
    <cfRule type="cellIs" dxfId="90" priority="3" operator="between">
      <formula>0</formula>
      <formula>0.5</formula>
    </cfRule>
  </conditionalFormatting>
  <conditionalFormatting sqref="B7:G7">
    <cfRule type="cellIs" dxfId="89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A2" sqref="A2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612</v>
      </c>
    </row>
    <row r="2" spans="1:9" ht="15.75" x14ac:dyDescent="0.25">
      <c r="A2" s="2"/>
      <c r="B2" s="109"/>
      <c r="H2" s="110" t="s">
        <v>160</v>
      </c>
    </row>
    <row r="3" spans="1:9" s="114" customFormat="1" ht="13.7" customHeight="1" x14ac:dyDescent="0.2">
      <c r="A3" s="111"/>
      <c r="B3" s="859">
        <f>INDICE!A3</f>
        <v>42095</v>
      </c>
      <c r="C3" s="859"/>
      <c r="D3" s="859"/>
      <c r="E3" s="112"/>
      <c r="F3" s="860" t="s">
        <v>122</v>
      </c>
      <c r="G3" s="860"/>
      <c r="H3" s="860"/>
    </row>
    <row r="4" spans="1:9" s="114" customFormat="1" x14ac:dyDescent="0.2">
      <c r="A4" s="115"/>
      <c r="B4" s="116" t="s">
        <v>152</v>
      </c>
      <c r="C4" s="116" t="s">
        <v>153</v>
      </c>
      <c r="D4" s="116" t="s">
        <v>161</v>
      </c>
      <c r="E4" s="116"/>
      <c r="F4" s="116" t="s">
        <v>152</v>
      </c>
      <c r="G4" s="116" t="s">
        <v>153</v>
      </c>
      <c r="H4" s="116" t="s">
        <v>161</v>
      </c>
    </row>
    <row r="5" spans="1:9" s="114" customFormat="1" x14ac:dyDescent="0.2">
      <c r="A5" s="111" t="s">
        <v>162</v>
      </c>
      <c r="B5" s="117">
        <v>53.841729999999991</v>
      </c>
      <c r="C5" s="117">
        <v>2.1882400000000004</v>
      </c>
      <c r="D5" s="544">
        <v>56.029969999999992</v>
      </c>
      <c r="E5" s="545"/>
      <c r="F5" s="545">
        <v>661.26533000000018</v>
      </c>
      <c r="G5" s="545">
        <v>24.760529999999992</v>
      </c>
      <c r="H5" s="544">
        <v>686.02586000000019</v>
      </c>
      <c r="I5" s="82"/>
    </row>
    <row r="6" spans="1:9" s="114" customFormat="1" x14ac:dyDescent="0.2">
      <c r="A6" s="115" t="s">
        <v>163</v>
      </c>
      <c r="B6" s="118">
        <v>10.723510000000001</v>
      </c>
      <c r="C6" s="119">
        <v>0.57950999999999997</v>
      </c>
      <c r="D6" s="546">
        <v>11.30302</v>
      </c>
      <c r="E6" s="268"/>
      <c r="F6" s="268">
        <v>126.39220000000014</v>
      </c>
      <c r="G6" s="268">
        <v>6.2741799999999985</v>
      </c>
      <c r="H6" s="546">
        <v>132.66638000000015</v>
      </c>
      <c r="I6" s="82"/>
    </row>
    <row r="7" spans="1:9" s="114" customFormat="1" x14ac:dyDescent="0.2">
      <c r="A7" s="115" t="s">
        <v>164</v>
      </c>
      <c r="B7" s="118">
        <v>7.0029299999999992</v>
      </c>
      <c r="C7" s="119">
        <v>0.54105999999999999</v>
      </c>
      <c r="D7" s="546">
        <v>7.5439899999999991</v>
      </c>
      <c r="E7" s="268"/>
      <c r="F7" s="268">
        <v>83.173980000000014</v>
      </c>
      <c r="G7" s="268">
        <v>6.1648799999999975</v>
      </c>
      <c r="H7" s="546">
        <v>89.338860000000011</v>
      </c>
      <c r="I7" s="82"/>
    </row>
    <row r="8" spans="1:9" s="114" customFormat="1" x14ac:dyDescent="0.2">
      <c r="A8" s="115" t="s">
        <v>165</v>
      </c>
      <c r="B8" s="118">
        <v>15.701329999999999</v>
      </c>
      <c r="C8" s="118">
        <v>0.87654999999999994</v>
      </c>
      <c r="D8" s="546">
        <v>16.57788</v>
      </c>
      <c r="E8" s="268"/>
      <c r="F8" s="268">
        <v>195.74601000000001</v>
      </c>
      <c r="G8" s="268">
        <v>10.954930000000004</v>
      </c>
      <c r="H8" s="546">
        <v>206.70094</v>
      </c>
      <c r="I8" s="82"/>
    </row>
    <row r="9" spans="1:9" s="114" customFormat="1" x14ac:dyDescent="0.2">
      <c r="A9" s="115" t="s">
        <v>166</v>
      </c>
      <c r="B9" s="118">
        <v>30.89377</v>
      </c>
      <c r="C9" s="118">
        <v>10.60441</v>
      </c>
      <c r="D9" s="546">
        <v>41.498179999999998</v>
      </c>
      <c r="E9" s="268"/>
      <c r="F9" s="268">
        <v>360.31854000000016</v>
      </c>
      <c r="G9" s="268">
        <v>117.79805999999996</v>
      </c>
      <c r="H9" s="546">
        <v>478.11660000000012</v>
      </c>
      <c r="I9" s="82"/>
    </row>
    <row r="10" spans="1:9" s="114" customFormat="1" x14ac:dyDescent="0.2">
      <c r="A10" s="115" t="s">
        <v>167</v>
      </c>
      <c r="B10" s="118">
        <v>4.8620700000000001</v>
      </c>
      <c r="C10" s="119">
        <v>0.30487999999999998</v>
      </c>
      <c r="D10" s="546">
        <v>5.1669499999999999</v>
      </c>
      <c r="E10" s="268"/>
      <c r="F10" s="268">
        <v>57.061669999999992</v>
      </c>
      <c r="G10" s="268">
        <v>3.2840599999999998</v>
      </c>
      <c r="H10" s="546">
        <v>60.345729999999989</v>
      </c>
      <c r="I10" s="82"/>
    </row>
    <row r="11" spans="1:9" s="114" customFormat="1" x14ac:dyDescent="0.2">
      <c r="A11" s="115" t="s">
        <v>168</v>
      </c>
      <c r="B11" s="118">
        <v>20.298269999999999</v>
      </c>
      <c r="C11" s="118">
        <v>1.1461600000000001</v>
      </c>
      <c r="D11" s="546">
        <v>21.444429999999997</v>
      </c>
      <c r="E11" s="268"/>
      <c r="F11" s="268">
        <v>239.9284999999999</v>
      </c>
      <c r="G11" s="268">
        <v>14.21135000000001</v>
      </c>
      <c r="H11" s="546">
        <v>254.13984999999991</v>
      </c>
      <c r="I11" s="82"/>
    </row>
    <row r="12" spans="1:9" s="114" customFormat="1" x14ac:dyDescent="0.2">
      <c r="A12" s="115" t="s">
        <v>629</v>
      </c>
      <c r="B12" s="118">
        <v>13.604389999999999</v>
      </c>
      <c r="C12" s="119">
        <v>0.61512999999999995</v>
      </c>
      <c r="D12" s="546">
        <v>14.219519999999999</v>
      </c>
      <c r="E12" s="268"/>
      <c r="F12" s="268">
        <v>162.97500000000005</v>
      </c>
      <c r="G12" s="268">
        <v>7.3668900000000024</v>
      </c>
      <c r="H12" s="546">
        <v>170.34189000000006</v>
      </c>
      <c r="I12" s="82"/>
    </row>
    <row r="13" spans="1:9" s="114" customFormat="1" x14ac:dyDescent="0.2">
      <c r="A13" s="115" t="s">
        <v>169</v>
      </c>
      <c r="B13" s="118">
        <v>59.814350000000005</v>
      </c>
      <c r="C13" s="118">
        <v>4.0638699999999996</v>
      </c>
      <c r="D13" s="546">
        <v>63.878220000000006</v>
      </c>
      <c r="E13" s="268"/>
      <c r="F13" s="268">
        <v>720.39909999999952</v>
      </c>
      <c r="G13" s="268">
        <v>46.950210000000027</v>
      </c>
      <c r="H13" s="546">
        <v>767.3493099999996</v>
      </c>
      <c r="I13" s="82"/>
    </row>
    <row r="14" spans="1:9" s="114" customFormat="1" x14ac:dyDescent="0.2">
      <c r="A14" s="115" t="s">
        <v>170</v>
      </c>
      <c r="B14" s="119">
        <v>0.54124000000000005</v>
      </c>
      <c r="C14" s="119">
        <v>4.0259999999999997E-2</v>
      </c>
      <c r="D14" s="547">
        <v>0.58150000000000002</v>
      </c>
      <c r="E14" s="119"/>
      <c r="F14" s="268">
        <v>5.8965699999999996</v>
      </c>
      <c r="G14" s="119">
        <v>0.52212999999999998</v>
      </c>
      <c r="H14" s="547">
        <v>6.4186999999999994</v>
      </c>
      <c r="I14" s="82"/>
    </row>
    <row r="15" spans="1:9" s="114" customFormat="1" x14ac:dyDescent="0.2">
      <c r="A15" s="115" t="s">
        <v>171</v>
      </c>
      <c r="B15" s="118">
        <v>39.116190000000003</v>
      </c>
      <c r="C15" s="118">
        <v>1.6496899999999999</v>
      </c>
      <c r="D15" s="546">
        <v>40.765880000000003</v>
      </c>
      <c r="E15" s="268"/>
      <c r="F15" s="268">
        <v>470.89621000000028</v>
      </c>
      <c r="G15" s="268">
        <v>19.593949999999996</v>
      </c>
      <c r="H15" s="546">
        <v>490.49016000000029</v>
      </c>
      <c r="I15" s="82"/>
    </row>
    <row r="16" spans="1:9" s="114" customFormat="1" x14ac:dyDescent="0.2">
      <c r="A16" s="115" t="s">
        <v>172</v>
      </c>
      <c r="B16" s="118">
        <v>7.9428100000000006</v>
      </c>
      <c r="C16" s="119">
        <v>0.26094000000000001</v>
      </c>
      <c r="D16" s="546">
        <v>8.2037500000000012</v>
      </c>
      <c r="E16" s="268"/>
      <c r="F16" s="268">
        <v>92.494739999999965</v>
      </c>
      <c r="G16" s="268">
        <v>2.7954999999999983</v>
      </c>
      <c r="H16" s="546">
        <v>95.290239999999969</v>
      </c>
      <c r="I16" s="82"/>
    </row>
    <row r="17" spans="1:14" s="114" customFormat="1" x14ac:dyDescent="0.2">
      <c r="A17" s="115" t="s">
        <v>173</v>
      </c>
      <c r="B17" s="118">
        <v>18.512339999999998</v>
      </c>
      <c r="C17" s="118">
        <v>0.97690999999999995</v>
      </c>
      <c r="D17" s="546">
        <v>19.489249999999998</v>
      </c>
      <c r="E17" s="268"/>
      <c r="F17" s="268">
        <v>228.16677000000001</v>
      </c>
      <c r="G17" s="268">
        <v>12.814820000000013</v>
      </c>
      <c r="H17" s="546">
        <v>240.98159000000004</v>
      </c>
      <c r="I17" s="82"/>
    </row>
    <row r="18" spans="1:14" s="114" customFormat="1" x14ac:dyDescent="0.2">
      <c r="A18" s="115" t="s">
        <v>174</v>
      </c>
      <c r="B18" s="118">
        <v>2.2690399999999999</v>
      </c>
      <c r="C18" s="119">
        <v>0.16282999999999997</v>
      </c>
      <c r="D18" s="546">
        <v>2.43187</v>
      </c>
      <c r="E18" s="268"/>
      <c r="F18" s="268">
        <v>26.421649999999996</v>
      </c>
      <c r="G18" s="268">
        <v>1.54216</v>
      </c>
      <c r="H18" s="546">
        <v>27.963809999999995</v>
      </c>
      <c r="I18" s="82"/>
    </row>
    <row r="19" spans="1:14" s="114" customFormat="1" x14ac:dyDescent="0.2">
      <c r="A19" s="115" t="s">
        <v>175</v>
      </c>
      <c r="B19" s="118">
        <v>42.049730000000011</v>
      </c>
      <c r="C19" s="118">
        <v>2.1993900000000002</v>
      </c>
      <c r="D19" s="546">
        <v>44.249120000000012</v>
      </c>
      <c r="E19" s="268"/>
      <c r="F19" s="268">
        <v>511.70155</v>
      </c>
      <c r="G19" s="268">
        <v>27.028749999999999</v>
      </c>
      <c r="H19" s="546">
        <v>538.73029999999994</v>
      </c>
      <c r="I19" s="82"/>
    </row>
    <row r="20" spans="1:14" s="114" customFormat="1" x14ac:dyDescent="0.2">
      <c r="A20" s="115" t="s">
        <v>176</v>
      </c>
      <c r="B20" s="119">
        <v>0.52522000000000002</v>
      </c>
      <c r="C20" s="119">
        <v>0</v>
      </c>
      <c r="D20" s="547">
        <v>0.52522000000000002</v>
      </c>
      <c r="E20" s="119"/>
      <c r="F20" s="268">
        <v>6.1491500000000014</v>
      </c>
      <c r="G20" s="119">
        <v>0</v>
      </c>
      <c r="H20" s="547">
        <v>6.1491500000000014</v>
      </c>
      <c r="I20" s="82"/>
    </row>
    <row r="21" spans="1:14" s="114" customFormat="1" x14ac:dyDescent="0.2">
      <c r="A21" s="115" t="s">
        <v>177</v>
      </c>
      <c r="B21" s="118">
        <v>9.471680000000001</v>
      </c>
      <c r="C21" s="119">
        <v>0.46333999999999997</v>
      </c>
      <c r="D21" s="546">
        <v>9.9350200000000015</v>
      </c>
      <c r="E21" s="268"/>
      <c r="F21" s="268">
        <v>112.24256000000001</v>
      </c>
      <c r="G21" s="268">
        <v>5.5671699999999991</v>
      </c>
      <c r="H21" s="546">
        <v>117.80973000000002</v>
      </c>
      <c r="I21" s="82"/>
    </row>
    <row r="22" spans="1:14" s="114" customFormat="1" x14ac:dyDescent="0.2">
      <c r="A22" s="115" t="s">
        <v>178</v>
      </c>
      <c r="B22" s="118">
        <v>5.1824100000000008</v>
      </c>
      <c r="C22" s="119">
        <v>0.24077000000000001</v>
      </c>
      <c r="D22" s="546">
        <v>5.4231800000000012</v>
      </c>
      <c r="E22" s="268"/>
      <c r="F22" s="268">
        <v>61.235620000000019</v>
      </c>
      <c r="G22" s="268">
        <v>2.3854000000000002</v>
      </c>
      <c r="H22" s="546">
        <v>63.621020000000016</v>
      </c>
      <c r="I22" s="82"/>
    </row>
    <row r="23" spans="1:14" x14ac:dyDescent="0.2">
      <c r="A23" s="120" t="s">
        <v>179</v>
      </c>
      <c r="B23" s="121">
        <v>13.916670000000002</v>
      </c>
      <c r="C23" s="121">
        <v>0.95369999999999988</v>
      </c>
      <c r="D23" s="548">
        <v>14.870370000000001</v>
      </c>
      <c r="E23" s="549"/>
      <c r="F23" s="549">
        <v>166.71992000000006</v>
      </c>
      <c r="G23" s="549">
        <v>10.966139999999999</v>
      </c>
      <c r="H23" s="548">
        <v>177.68606000000005</v>
      </c>
      <c r="I23" s="489"/>
      <c r="N23" s="114"/>
    </row>
    <row r="24" spans="1:14" x14ac:dyDescent="0.2">
      <c r="A24" s="122" t="s">
        <v>513</v>
      </c>
      <c r="B24" s="123">
        <v>356.26967999999988</v>
      </c>
      <c r="C24" s="123">
        <v>27.867639999999973</v>
      </c>
      <c r="D24" s="123">
        <v>384.13731999999987</v>
      </c>
      <c r="E24" s="123"/>
      <c r="F24" s="123">
        <v>4289.1850700000005</v>
      </c>
      <c r="G24" s="123">
        <v>320.98111000000063</v>
      </c>
      <c r="H24" s="123">
        <v>4610.1661800000011</v>
      </c>
      <c r="I24" s="489"/>
    </row>
    <row r="25" spans="1:14" x14ac:dyDescent="0.2">
      <c r="H25" s="93" t="s">
        <v>241</v>
      </c>
    </row>
    <row r="26" spans="1:14" x14ac:dyDescent="0.2">
      <c r="A26" s="550" t="s">
        <v>509</v>
      </c>
      <c r="G26" s="125"/>
      <c r="H26" s="125"/>
    </row>
    <row r="27" spans="1:14" x14ac:dyDescent="0.2">
      <c r="A27" s="154" t="s">
        <v>242</v>
      </c>
      <c r="B27" s="127"/>
      <c r="G27" s="125"/>
      <c r="H27" s="125"/>
    </row>
    <row r="28" spans="1:14" ht="18" x14ac:dyDescent="0.25">
      <c r="A28" s="126"/>
      <c r="B28" s="127"/>
      <c r="E28" s="128"/>
      <c r="G28" s="125"/>
      <c r="H28" s="125"/>
    </row>
    <row r="29" spans="1:14" x14ac:dyDescent="0.2">
      <c r="A29" s="126"/>
      <c r="B29" s="127"/>
      <c r="G29" s="125"/>
      <c r="H29" s="125"/>
    </row>
    <row r="30" spans="1:14" x14ac:dyDescent="0.2">
      <c r="A30" s="126"/>
      <c r="B30" s="127"/>
      <c r="G30" s="125"/>
      <c r="H30" s="125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88" priority="1" operator="between">
      <formula>0</formula>
      <formula>0.5</formula>
    </cfRule>
    <cfRule type="cellIs" dxfId="87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