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5\05. MAYO 2015\"/>
    </mc:Choice>
  </mc:AlternateContent>
  <bookViews>
    <workbookView xWindow="0" yWindow="0" windowWidth="28800" windowHeight="1144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59" l="1"/>
  <c r="F11" i="46" l="1"/>
  <c r="D11" i="46"/>
  <c r="B11" i="46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<sst xmlns="http://schemas.openxmlformats.org/spreadsheetml/2006/main" count="1771" uniqueCount="668">
  <si>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</si>
  <si>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</si>
  <si>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</si>
  <si>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</si>
  <si>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</si>
  <si>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</si>
  <si>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</si>
  <si>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</si>
  <si>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</si>
  <si>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</si>
  <si>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</si>
  <si>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</si>
  <si>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</si>
  <si>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</si>
  <si>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</si>
  <si>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</si>
  <si>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</si>
  <si>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</si>
  <si>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</si>
  <si>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</si>
  <si>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</si>
  <si>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</si>
  <si>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</si>
  <si>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</si>
  <si>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</si>
  <si>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</si>
  <si>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</si>
  <si>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</si>
  <si>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</si>
  <si>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</si>
  <si>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</si>
  <si>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</si>
  <si>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</si>
  <si>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</si>
  <si>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</si>
  <si>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</si>
  <si>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</si>
  <si>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</si>
  <si>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</si>
  <si>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</si>
  <si>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</si>
  <si>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</si>
  <si>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</si>
  <si>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</si>
  <si>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</si>
  <si>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</si>
  <si>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</si>
  <si>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</si>
  <si>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</si>
  <si>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</si>
  <si>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</si>
  <si>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</si>
  <si>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</si>
  <si>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</si>
  <si>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</si>
  <si>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</si>
  <si>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</si>
  <si>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</si>
  <si>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</si>
  <si>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</si>
  <si>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</si>
  <si>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</si>
  <si>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</si>
  <si>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</si>
  <si>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</si>
  <si>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</si>
  <si>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</si>
  <si>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</si>
  <si>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</si>
  <si>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</si>
  <si>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</si>
  <si>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</si>
  <si>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</si>
  <si>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</si>
  <si>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</si>
  <si>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</si>
  <si>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</si>
  <si>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</si>
  <si>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</si>
  <si>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</si>
  <si>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</si>
  <si>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</si>
  <si>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</si>
  <si>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</si>
  <si>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</si>
  <si>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</si>
  <si>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</si>
  <si>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</si>
  <si>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</si>
  <si>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</si>
  <si>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</si>
  <si>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</si>
  <si>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</si>
  <si>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</si>
  <si>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</si>
  <si>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</si>
  <si>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</si>
  <si>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</si>
  <si>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</si>
  <si>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</si>
  <si>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</si>
  <si>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</si>
  <si>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</si>
  <si>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</si>
  <si>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</si>
  <si>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</si>
  <si>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</si>
  <si>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</si>
  <si>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</si>
  <si>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</si>
  <si>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</si>
  <si>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</si>
  <si>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</si>
  <si>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</si>
  <si>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</si>
  <si>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</si>
  <si>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</si>
  <si>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</si>
  <si>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</si>
  <si>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</si>
  <si>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</si>
  <si>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</si>
  <si>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</si>
  <si>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</si>
  <si>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</si>
  <si>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</si>
  <si>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</si>
  <si>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</si>
  <si>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</si>
  <si>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</si>
  <si>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</si>
  <si>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</si>
  <si>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</si>
  <si>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</si>
  <si>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</si>
  <si>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</si>
  <si>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</si>
  <si>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</si>
  <si>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</si>
  <si>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</si>
  <si>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</si>
  <si>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</si>
  <si>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</si>
  <si>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</si>
  <si>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</si>
  <si>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</si>
  <si>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</si>
  <si>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</si>
  <si>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</si>
  <si>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</si>
  <si>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</si>
  <si>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</si>
  <si>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</si>
  <si>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</si>
  <si>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</si>
  <si>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</si>
  <si>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</si>
  <si>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</si>
  <si>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</si>
  <si>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</si>
  <si>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</si>
  <si>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</si>
  <si>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</si>
  <si>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</si>
  <si>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</si>
  <si>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</si>
  <si>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</si>
  <si>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</si>
  <si>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</si>
  <si>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</si>
  <si>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</si>
  <si>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</si>
  <si>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</si>
  <si>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</si>
  <si>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</si>
  <si>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</si>
  <si>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</si>
  <si>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</si>
  <si>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</si>
  <si>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</si>
  <si>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</si>
  <si>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</si>
  <si>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</si>
  <si>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</si>
  <si>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</si>
  <si>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</si>
  <si>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</si>
  <si>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</si>
  <si>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</si>
  <si>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</si>
  <si>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</si>
  <si>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</si>
  <si>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</si>
  <si>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</si>
  <si>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</si>
  <si>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</si>
  <si>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</si>
  <si>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</si>
  <si>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</si>
  <si>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</si>
  <si>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</si>
  <si>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</si>
  <si>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</si>
  <si>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</si>
  <si>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</si>
  <si>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</si>
  <si>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</si>
  <si>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</si>
  <si>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</si>
  <si>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</si>
  <si>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</si>
  <si>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</si>
  <si>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</si>
  <si>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</si>
  <si>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</si>
  <si>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</si>
  <si>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</si>
  <si>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</si>
  <si>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Azerbayán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</si>
  <si>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</si>
  <si>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</si>
  <si>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</si>
  <si>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</si>
  <si>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</si>
  <si>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</si>
  <si>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</si>
  <si>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</si>
  <si>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</si>
  <si>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</si>
  <si>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</si>
  <si>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</si>
  <si>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</si>
  <si>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</si>
  <si>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</si>
  <si>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</si>
  <si>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</si>
  <si>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</si>
  <si>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</si>
  <si>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</si>
  <si>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</si>
  <si>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</si>
  <si>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</si>
  <si>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</si>
  <si>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</si>
  <si>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</si>
  <si>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</si>
  <si>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</si>
  <si>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</si>
  <si>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</si>
  <si>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</si>
  <si>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</si>
  <si>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</si>
  <si>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</si>
  <si>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</si>
  <si>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</si>
  <si>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</si>
  <si>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</si>
  <si>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</si>
  <si>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</si>
  <si>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</si>
  <si>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</si>
  <si>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</si>
  <si>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</si>
  <si>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</si>
  <si>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</si>
  <si>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</si>
  <si>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</si>
  <si>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</si>
  <si>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</si>
  <si>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</si>
  <si>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</si>
  <si>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</si>
  <si>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</si>
  <si>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</si>
  <si>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</si>
  <si>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</si>
  <si>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</si>
  <si>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</si>
  <si>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</si>
  <si>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</si>
  <si>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</si>
  <si>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</si>
  <si>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</si>
  <si>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</si>
  <si>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</si>
  <si>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</si>
  <si>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</si>
  <si>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</si>
  <si>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</si>
  <si>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</si>
  <si>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</si>
  <si>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</si>
  <si>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</si>
  <si>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</si>
  <si>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</si>
  <si>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</si>
  <si>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</si>
  <si>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</si>
  <si>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</si>
  <si>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</si>
  <si>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</si>
  <si>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</si>
  <si>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</si>
  <si>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</si>
  <si>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</si>
  <si>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</si>
  <si>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</si>
  <si>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</si>
  <si>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</si>
  <si>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</si>
  <si>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</si>
  <si>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</si>
  <si>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</si>
  <si>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</si>
  <si>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</si>
  <si>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</si>
  <si>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</si>
  <si>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</si>
  <si>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</si>
  <si>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</si>
  <si>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</si>
  <si>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</si>
  <si>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</si>
  <si>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</si>
  <si>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</si>
  <si>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</si>
  <si>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</si>
  <si>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</si>
  <si>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</si>
  <si>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</si>
  <si>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</si>
  <si>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</si>
  <si>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</si>
  <si>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</si>
  <si>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</si>
  <si>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</si>
  <si>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</si>
  <si>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</si>
  <si>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</si>
  <si>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</si>
  <si>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</si>
  <si>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</si>
  <si>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</si>
  <si>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</si>
  <si>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</si>
  <si>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</si>
  <si>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</si>
  <si>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</si>
  <si>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</si>
  <si>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</si>
  <si>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</si>
  <si>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</si>
  <si>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</si>
  <si>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</si>
  <si>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</si>
  <si>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</si>
  <si>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</si>
  <si>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</si>
  <si>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</si>
  <si>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</si>
  <si>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</si>
  <si>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</si>
  <si>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</si>
  <si>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</si>
  <si>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</si>
  <si>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</si>
  <si>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</si>
  <si>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</si>
  <si>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</si>
  <si>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</si>
  <si>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</si>
  <si>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</si>
  <si>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</si>
  <si>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</si>
  <si>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</si>
  <si>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</si>
  <si>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</si>
  <si>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</si>
  <si>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</si>
  <si>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</si>
  <si>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</si>
  <si>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</si>
  <si>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</si>
  <si>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</si>
  <si>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</si>
  <si>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</si>
  <si>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</si>
  <si>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</si>
  <si>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</si>
  <si>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</si>
  <si>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</si>
  <si>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</si>
  <si>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</si>
  <si>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</si>
  <si>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</si>
  <si>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</si>
  <si>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</si>
  <si>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</si>
  <si>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</si>
  <si>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</si>
  <si>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</si>
  <si>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</si>
  <si>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</si>
  <si>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</si>
  <si>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</si>
  <si>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</si>
  <si>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</si>
  <si>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</si>
  <si>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</si>
  <si>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</si>
  <si>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</si>
  <si>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</si>
  <si>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</si>
  <si>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</si>
  <si>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</si>
  <si>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</si>
  <si>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</si>
  <si>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</si>
  <si>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</si>
  <si>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</si>
  <si>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</si>
  <si>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</si>
  <si>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</si>
  <si>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</si>
  <si>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</si>
  <si>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</si>
  <si>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</si>
  <si>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</si>
  <si>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</si>
  <si>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</si>
  <si>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</si>
  <si>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</si>
  <si>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</si>
  <si>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</si>
  <si>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</si>
  <si>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</si>
  <si>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</si>
  <si>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</si>
  <si>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</si>
  <si>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</si>
  <si>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</si>
  <si>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</si>
  <si>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</si>
  <si>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</si>
  <si>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</si>
  <si>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</si>
  <si>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</si>
  <si>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</si>
  <si>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</si>
  <si>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</si>
  <si>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</si>
  <si>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</si>
  <si>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</si>
  <si>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</si>
  <si>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</si>
  <si>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</si>
  <si>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</si>
  <si>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</si>
  <si>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</si>
  <si>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</si>
  <si>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</si>
  <si>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</si>
  <si>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</si>
  <si>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</si>
  <si>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</si>
  <si>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</si>
  <si>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</si>
  <si>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</si>
  <si>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</si>
  <si>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</si>
  <si>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</si>
  <si>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</si>
  <si>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</si>
  <si>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</si>
  <si>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</si>
  <si>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</si>
  <si>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</si>
  <si>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</si>
  <si>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</si>
  <si>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 xml:space="preserve">Alemania, Australia, Austria, Bélgica, Canadá, Corea del Sur, Dinamarca, España, Estados </t>
  </si>
  <si>
    <t xml:space="preserve">Unidos, Finlandia, Francia, Grecia, Holanda, Hungría, Irlanda, Italia, Japón, Luxemburgo, </t>
  </si>
  <si>
    <t xml:space="preserve">Noruega, Nueva Zelanda, Polonia, Portugal, Reino Unido, República Checa, República </t>
  </si>
  <si>
    <t xml:space="preserve">Eslovaca, Suecia, Suiza y Turquía. </t>
  </si>
  <si>
    <t>Países miembros de la OCDE</t>
  </si>
  <si>
    <t>Alemania, Australia, Austria, Bélgica, Canadá, Corea del Sur, Chile, Dinamarca, Eslovenia,</t>
  </si>
  <si>
    <t>España, Estados Unidos, Estonia, Finlandia, Francia, Grecia, Holanda, Hungría, Irlanda,</t>
  </si>
  <si>
    <t xml:space="preserve">Islandia, Israel, Italia, Japón, Luxemburgo, México, Noruega, Nueva Zelanda, Polonia, </t>
  </si>
  <si>
    <t xml:space="preserve">Portugal, Reino Unido, República Checa, República Eslovaca, Suecia, Suiza y Turquía. 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</si>
  <si>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</si>
  <si>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</si>
  <si>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</si>
  <si>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</si>
  <si>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</si>
  <si>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</si>
  <si>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</si>
  <si>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</si>
  <si>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</si>
  <si>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</si>
  <si>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</si>
  <si>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</si>
  <si>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</si>
  <si>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</si>
  <si>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</si>
  <si>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</si>
  <si>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</si>
  <si>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</si>
  <si>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</si>
  <si>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</si>
  <si>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</si>
  <si>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</si>
  <si>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</si>
  <si>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</si>
  <si>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</si>
  <si>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</si>
  <si>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</si>
  <si>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</si>
  <si>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</si>
  <si>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</si>
  <si>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</si>
  <si>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</si>
  <si>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</si>
  <si>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</si>
  <si>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</si>
  <si>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</si>
  <si>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</si>
  <si>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</si>
  <si>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</si>
  <si>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</si>
  <si>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</si>
  <si>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</si>
  <si>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</si>
  <si>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</si>
  <si>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</si>
  <si>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</si>
  <si>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</si>
  <si>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</si>
  <si>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</si>
  <si>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</si>
  <si>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</si>
  <si>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</si>
  <si>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</si>
  <si>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</si>
  <si>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</si>
  <si>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</si>
  <si>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</si>
  <si>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</si>
  <si>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</si>
  <si>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</si>
  <si>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</si>
  <si>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</si>
  <si>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</si>
  <si>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</si>
  <si>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</si>
  <si>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</si>
  <si>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</si>
  <si>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</si>
  <si>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* Tasa de variación sobre precio anterior  //  ^ mayor que 0,0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</si>
  <si>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</si>
  <si>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</si>
  <si>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</si>
  <si>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</si>
  <si>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</si>
  <si>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</si>
  <si>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</si>
  <si>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</si>
  <si>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</si>
  <si>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</si>
  <si>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</si>
  <si>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</si>
  <si>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</si>
  <si>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</si>
  <si>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</si>
  <si>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</si>
  <si>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</si>
  <si>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</si>
  <si>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</si>
  <si>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</si>
  <si>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</si>
  <si>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</si>
  <si>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</si>
  <si>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</si>
  <si>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</si>
  <si>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</si>
  <si>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</si>
  <si>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</si>
  <si>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</si>
  <si>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</si>
  <si>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</si>
  <si>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</si>
  <si>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</si>
  <si>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</si>
  <si>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</si>
  <si>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</si>
  <si>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</si>
  <si>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</si>
  <si>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</si>
  <si>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</si>
  <si>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</si>
  <si>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</si>
  <si>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</si>
  <si>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</si>
  <si>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</si>
  <si>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</si>
  <si>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</si>
  <si>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</si>
  <si>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</si>
  <si>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</si>
  <si>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</si>
  <si>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</si>
  <si>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</si>
  <si>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</si>
  <si>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</si>
  <si>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</si>
  <si>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</si>
  <si>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</si>
  <si>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</si>
  <si>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 xml:space="preserve">(**) Se incluyen cargas de cisternas con destino a otros países y otras operaciones de GNL (puestas en frío, suministro directo a buques consumidores)
Desglose desde enero 2014
</t>
  </si>
  <si>
    <t/>
  </si>
  <si>
    <t xml:space="preserve">GWh </t>
  </si>
  <si>
    <t>Nota: No se han registrado actualizaciones de precios posteriores a enero de 2014</t>
  </si>
  <si>
    <t>Año 2013</t>
  </si>
  <si>
    <t>Fuente: D. G. de Política Energética y Minas</t>
  </si>
  <si>
    <t>* Este grado de autoabastecimiento corresponde a biomasa, biocarburantes y residuos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</si>
  <si>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</si>
  <si>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</si>
  <si>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</si>
  <si>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</si>
  <si>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</si>
  <si>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China</t>
  </si>
  <si>
    <t>Taiwan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</si>
  <si>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</si>
  <si>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</si>
  <si>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</si>
  <si>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</si>
  <si>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</si>
  <si>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</si>
  <si>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</si>
  <si>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</si>
  <si>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</si>
  <si>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</si>
  <si>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</si>
  <si>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</si>
  <si>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</si>
  <si>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</si>
  <si>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</si>
  <si>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>Otras salidas del sistema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</si>
  <si>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</si>
  <si>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</si>
  <si>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</si>
  <si>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</si>
  <si>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</si>
  <si>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1ºT 2015</t>
  </si>
  <si>
    <t>17 Marzo</t>
  </si>
  <si>
    <t>Macedonia</t>
  </si>
  <si>
    <t>abr-15</t>
  </si>
  <si>
    <t>Países de la Eurozona</t>
  </si>
  <si>
    <t>Alemania, Austria, Bélgica, Chipre, Eslovaquia, Eslovenia, Estonia, España, Finlandia, Francia,</t>
  </si>
  <si>
    <t>may-15</t>
  </si>
  <si>
    <t xml:space="preserve">    Tránsitos de salida</t>
  </si>
  <si>
    <t>may-14</t>
  </si>
  <si>
    <t>BOLETÍN ESTADÍSTICO HIDROCARBUROS MAYO 2015</t>
  </si>
  <si>
    <t>Nota: Datos de productos asfálticos correspondientes a 2014 actualizados a junio 2015</t>
  </si>
  <si>
    <t>19 Mayo</t>
  </si>
  <si>
    <t>Grecia, Holanda, Irlanda, Italia, Letonia, Lituania, Luxemburgo, Malta y Portugal.</t>
  </si>
  <si>
    <t>Año 2014</t>
  </si>
  <si>
    <t>Tv (%)
2014/2013</t>
  </si>
  <si>
    <t>92,2 *</t>
  </si>
  <si>
    <t>102,1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</si>
</sst>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 style="thin">
        <color indexed="64"/>
      </bottom>
      <diagonal/>
    </border>
    <border>
      <left style="thick">
        <color theme="3" tint="-0.249977111117893"/>
      </left>
      <right/>
      <top/>
      <bottom/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</cellStyleXfs>
  <cellXfs count="903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166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9" fontId="18" fillId="6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8" fillId="2" borderId="0" xfId="0" applyNumberFormat="1" applyFont="1" applyFill="1" applyBorder="1" applyAlignment="1">
      <alignment horizontal="left"/>
    </xf>
    <xf numFmtId="3" fontId="0" fillId="2" borderId="3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0" fontId="8" fillId="2" borderId="3" xfId="0" applyNumberFormat="1" applyFont="1" applyFill="1" applyBorder="1" applyAlignment="1">
      <alignment horizontal="left"/>
    </xf>
    <xf numFmtId="166" fontId="0" fillId="2" borderId="3" xfId="0" applyNumberFormat="1" applyFont="1" applyFill="1" applyBorder="1"/>
    <xf numFmtId="166" fontId="8" fillId="2" borderId="3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/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74" fontId="4" fillId="2" borderId="3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" fontId="39" fillId="2" borderId="2" xfId="13" applyNumberFormat="1" applyFont="1" applyFill="1" applyBorder="1"/>
    <xf numFmtId="167" fontId="39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42" fillId="2" borderId="8" xfId="3" applyFont="1" applyFill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0" fontId="13" fillId="2" borderId="18" xfId="0" applyNumberFormat="1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0" fontId="30" fillId="7" borderId="3" xfId="0" applyFont="1" applyFill="1" applyBorder="1"/>
    <xf numFmtId="4" fontId="4" fillId="2" borderId="2" xfId="4" applyNumberFormat="1" applyFon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0" fontId="8" fillId="2" borderId="19" xfId="0" applyNumberFormat="1" applyFont="1" applyFill="1" applyBorder="1"/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3" fontId="18" fillId="9" borderId="0" xfId="0" applyNumberFormat="1" applyFont="1" applyFill="1" applyBorder="1"/>
    <xf numFmtId="166" fontId="18" fillId="9" borderId="0" xfId="0" applyNumberFormat="1" applyFont="1" applyFill="1" applyBorder="1"/>
    <xf numFmtId="166" fontId="8" fillId="9" borderId="0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3" fontId="18" fillId="9" borderId="0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13" fillId="2" borderId="3" xfId="0" applyNumberFormat="1" applyFont="1" applyFill="1" applyBorder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0" fontId="12" fillId="0" borderId="0" xfId="0" applyFont="1" applyBorder="1"/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6" fontId="29" fillId="2" borderId="0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8" fillId="2" borderId="20" xfId="1" applyNumberFormat="1" applyFont="1" applyFill="1" applyBorder="1" applyAlignment="1">
      <alignment wrapText="1"/>
    </xf>
    <xf numFmtId="0" fontId="4" fillId="2" borderId="21" xfId="1" applyNumberFormat="1" applyFont="1" applyFill="1" applyBorder="1"/>
    <xf numFmtId="0" fontId="25" fillId="4" borderId="22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0" fontId="31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166" fontId="32" fillId="6" borderId="0" xfId="0" applyNumberFormat="1" applyFont="1" applyFill="1" applyBorder="1" applyAlignment="1">
      <alignment horizontal="right" vertical="center"/>
    </xf>
    <xf numFmtId="0" fontId="47" fillId="0" borderId="0" xfId="0" applyFont="1"/>
    <xf numFmtId="167" fontId="32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3" xfId="1" applyNumberFormat="1" applyFont="1" applyFill="1" applyBorder="1" applyAlignment="1">
      <alignment horizontal="right"/>
    </xf>
    <xf numFmtId="174" fontId="4" fillId="11" borderId="3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49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3" fontId="18" fillId="2" borderId="0" xfId="0" applyNumberFormat="1" applyFon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4" xfId="0" applyNumberFormat="1" applyFont="1" applyFill="1" applyBorder="1"/>
    <xf numFmtId="171" fontId="0" fillId="2" borderId="3" xfId="0" applyNumberFormat="1" applyFont="1" applyFill="1" applyBorder="1"/>
    <xf numFmtId="171" fontId="0" fillId="2" borderId="10" xfId="0" applyNumberFormat="1" applyFont="1" applyFill="1" applyBorder="1"/>
    <xf numFmtId="171" fontId="0" fillId="2" borderId="1" xfId="0" applyNumberFormat="1" applyFont="1" applyFill="1" applyBorder="1"/>
    <xf numFmtId="171" fontId="0" fillId="2" borderId="4" xfId="0" applyNumberFormat="1" applyFont="1" applyFill="1" applyBorder="1" applyAlignment="1">
      <alignment horizontal="right"/>
    </xf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69" fontId="18" fillId="2" borderId="0" xfId="0" applyNumberFormat="1" applyFont="1" applyFill="1" applyBorder="1" applyAlignment="1">
      <alignment horizontal="right"/>
    </xf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1" fillId="3" borderId="0" xfId="1" applyNumberFormat="1" applyFont="1" applyFill="1" applyBorder="1" applyAlignment="1">
      <alignment horizontal="right"/>
    </xf>
    <xf numFmtId="178" fontId="31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8" fontId="8" fillId="3" borderId="2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1" fillId="2" borderId="0" xfId="0" applyFont="1" applyFill="1"/>
    <xf numFmtId="166" fontId="32" fillId="2" borderId="0" xfId="0" quotePrefix="1" applyNumberFormat="1" applyFont="1" applyFill="1" applyBorder="1" applyAlignment="1">
      <alignment horizontal="right"/>
    </xf>
    <xf numFmtId="0" fontId="25" fillId="8" borderId="0" xfId="0" applyNumberFormat="1" applyFont="1" applyFill="1" applyBorder="1" applyAlignment="1">
      <alignment horizontal="left" indent="1"/>
    </xf>
    <xf numFmtId="0" fontId="8" fillId="6" borderId="12" xfId="0" applyNumberFormat="1" applyFont="1" applyFill="1" applyBorder="1" applyAlignment="1">
      <alignment horizontal="left" indent="1"/>
    </xf>
    <xf numFmtId="0" fontId="8" fillId="9" borderId="12" xfId="0" applyNumberFormat="1" applyFont="1" applyFill="1" applyBorder="1" applyAlignment="1">
      <alignment horizontal="left" indent="1"/>
    </xf>
    <xf numFmtId="0" fontId="8" fillId="6" borderId="23" xfId="0" applyNumberFormat="1" applyFont="1" applyFill="1" applyBorder="1" applyAlignment="1">
      <alignment horizontal="left"/>
    </xf>
    <xf numFmtId="0" fontId="8" fillId="6" borderId="23" xfId="0" applyNumberFormat="1" applyFont="1" applyFill="1" applyBorder="1" applyAlignment="1">
      <alignment horizontal="left" indent="3"/>
    </xf>
    <xf numFmtId="3" fontId="18" fillId="6" borderId="23" xfId="0" applyNumberFormat="1" applyFont="1" applyFill="1" applyBorder="1" applyAlignment="1">
      <alignment horizontal="right"/>
    </xf>
    <xf numFmtId="166" fontId="18" fillId="6" borderId="23" xfId="0" applyNumberFormat="1" applyFont="1" applyFill="1" applyBorder="1" applyAlignment="1">
      <alignment horizontal="right"/>
    </xf>
    <xf numFmtId="173" fontId="18" fillId="6" borderId="23" xfId="0" applyNumberFormat="1" applyFont="1" applyFill="1" applyBorder="1"/>
    <xf numFmtId="173" fontId="18" fillId="6" borderId="23" xfId="0" applyNumberFormat="1" applyFont="1" applyFill="1" applyBorder="1" applyAlignment="1">
      <alignment horizontal="right"/>
    </xf>
    <xf numFmtId="171" fontId="18" fillId="6" borderId="23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171" fontId="4" fillId="6" borderId="0" xfId="0" quotePrefix="1" applyNumberFormat="1" applyFont="1" applyFill="1" applyBorder="1" applyAlignment="1">
      <alignment horizontal="right" vertical="center"/>
    </xf>
    <xf numFmtId="0" fontId="0" fillId="0" borderId="0" xfId="0" applyFill="1"/>
    <xf numFmtId="0" fontId="32" fillId="0" borderId="0" xfId="0" applyNumberFormat="1" applyFont="1" applyFill="1" applyBorder="1"/>
    <xf numFmtId="0" fontId="0" fillId="0" borderId="0" xfId="0" applyNumberFormat="1" applyFill="1"/>
    <xf numFmtId="166" fontId="32" fillId="6" borderId="0" xfId="0" applyNumberFormat="1" applyFont="1" applyFill="1" applyBorder="1" applyAlignment="1">
      <alignment horizontal="right"/>
    </xf>
    <xf numFmtId="172" fontId="4" fillId="2" borderId="0" xfId="1" applyNumberFormat="1" applyFont="1" applyFill="1" applyBorder="1"/>
    <xf numFmtId="166" fontId="0" fillId="2" borderId="0" xfId="0" quotePrefix="1" applyNumberFormat="1" applyFont="1" applyFill="1" applyBorder="1" applyAlignment="1">
      <alignment horizontal="right"/>
    </xf>
    <xf numFmtId="166" fontId="16" fillId="2" borderId="1" xfId="0" quotePrefix="1" applyNumberFormat="1" applyFont="1" applyFill="1" applyBorder="1" applyAlignment="1">
      <alignment horizontal="right"/>
    </xf>
    <xf numFmtId="166" fontId="25" fillId="4" borderId="1" xfId="1" quotePrefix="1" applyNumberFormat="1" applyFont="1" applyFill="1" applyBorder="1" applyAlignment="1">
      <alignment horizontal="right"/>
    </xf>
    <xf numFmtId="0" fontId="8" fillId="9" borderId="12" xfId="0" applyNumberFormat="1" applyFont="1" applyFill="1" applyBorder="1" applyAlignment="1">
      <alignment horizontal="left" indent="2"/>
    </xf>
    <xf numFmtId="167" fontId="25" fillId="4" borderId="2" xfId="0" applyNumberFormat="1" applyFont="1" applyFill="1" applyBorder="1" applyAlignment="1">
      <alignment horizontal="right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71" fontId="32" fillId="0" borderId="0" xfId="0" applyNumberFormat="1" applyFont="1" applyFill="1" applyBorder="1"/>
    <xf numFmtId="169" fontId="18" fillId="2" borderId="2" xfId="0" applyNumberFormat="1" applyFont="1" applyFill="1" applyBorder="1" applyAlignment="1"/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69" fontId="18" fillId="6" borderId="12" xfId="0" applyNumberFormat="1" applyFont="1" applyFill="1" applyBorder="1" applyAlignment="1">
      <alignment horizontal="left"/>
    </xf>
    <xf numFmtId="169" fontId="18" fillId="2" borderId="2" xfId="0" applyNumberFormat="1" applyFont="1" applyFill="1" applyBorder="1" applyAlignment="1">
      <alignment horizontal="left"/>
    </xf>
    <xf numFmtId="172" fontId="18" fillId="9" borderId="0" xfId="0" applyNumberFormat="1" applyFont="1" applyFill="1" applyBorder="1"/>
    <xf numFmtId="175" fontId="18" fillId="2" borderId="2" xfId="0" applyNumberFormat="1" applyFont="1" applyFill="1" applyBorder="1" applyAlignment="1">
      <alignment horizontal="right"/>
    </xf>
    <xf numFmtId="169" fontId="13" fillId="6" borderId="0" xfId="0" applyNumberFormat="1" applyFont="1" applyFill="1" applyBorder="1" applyAlignment="1">
      <alignment horizontal="right" vertical="center"/>
    </xf>
    <xf numFmtId="175" fontId="8" fillId="2" borderId="2" xfId="1" quotePrefix="1" applyNumberFormat="1" applyFont="1" applyFill="1" applyBorder="1" applyAlignment="1">
      <alignment horizontal="right"/>
    </xf>
    <xf numFmtId="169" fontId="16" fillId="2" borderId="0" xfId="0" quotePrefix="1" applyNumberFormat="1" applyFont="1" applyFill="1" applyBorder="1" applyAlignment="1">
      <alignment horizontal="right"/>
    </xf>
    <xf numFmtId="166" fontId="4" fillId="11" borderId="0" xfId="1" quotePrefix="1" applyNumberFormat="1" applyFont="1" applyFill="1" applyBorder="1" applyAlignment="1">
      <alignment horizontal="right"/>
    </xf>
    <xf numFmtId="166" fontId="4" fillId="2" borderId="2" xfId="4" applyNumberFormat="1" applyFill="1" applyBorder="1"/>
    <xf numFmtId="0" fontId="6" fillId="2" borderId="0" xfId="1" applyFont="1" applyFill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105"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79" formatCode="\^"/>
    </dxf>
    <dxf>
      <numFmt numFmtId="180" formatCode="&quot;^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>
      <selection activeCell="P12" sqref="P12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660</v>
      </c>
    </row>
    <row r="3" spans="1:9" ht="15" customHeight="1" x14ac:dyDescent="0.2">
      <c r="A3" s="756">
        <v>42125</v>
      </c>
    </row>
    <row r="4" spans="1:9" ht="15" customHeight="1" x14ac:dyDescent="0.25">
      <c r="A4" s="842" t="s">
        <v>19</v>
      </c>
      <c r="B4" s="842"/>
      <c r="C4" s="842"/>
      <c r="D4" s="842"/>
      <c r="E4" s="842"/>
      <c r="F4" s="842"/>
      <c r="G4" s="842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36" t="s">
        <v>595</v>
      </c>
      <c r="D17" s="336"/>
      <c r="E17" s="336"/>
      <c r="F17" s="336"/>
      <c r="G17" s="336"/>
      <c r="H17" s="336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603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211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36" t="s">
        <v>611</v>
      </c>
      <c r="D25" s="336"/>
      <c r="E25" s="336"/>
      <c r="F25" s="336"/>
      <c r="G25" s="9"/>
      <c r="H25" s="9"/>
    </row>
    <row r="26" spans="2:9" ht="15" customHeight="1" x14ac:dyDescent="0.2">
      <c r="C26" s="336" t="s">
        <v>33</v>
      </c>
      <c r="D26" s="336"/>
      <c r="E26" s="336"/>
      <c r="F26" s="336"/>
      <c r="G26" s="9"/>
      <c r="H26" s="9"/>
    </row>
    <row r="27" spans="2:9" ht="15" customHeight="1" x14ac:dyDescent="0.2">
      <c r="C27" s="336" t="s">
        <v>520</v>
      </c>
      <c r="D27" s="336"/>
      <c r="E27" s="336"/>
      <c r="F27" s="336"/>
      <c r="G27" s="336"/>
      <c r="H27" s="336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524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270</v>
      </c>
      <c r="D35" s="9"/>
      <c r="E35" s="9"/>
      <c r="F35" s="9"/>
      <c r="G35" s="9"/>
    </row>
    <row r="36" spans="1:9" ht="15" customHeight="1" x14ac:dyDescent="0.2">
      <c r="C36" s="9" t="s">
        <v>242</v>
      </c>
      <c r="D36" s="9"/>
      <c r="E36" s="9"/>
      <c r="F36" s="9"/>
      <c r="G36" s="12"/>
    </row>
    <row r="37" spans="1:9" ht="15" customHeight="1" x14ac:dyDescent="0.2">
      <c r="A37" s="6"/>
      <c r="C37" s="336" t="s">
        <v>34</v>
      </c>
      <c r="D37" s="336"/>
      <c r="E37" s="336"/>
      <c r="F37" s="336"/>
      <c r="G37" s="336"/>
      <c r="H37" s="9"/>
      <c r="I37" s="9"/>
    </row>
    <row r="38" spans="1:9" ht="15" customHeight="1" x14ac:dyDescent="0.2">
      <c r="A38" s="6"/>
      <c r="C38" s="336" t="s">
        <v>598</v>
      </c>
      <c r="D38" s="336"/>
      <c r="E38" s="336"/>
      <c r="F38" s="336"/>
      <c r="G38" s="336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278</v>
      </c>
      <c r="D43" s="9"/>
      <c r="E43" s="9"/>
      <c r="F43" s="9"/>
      <c r="H43" s="12"/>
      <c r="I43" s="12"/>
    </row>
    <row r="44" spans="1:9" ht="15" customHeight="1" x14ac:dyDescent="0.2">
      <c r="C44" s="9" t="s">
        <v>597</v>
      </c>
      <c r="D44" s="9"/>
      <c r="E44" s="9"/>
      <c r="F44" s="9"/>
      <c r="G44" s="12"/>
    </row>
    <row r="45" spans="1:9" ht="15" customHeight="1" x14ac:dyDescent="0.2">
      <c r="C45" s="9" t="s">
        <v>280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34"/>
      <c r="D48" s="334"/>
      <c r="E48" s="334"/>
      <c r="F48" s="334"/>
    </row>
    <row r="49" spans="1:8" ht="15" customHeight="1" x14ac:dyDescent="0.2">
      <c r="B49" s="6"/>
      <c r="C49" s="335" t="s">
        <v>596</v>
      </c>
      <c r="D49" s="335"/>
      <c r="E49" s="335"/>
      <c r="F49" s="335"/>
      <c r="G49" s="9"/>
    </row>
    <row r="50" spans="1:8" ht="15" customHeight="1" x14ac:dyDescent="0.2">
      <c r="B50" s="6"/>
      <c r="C50" s="9" t="s">
        <v>575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36" t="s">
        <v>22</v>
      </c>
      <c r="D56" s="336"/>
      <c r="E56" s="336"/>
      <c r="F56" s="336"/>
      <c r="G56" s="336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364</v>
      </c>
      <c r="D63" s="9"/>
      <c r="E63" s="9"/>
      <c r="F63" s="9"/>
      <c r="G63" s="9"/>
    </row>
    <row r="64" spans="1:8" ht="15" customHeight="1" x14ac:dyDescent="0.2">
      <c r="B64" s="6"/>
      <c r="C64" s="9" t="s">
        <v>424</v>
      </c>
      <c r="D64" s="9"/>
      <c r="E64" s="9"/>
      <c r="F64" s="9"/>
      <c r="G64" s="9"/>
    </row>
    <row r="65" spans="2:9" ht="15" customHeight="1" x14ac:dyDescent="0.2">
      <c r="B65" s="6"/>
      <c r="C65" s="9" t="s">
        <v>587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588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36" t="s">
        <v>600</v>
      </c>
      <c r="D71" s="336"/>
      <c r="E71" s="336"/>
      <c r="F71" s="9"/>
      <c r="G71" s="9"/>
    </row>
    <row r="72" spans="2:9" ht="15" customHeight="1" x14ac:dyDescent="0.2">
      <c r="C72" s="9" t="s">
        <v>599</v>
      </c>
      <c r="D72" s="9"/>
      <c r="E72" s="9"/>
      <c r="F72" s="9"/>
      <c r="G72" s="9"/>
      <c r="H72" s="9"/>
    </row>
    <row r="73" spans="2:9" ht="15" customHeight="1" x14ac:dyDescent="0.2">
      <c r="C73" s="9" t="s">
        <v>396</v>
      </c>
      <c r="D73" s="9"/>
      <c r="E73" s="9"/>
      <c r="F73" s="9"/>
    </row>
    <row r="74" spans="2:9" ht="15" customHeight="1" x14ac:dyDescent="0.2">
      <c r="C74" s="9" t="s">
        <v>640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36" t="s">
        <v>405</v>
      </c>
      <c r="D79" s="336"/>
      <c r="E79" s="336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36" t="s">
        <v>421</v>
      </c>
      <c r="D84" s="336"/>
      <c r="E84" s="336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601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36" t="s">
        <v>602</v>
      </c>
      <c r="D91" s="336"/>
      <c r="E91" s="336"/>
      <c r="F91" s="336"/>
      <c r="G91" s="11"/>
      <c r="H91" s="11"/>
      <c r="I91" s="11"/>
    </row>
    <row r="92" spans="1:10" ht="15" customHeight="1" x14ac:dyDescent="0.2">
      <c r="C92" s="336" t="s">
        <v>40</v>
      </c>
      <c r="D92" s="336"/>
      <c r="E92" s="336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43" t="s">
        <v>613</v>
      </c>
      <c r="B98" s="844"/>
      <c r="C98" s="844"/>
      <c r="D98" s="844"/>
      <c r="E98" s="844"/>
      <c r="F98" s="844"/>
      <c r="G98" s="844"/>
      <c r="H98" s="844"/>
      <c r="I98" s="844"/>
      <c r="J98" s="844"/>
      <c r="K98" s="844"/>
    </row>
    <row r="99" spans="1:11" ht="15" customHeight="1" x14ac:dyDescent="0.2">
      <c r="A99" s="844"/>
      <c r="B99" s="844"/>
      <c r="C99" s="844"/>
      <c r="D99" s="844"/>
      <c r="E99" s="844"/>
      <c r="F99" s="844"/>
      <c r="G99" s="844"/>
      <c r="H99" s="844"/>
      <c r="I99" s="844"/>
      <c r="J99" s="844"/>
      <c r="K99" s="844"/>
    </row>
    <row r="100" spans="1:11" ht="15" customHeight="1" x14ac:dyDescent="0.2">
      <c r="A100" s="844"/>
      <c r="B100" s="844"/>
      <c r="C100" s="844"/>
      <c r="D100" s="844"/>
      <c r="E100" s="844"/>
      <c r="F100" s="844"/>
      <c r="G100" s="844"/>
      <c r="H100" s="844"/>
      <c r="I100" s="844"/>
      <c r="J100" s="844"/>
      <c r="K100" s="844"/>
    </row>
    <row r="101" spans="1:11" ht="15" customHeight="1" x14ac:dyDescent="0.2">
      <c r="A101" s="844"/>
      <c r="B101" s="844"/>
      <c r="C101" s="844"/>
      <c r="D101" s="844"/>
      <c r="E101" s="844"/>
      <c r="F101" s="844"/>
      <c r="G101" s="844"/>
      <c r="H101" s="844"/>
      <c r="I101" s="844"/>
      <c r="J101" s="844"/>
      <c r="K101" s="844"/>
    </row>
    <row r="102" spans="1:11" ht="15" customHeight="1" x14ac:dyDescent="0.2">
      <c r="A102" s="844"/>
      <c r="B102" s="844"/>
      <c r="C102" s="844"/>
      <c r="D102" s="844"/>
      <c r="E102" s="844"/>
      <c r="F102" s="844"/>
      <c r="G102" s="844"/>
      <c r="H102" s="844"/>
      <c r="I102" s="844"/>
      <c r="J102" s="844"/>
      <c r="K102" s="844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L14" sqref="L14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65" t="s">
        <v>27</v>
      </c>
      <c r="B1" s="566"/>
      <c r="C1" s="566"/>
      <c r="D1" s="566"/>
      <c r="E1" s="566"/>
      <c r="F1" s="566"/>
      <c r="G1" s="566"/>
      <c r="H1" s="566"/>
      <c r="I1" s="573"/>
    </row>
    <row r="2" spans="1:11" ht="15.75" x14ac:dyDescent="0.25">
      <c r="A2" s="567"/>
      <c r="B2" s="568"/>
      <c r="C2" s="569"/>
      <c r="D2" s="569"/>
      <c r="E2" s="569"/>
      <c r="F2" s="569"/>
      <c r="G2" s="551"/>
      <c r="H2" s="551" t="s">
        <v>159</v>
      </c>
      <c r="I2" s="573"/>
    </row>
    <row r="3" spans="1:11" s="102" customFormat="1" x14ac:dyDescent="0.2">
      <c r="A3" s="552"/>
      <c r="B3" s="861">
        <f>INDICE!A3</f>
        <v>42125</v>
      </c>
      <c r="C3" s="862"/>
      <c r="D3" s="862" t="s">
        <v>120</v>
      </c>
      <c r="E3" s="862"/>
      <c r="F3" s="862" t="s">
        <v>121</v>
      </c>
      <c r="G3" s="863"/>
      <c r="H3" s="862"/>
      <c r="I3" s="535"/>
    </row>
    <row r="4" spans="1:11" s="102" customFormat="1" x14ac:dyDescent="0.2">
      <c r="A4" s="553"/>
      <c r="B4" s="554" t="s">
        <v>48</v>
      </c>
      <c r="C4" s="554" t="s">
        <v>500</v>
      </c>
      <c r="D4" s="554" t="s">
        <v>48</v>
      </c>
      <c r="E4" s="554" t="s">
        <v>500</v>
      </c>
      <c r="F4" s="554" t="s">
        <v>48</v>
      </c>
      <c r="G4" s="555" t="s">
        <v>500</v>
      </c>
      <c r="H4" s="555" t="s">
        <v>110</v>
      </c>
      <c r="I4" s="535"/>
    </row>
    <row r="5" spans="1:11" s="102" customFormat="1" x14ac:dyDescent="0.2">
      <c r="A5" s="556" t="s">
        <v>179</v>
      </c>
      <c r="B5" s="515">
        <v>1799.9688699999967</v>
      </c>
      <c r="C5" s="508">
        <v>1.2203231992698069</v>
      </c>
      <c r="D5" s="507">
        <v>8730.8394699999953</v>
      </c>
      <c r="E5" s="508">
        <v>3.2924758472468687</v>
      </c>
      <c r="F5" s="507">
        <v>21182.630239999995</v>
      </c>
      <c r="G5" s="508">
        <v>2.6690099708088226</v>
      </c>
      <c r="H5" s="513">
        <v>73.097911334570725</v>
      </c>
      <c r="I5" s="535"/>
      <c r="K5" s="96"/>
    </row>
    <row r="6" spans="1:11" s="102" customFormat="1" x14ac:dyDescent="0.2">
      <c r="A6" s="556" t="s">
        <v>180</v>
      </c>
      <c r="B6" s="578">
        <v>0.20482</v>
      </c>
      <c r="C6" s="525">
        <v>-55.32044849701149</v>
      </c>
      <c r="D6" s="557">
        <v>0.45600000000000002</v>
      </c>
      <c r="E6" s="508">
        <v>-80.331093263399438</v>
      </c>
      <c r="F6" s="507">
        <v>4.8852199999999986</v>
      </c>
      <c r="G6" s="508">
        <v>-9.5857046352591002</v>
      </c>
      <c r="H6" s="578">
        <v>1.6858122639347529E-2</v>
      </c>
      <c r="I6" s="535"/>
      <c r="K6" s="96"/>
    </row>
    <row r="7" spans="1:11" s="102" customFormat="1" x14ac:dyDescent="0.2">
      <c r="A7" s="556" t="s">
        <v>181</v>
      </c>
      <c r="B7" s="515">
        <v>1.3119699999999999</v>
      </c>
      <c r="C7" s="508">
        <v>8.7282973521733478</v>
      </c>
      <c r="D7" s="557">
        <v>5.9171899999999988</v>
      </c>
      <c r="E7" s="508">
        <v>-3.1082313603547647</v>
      </c>
      <c r="F7" s="507">
        <v>15.912509999999999</v>
      </c>
      <c r="G7" s="508">
        <v>-20.788436438142607</v>
      </c>
      <c r="H7" s="513">
        <v>5.4911558758836659E-2</v>
      </c>
      <c r="I7" s="535"/>
      <c r="K7" s="96"/>
    </row>
    <row r="8" spans="1:11" s="102" customFormat="1" x14ac:dyDescent="0.2">
      <c r="A8" s="577" t="s">
        <v>182</v>
      </c>
      <c r="B8" s="516">
        <v>1801.4856599999969</v>
      </c>
      <c r="C8" s="517">
        <v>1.2108509772714078</v>
      </c>
      <c r="D8" s="516">
        <v>8737.2126599999938</v>
      </c>
      <c r="E8" s="517">
        <v>3.2649423048155186</v>
      </c>
      <c r="F8" s="516">
        <v>21203.427969999993</v>
      </c>
      <c r="G8" s="517">
        <v>2.6429931239765927</v>
      </c>
      <c r="H8" s="517">
        <v>73.169681015968905</v>
      </c>
      <c r="I8" s="535"/>
    </row>
    <row r="9" spans="1:11" s="102" customFormat="1" x14ac:dyDescent="0.2">
      <c r="A9" s="556" t="s">
        <v>183</v>
      </c>
      <c r="B9" s="515">
        <v>256.47300000000013</v>
      </c>
      <c r="C9" s="508">
        <v>-3.8042756655831416</v>
      </c>
      <c r="D9" s="507">
        <v>1609.3898500000005</v>
      </c>
      <c r="E9" s="508">
        <v>5.9431416280073623</v>
      </c>
      <c r="F9" s="507">
        <v>3720.3839200000002</v>
      </c>
      <c r="G9" s="508">
        <v>8.8161845549322798E-2</v>
      </c>
      <c r="H9" s="513">
        <v>12.838457303625328</v>
      </c>
      <c r="I9" s="535"/>
    </row>
    <row r="10" spans="1:11" s="102" customFormat="1" x14ac:dyDescent="0.2">
      <c r="A10" s="556" t="s">
        <v>184</v>
      </c>
      <c r="B10" s="515">
        <v>86.739369999999994</v>
      </c>
      <c r="C10" s="508">
        <v>-9.0204364617356649</v>
      </c>
      <c r="D10" s="507">
        <v>1031.7855799999998</v>
      </c>
      <c r="E10" s="508">
        <v>4.4738244758516048</v>
      </c>
      <c r="F10" s="507">
        <v>2052.6025899999995</v>
      </c>
      <c r="G10" s="508">
        <v>-3.8760692199138149</v>
      </c>
      <c r="H10" s="513">
        <v>7.0832073462530607</v>
      </c>
      <c r="I10" s="535"/>
    </row>
    <row r="11" spans="1:11" s="102" customFormat="1" x14ac:dyDescent="0.2">
      <c r="A11" s="556" t="s">
        <v>185</v>
      </c>
      <c r="B11" s="515">
        <v>175.64939000000001</v>
      </c>
      <c r="C11" s="508">
        <v>28.842117941450063</v>
      </c>
      <c r="D11" s="507">
        <v>962.49231999999995</v>
      </c>
      <c r="E11" s="508">
        <v>33.536221215552267</v>
      </c>
      <c r="F11" s="507">
        <v>2002.0198600000003</v>
      </c>
      <c r="G11" s="508">
        <v>17.917661893836645</v>
      </c>
      <c r="H11" s="513">
        <v>6.9086543341526863</v>
      </c>
      <c r="I11" s="535"/>
    </row>
    <row r="12" spans="1:11" s="3" customFormat="1" x14ac:dyDescent="0.2">
      <c r="A12" s="558" t="s">
        <v>186</v>
      </c>
      <c r="B12" s="518">
        <v>2320.3474199999973</v>
      </c>
      <c r="C12" s="519">
        <v>1.8492407545127976</v>
      </c>
      <c r="D12" s="518">
        <v>12340.880409999992</v>
      </c>
      <c r="E12" s="519">
        <v>5.5818512133423512</v>
      </c>
      <c r="F12" s="518">
        <v>28978.43434</v>
      </c>
      <c r="G12" s="519">
        <v>2.7321996069936678</v>
      </c>
      <c r="H12" s="519">
        <v>100</v>
      </c>
      <c r="I12" s="488"/>
    </row>
    <row r="13" spans="1:11" s="102" customFormat="1" x14ac:dyDescent="0.2">
      <c r="A13" s="582" t="s">
        <v>157</v>
      </c>
      <c r="B13" s="520"/>
      <c r="C13" s="520"/>
      <c r="D13" s="520"/>
      <c r="E13" s="520"/>
      <c r="F13" s="520"/>
      <c r="G13" s="520"/>
      <c r="H13" s="520"/>
      <c r="I13" s="535"/>
    </row>
    <row r="14" spans="1:11" s="130" customFormat="1" x14ac:dyDescent="0.2">
      <c r="A14" s="559" t="s">
        <v>187</v>
      </c>
      <c r="B14" s="539">
        <v>78.536330000000021</v>
      </c>
      <c r="C14" s="528">
        <v>-10.662365883486819</v>
      </c>
      <c r="D14" s="527">
        <v>372.38626999999997</v>
      </c>
      <c r="E14" s="528">
        <v>13.994944303120663</v>
      </c>
      <c r="F14" s="527">
        <v>950.2115600000003</v>
      </c>
      <c r="G14" s="528">
        <v>38.911203781777239</v>
      </c>
      <c r="H14" s="541">
        <v>3.2790300153945453</v>
      </c>
      <c r="I14" s="574"/>
    </row>
    <row r="15" spans="1:11" s="130" customFormat="1" x14ac:dyDescent="0.2">
      <c r="A15" s="560" t="s">
        <v>604</v>
      </c>
      <c r="B15" s="580">
        <v>4.3595312326827047</v>
      </c>
      <c r="C15" s="532"/>
      <c r="D15" s="561">
        <v>4.2620717211660528</v>
      </c>
      <c r="E15" s="532"/>
      <c r="F15" s="561">
        <v>4.481405371548516</v>
      </c>
      <c r="G15" s="532"/>
      <c r="H15" s="542"/>
      <c r="I15" s="574"/>
    </row>
    <row r="16" spans="1:11" s="130" customFormat="1" x14ac:dyDescent="0.2">
      <c r="A16" s="562" t="s">
        <v>509</v>
      </c>
      <c r="B16" s="581">
        <v>138.10547</v>
      </c>
      <c r="C16" s="522">
        <v>25.89025083801209</v>
      </c>
      <c r="D16" s="521">
        <v>734.74785999999995</v>
      </c>
      <c r="E16" s="522">
        <v>44.011520955231852</v>
      </c>
      <c r="F16" s="563">
        <v>1487.49495</v>
      </c>
      <c r="G16" s="522">
        <v>19.19359454092605</v>
      </c>
      <c r="H16" s="579">
        <v>5.1331101347554728</v>
      </c>
      <c r="I16" s="574"/>
    </row>
    <row r="17" spans="1:14" s="102" customFormat="1" x14ac:dyDescent="0.2">
      <c r="A17" s="570"/>
      <c r="B17" s="571"/>
      <c r="C17" s="571"/>
      <c r="D17" s="571"/>
      <c r="E17" s="571"/>
      <c r="F17" s="571"/>
      <c r="G17" s="571"/>
      <c r="H17" s="572" t="s">
        <v>240</v>
      </c>
      <c r="I17" s="535"/>
    </row>
    <row r="18" spans="1:14" s="102" customFormat="1" x14ac:dyDescent="0.2">
      <c r="A18" s="564" t="s">
        <v>571</v>
      </c>
      <c r="B18" s="526"/>
      <c r="C18" s="526"/>
      <c r="D18" s="526"/>
      <c r="E18" s="526"/>
      <c r="F18" s="507"/>
      <c r="G18" s="526"/>
      <c r="H18" s="526"/>
      <c r="I18" s="107"/>
      <c r="J18" s="107"/>
      <c r="K18" s="107"/>
      <c r="L18" s="107"/>
      <c r="M18" s="107"/>
      <c r="N18" s="107"/>
    </row>
    <row r="19" spans="1:14" x14ac:dyDescent="0.2">
      <c r="A19" s="864" t="s">
        <v>510</v>
      </c>
      <c r="B19" s="865"/>
      <c r="C19" s="865"/>
      <c r="D19" s="865"/>
      <c r="E19" s="865"/>
      <c r="F19" s="865"/>
      <c r="G19" s="865"/>
      <c r="H19" s="569"/>
      <c r="I19" s="108"/>
      <c r="J19" s="108"/>
      <c r="K19" s="108"/>
      <c r="L19" s="108"/>
      <c r="M19" s="108"/>
      <c r="N19" s="108"/>
    </row>
    <row r="20" spans="1:14" ht="14.25" x14ac:dyDescent="0.2">
      <c r="A20" s="575" t="s">
        <v>241</v>
      </c>
      <c r="B20" s="576"/>
      <c r="C20" s="576"/>
      <c r="D20" s="576"/>
      <c r="E20" s="576"/>
      <c r="F20" s="576"/>
      <c r="G20" s="576"/>
      <c r="H20" s="576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429</v>
      </c>
    </row>
  </sheetData>
  <mergeCells count="4">
    <mergeCell ref="B3:C3"/>
    <mergeCell ref="D3:E3"/>
    <mergeCell ref="F3:H3"/>
    <mergeCell ref="A19:G19"/>
  </mergeCells>
  <conditionalFormatting sqref="B6">
    <cfRule type="cellIs" dxfId="95" priority="9" operator="between">
      <formula>0</formula>
      <formula>0.5</formula>
    </cfRule>
    <cfRule type="cellIs" dxfId="94" priority="10" operator="between">
      <formula>0</formula>
      <formula>0.49</formula>
    </cfRule>
  </conditionalFormatting>
  <conditionalFormatting sqref="D6">
    <cfRule type="cellIs" dxfId="93" priority="7" operator="between">
      <formula>0</formula>
      <formula>0.5</formula>
    </cfRule>
    <cfRule type="cellIs" dxfId="92" priority="8" operator="between">
      <formula>0</formula>
      <formula>0.49</formula>
    </cfRule>
  </conditionalFormatting>
  <conditionalFormatting sqref="D7">
    <cfRule type="cellIs" dxfId="91" priority="5" operator="between">
      <formula>0</formula>
      <formula>0.5</formula>
    </cfRule>
    <cfRule type="cellIs" dxfId="90" priority="6" operator="between">
      <formula>0</formula>
      <formula>0.49</formula>
    </cfRule>
  </conditionalFormatting>
  <conditionalFormatting sqref="H6">
    <cfRule type="cellIs" dxfId="89" priority="1" operator="between">
      <formula>0</formula>
      <formula>0.5</formula>
    </cfRule>
    <cfRule type="cellIs" dxfId="88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J28" sqref="J28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511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59">
        <f>INDICE!A3</f>
        <v>42125</v>
      </c>
      <c r="C3" s="859"/>
      <c r="D3" s="859">
        <f>INDICE!C3</f>
        <v>0</v>
      </c>
      <c r="E3" s="859"/>
      <c r="F3" s="112"/>
      <c r="G3" s="860" t="s">
        <v>121</v>
      </c>
      <c r="H3" s="860"/>
      <c r="I3" s="860"/>
      <c r="J3" s="860"/>
    </row>
    <row r="4" spans="1:11" s="114" customFormat="1" x14ac:dyDescent="0.2">
      <c r="A4" s="115"/>
      <c r="B4" s="116" t="s">
        <v>188</v>
      </c>
      <c r="C4" s="116" t="s">
        <v>189</v>
      </c>
      <c r="D4" s="116" t="s">
        <v>190</v>
      </c>
      <c r="E4" s="116" t="s">
        <v>191</v>
      </c>
      <c r="F4" s="116"/>
      <c r="G4" s="116" t="s">
        <v>188</v>
      </c>
      <c r="H4" s="116" t="s">
        <v>189</v>
      </c>
      <c r="I4" s="116" t="s">
        <v>190</v>
      </c>
      <c r="J4" s="116" t="s">
        <v>191</v>
      </c>
    </row>
    <row r="5" spans="1:11" s="114" customFormat="1" x14ac:dyDescent="0.2">
      <c r="A5" s="583" t="s">
        <v>161</v>
      </c>
      <c r="B5" s="117">
        <v>277.0446</v>
      </c>
      <c r="C5" s="117">
        <v>46.83626000000001</v>
      </c>
      <c r="D5" s="117">
        <v>9.1750799999999995</v>
      </c>
      <c r="E5" s="543">
        <v>333.05593999999996</v>
      </c>
      <c r="F5" s="117"/>
      <c r="G5" s="117">
        <v>3230.7861000000025</v>
      </c>
      <c r="H5" s="117">
        <v>569.11193999999978</v>
      </c>
      <c r="I5" s="117">
        <v>171.53303999999997</v>
      </c>
      <c r="J5" s="543">
        <v>3971.4310800000021</v>
      </c>
      <c r="K5" s="82"/>
    </row>
    <row r="6" spans="1:11" s="114" customFormat="1" x14ac:dyDescent="0.2">
      <c r="A6" s="584" t="s">
        <v>162</v>
      </c>
      <c r="B6" s="119">
        <v>73.865040000000008</v>
      </c>
      <c r="C6" s="119">
        <v>17.18648</v>
      </c>
      <c r="D6" s="119">
        <v>2.1408700000000001</v>
      </c>
      <c r="E6" s="546">
        <v>93.192390000000017</v>
      </c>
      <c r="F6" s="119"/>
      <c r="G6" s="119">
        <v>901.7658600000002</v>
      </c>
      <c r="H6" s="119">
        <v>267.8164900000001</v>
      </c>
      <c r="I6" s="119">
        <v>104.61705000000001</v>
      </c>
      <c r="J6" s="546">
        <v>1274.1994000000004</v>
      </c>
      <c r="K6" s="82"/>
    </row>
    <row r="7" spans="1:11" s="114" customFormat="1" x14ac:dyDescent="0.2">
      <c r="A7" s="584" t="s">
        <v>163</v>
      </c>
      <c r="B7" s="119">
        <v>35.437519999999999</v>
      </c>
      <c r="C7" s="119">
        <v>4.8602799999999995</v>
      </c>
      <c r="D7" s="119">
        <v>2.3641300000000003</v>
      </c>
      <c r="E7" s="546">
        <v>42.661929999999998</v>
      </c>
      <c r="F7" s="119"/>
      <c r="G7" s="119">
        <v>440.82308999999964</v>
      </c>
      <c r="H7" s="119">
        <v>77.657529999999994</v>
      </c>
      <c r="I7" s="119">
        <v>55.763779999999997</v>
      </c>
      <c r="J7" s="546">
        <v>574.24439999999959</v>
      </c>
      <c r="K7" s="82"/>
    </row>
    <row r="8" spans="1:11" s="114" customFormat="1" x14ac:dyDescent="0.2">
      <c r="A8" s="584" t="s">
        <v>164</v>
      </c>
      <c r="B8" s="119">
        <v>34.209590000000006</v>
      </c>
      <c r="C8" s="119">
        <v>3.2373700000000003</v>
      </c>
      <c r="D8" s="119">
        <v>6.5016799999999995</v>
      </c>
      <c r="E8" s="546">
        <v>43.948640000000005</v>
      </c>
      <c r="F8" s="119"/>
      <c r="G8" s="119">
        <v>382.15453000000002</v>
      </c>
      <c r="H8" s="119">
        <v>44.256190000000004</v>
      </c>
      <c r="I8" s="119">
        <v>116.01281999999998</v>
      </c>
      <c r="J8" s="546">
        <v>542.42354</v>
      </c>
      <c r="K8" s="82"/>
    </row>
    <row r="9" spans="1:11" s="114" customFormat="1" x14ac:dyDescent="0.2">
      <c r="A9" s="584" t="s">
        <v>165</v>
      </c>
      <c r="B9" s="119">
        <v>50.118639999999999</v>
      </c>
      <c r="C9" s="119" t="s">
        <v>150</v>
      </c>
      <c r="D9" s="119">
        <v>19.531220000000001</v>
      </c>
      <c r="E9" s="546">
        <v>69.649860000000004</v>
      </c>
      <c r="F9" s="119"/>
      <c r="G9" s="119">
        <v>627.68881999999985</v>
      </c>
      <c r="H9" s="119">
        <v>9.5999999999999992E-4</v>
      </c>
      <c r="I9" s="119">
        <v>138.04473999999999</v>
      </c>
      <c r="J9" s="546">
        <v>765.73451999999975</v>
      </c>
      <c r="K9" s="82"/>
    </row>
    <row r="10" spans="1:11" s="114" customFormat="1" x14ac:dyDescent="0.2">
      <c r="A10" s="584" t="s">
        <v>166</v>
      </c>
      <c r="B10" s="119">
        <v>25.811019999999996</v>
      </c>
      <c r="C10" s="119">
        <v>3.8957300000000004</v>
      </c>
      <c r="D10" s="119">
        <v>0.44820000000000004</v>
      </c>
      <c r="E10" s="546">
        <v>30.154949999999996</v>
      </c>
      <c r="F10" s="119"/>
      <c r="G10" s="119">
        <v>298.99879999999996</v>
      </c>
      <c r="H10" s="119">
        <v>58.25894000000001</v>
      </c>
      <c r="I10" s="119">
        <v>11.136629999999998</v>
      </c>
      <c r="J10" s="546">
        <v>368.39436999999998</v>
      </c>
      <c r="K10" s="82"/>
    </row>
    <row r="11" spans="1:11" s="114" customFormat="1" x14ac:dyDescent="0.2">
      <c r="A11" s="584" t="s">
        <v>167</v>
      </c>
      <c r="B11" s="119">
        <v>128.88498999999996</v>
      </c>
      <c r="C11" s="119">
        <v>37.186669999999985</v>
      </c>
      <c r="D11" s="119">
        <v>8.4096199999999985</v>
      </c>
      <c r="E11" s="546">
        <v>174.48127999999994</v>
      </c>
      <c r="F11" s="119"/>
      <c r="G11" s="119">
        <v>1513.0262300000006</v>
      </c>
      <c r="H11" s="119">
        <v>613.06823000000043</v>
      </c>
      <c r="I11" s="119">
        <v>241.21733</v>
      </c>
      <c r="J11" s="546">
        <v>2367.3117900000011</v>
      </c>
      <c r="K11" s="82"/>
    </row>
    <row r="12" spans="1:11" s="114" customFormat="1" x14ac:dyDescent="0.2">
      <c r="A12" s="584" t="s">
        <v>624</v>
      </c>
      <c r="B12" s="119">
        <v>100.17622</v>
      </c>
      <c r="C12" s="119">
        <v>28.61617</v>
      </c>
      <c r="D12" s="119">
        <v>3.1740399999999998</v>
      </c>
      <c r="E12" s="546">
        <v>131.96643</v>
      </c>
      <c r="F12" s="119"/>
      <c r="G12" s="119">
        <v>1167.0169900000008</v>
      </c>
      <c r="H12" s="119">
        <v>495.02429000000018</v>
      </c>
      <c r="I12" s="119">
        <v>158.75018</v>
      </c>
      <c r="J12" s="546">
        <v>1820.7914600000008</v>
      </c>
      <c r="K12" s="82"/>
    </row>
    <row r="13" spans="1:11" s="114" customFormat="1" x14ac:dyDescent="0.2">
      <c r="A13" s="584" t="s">
        <v>168</v>
      </c>
      <c r="B13" s="119">
        <v>281.85731000000004</v>
      </c>
      <c r="C13" s="119">
        <v>24.782299999999999</v>
      </c>
      <c r="D13" s="119">
        <v>8.0451199999999989</v>
      </c>
      <c r="E13" s="546">
        <v>314.68473000000006</v>
      </c>
      <c r="F13" s="119"/>
      <c r="G13" s="119">
        <v>3295.2378400000016</v>
      </c>
      <c r="H13" s="119">
        <v>443.54235999999986</v>
      </c>
      <c r="I13" s="119">
        <v>233.19107000000025</v>
      </c>
      <c r="J13" s="546">
        <v>3971.9712700000018</v>
      </c>
      <c r="K13" s="82"/>
    </row>
    <row r="14" spans="1:11" s="114" customFormat="1" x14ac:dyDescent="0.2">
      <c r="A14" s="584" t="s">
        <v>169</v>
      </c>
      <c r="B14" s="119">
        <v>1.10006</v>
      </c>
      <c r="C14" s="119" t="s">
        <v>150</v>
      </c>
      <c r="D14" s="119">
        <v>2.7170000000000003E-2</v>
      </c>
      <c r="E14" s="546">
        <v>1.12723</v>
      </c>
      <c r="F14" s="119"/>
      <c r="G14" s="119">
        <v>11.716749999999999</v>
      </c>
      <c r="H14" s="119" t="s">
        <v>150</v>
      </c>
      <c r="I14" s="119">
        <v>0.44551999999999992</v>
      </c>
      <c r="J14" s="546">
        <v>12.162269999999999</v>
      </c>
      <c r="K14" s="82"/>
    </row>
    <row r="15" spans="1:11" s="114" customFormat="1" x14ac:dyDescent="0.2">
      <c r="A15" s="584" t="s">
        <v>170</v>
      </c>
      <c r="B15" s="119">
        <v>172.63913000000002</v>
      </c>
      <c r="C15" s="119">
        <v>15.67521</v>
      </c>
      <c r="D15" s="119">
        <v>5.2765399999999998</v>
      </c>
      <c r="E15" s="546">
        <v>193.59088000000003</v>
      </c>
      <c r="F15" s="119"/>
      <c r="G15" s="119">
        <v>2057.830550000001</v>
      </c>
      <c r="H15" s="119">
        <v>213.85068000000001</v>
      </c>
      <c r="I15" s="119">
        <v>105.40309999999997</v>
      </c>
      <c r="J15" s="546">
        <v>2377.084330000001</v>
      </c>
      <c r="K15" s="82"/>
    </row>
    <row r="16" spans="1:11" s="114" customFormat="1" x14ac:dyDescent="0.2">
      <c r="A16" s="584" t="s">
        <v>171</v>
      </c>
      <c r="B16" s="119">
        <v>49.267200000000003</v>
      </c>
      <c r="C16" s="119">
        <v>11.1823</v>
      </c>
      <c r="D16" s="119">
        <v>0.72160000000000013</v>
      </c>
      <c r="E16" s="546">
        <v>61.171100000000003</v>
      </c>
      <c r="F16" s="119"/>
      <c r="G16" s="119">
        <v>576.17493999999999</v>
      </c>
      <c r="H16" s="119">
        <v>139.19677000000007</v>
      </c>
      <c r="I16" s="119">
        <v>24.316079999999999</v>
      </c>
      <c r="J16" s="546">
        <v>739.68779000000018</v>
      </c>
      <c r="K16" s="82"/>
    </row>
    <row r="17" spans="1:16" s="114" customFormat="1" x14ac:dyDescent="0.2">
      <c r="A17" s="584" t="s">
        <v>172</v>
      </c>
      <c r="B17" s="119">
        <v>110.89554999999997</v>
      </c>
      <c r="C17" s="119">
        <v>23.811689999999999</v>
      </c>
      <c r="D17" s="119">
        <v>7.8941099999999986</v>
      </c>
      <c r="E17" s="546">
        <v>142.60134999999997</v>
      </c>
      <c r="F17" s="119"/>
      <c r="G17" s="119">
        <v>1341.5713300000009</v>
      </c>
      <c r="H17" s="119">
        <v>267.93836000000022</v>
      </c>
      <c r="I17" s="119">
        <v>251.63108999999986</v>
      </c>
      <c r="J17" s="546">
        <v>1861.1407800000011</v>
      </c>
      <c r="K17" s="82"/>
    </row>
    <row r="18" spans="1:16" s="114" customFormat="1" x14ac:dyDescent="0.2">
      <c r="A18" s="584" t="s">
        <v>173</v>
      </c>
      <c r="B18" s="119">
        <v>15.03397</v>
      </c>
      <c r="C18" s="119">
        <v>2.6320600000000001</v>
      </c>
      <c r="D18" s="119">
        <v>0.76385999999999998</v>
      </c>
      <c r="E18" s="546">
        <v>18.42989</v>
      </c>
      <c r="F18" s="119"/>
      <c r="G18" s="119">
        <v>169.33017000000001</v>
      </c>
      <c r="H18" s="119">
        <v>45.264869999999995</v>
      </c>
      <c r="I18" s="119">
        <v>25.227959999999996</v>
      </c>
      <c r="J18" s="546">
        <v>239.82300000000001</v>
      </c>
      <c r="K18" s="82"/>
    </row>
    <row r="19" spans="1:16" s="114" customFormat="1" x14ac:dyDescent="0.2">
      <c r="A19" s="584" t="s">
        <v>174</v>
      </c>
      <c r="B19" s="119">
        <v>183.75281000000004</v>
      </c>
      <c r="C19" s="119">
        <v>6.9018699999999997</v>
      </c>
      <c r="D19" s="119">
        <v>6.9705599999999999</v>
      </c>
      <c r="E19" s="546">
        <v>197.62524000000005</v>
      </c>
      <c r="F19" s="119"/>
      <c r="G19" s="119">
        <v>2176.5277800000013</v>
      </c>
      <c r="H19" s="119">
        <v>110.64541000000001</v>
      </c>
      <c r="I19" s="119">
        <v>282.46374999999995</v>
      </c>
      <c r="J19" s="546">
        <v>2569.6369400000012</v>
      </c>
      <c r="K19" s="82"/>
    </row>
    <row r="20" spans="1:16" s="114" customFormat="1" x14ac:dyDescent="0.2">
      <c r="A20" s="584" t="s">
        <v>175</v>
      </c>
      <c r="B20" s="119">
        <v>1.21553</v>
      </c>
      <c r="C20" s="119" t="s">
        <v>150</v>
      </c>
      <c r="D20" s="119" t="s">
        <v>150</v>
      </c>
      <c r="E20" s="546">
        <v>1.21553</v>
      </c>
      <c r="F20" s="119"/>
      <c r="G20" s="119">
        <v>14.138920000000002</v>
      </c>
      <c r="H20" s="119">
        <v>5.4280000000000002E-2</v>
      </c>
      <c r="I20" s="119">
        <v>3.4599999999999999E-2</v>
      </c>
      <c r="J20" s="546">
        <v>14.227800000000002</v>
      </c>
      <c r="K20" s="82"/>
    </row>
    <row r="21" spans="1:16" s="114" customFormat="1" x14ac:dyDescent="0.2">
      <c r="A21" s="584" t="s">
        <v>176</v>
      </c>
      <c r="B21" s="119">
        <v>71.29007</v>
      </c>
      <c r="C21" s="119">
        <v>11.136280000000001</v>
      </c>
      <c r="D21" s="119">
        <v>0.84492999999999996</v>
      </c>
      <c r="E21" s="546">
        <v>83.271280000000004</v>
      </c>
      <c r="F21" s="119"/>
      <c r="G21" s="119">
        <v>830.58623</v>
      </c>
      <c r="H21" s="119">
        <v>136.11111000000002</v>
      </c>
      <c r="I21" s="119">
        <v>18.71726</v>
      </c>
      <c r="J21" s="546">
        <v>985.41460000000006</v>
      </c>
      <c r="K21" s="82"/>
    </row>
    <row r="22" spans="1:16" s="114" customFormat="1" x14ac:dyDescent="0.2">
      <c r="A22" s="584" t="s">
        <v>177</v>
      </c>
      <c r="B22" s="119">
        <v>52.227620000000002</v>
      </c>
      <c r="C22" s="119">
        <v>5.6900400000000007</v>
      </c>
      <c r="D22" s="119">
        <v>1.0823400000000001</v>
      </c>
      <c r="E22" s="546">
        <v>59.000000000000007</v>
      </c>
      <c r="F22" s="119"/>
      <c r="G22" s="119">
        <v>607.02162999999996</v>
      </c>
      <c r="H22" s="119">
        <v>91.902089999999973</v>
      </c>
      <c r="I22" s="119">
        <v>31.7195</v>
      </c>
      <c r="J22" s="546">
        <v>730.64321999999993</v>
      </c>
      <c r="K22" s="82"/>
    </row>
    <row r="23" spans="1:16" x14ac:dyDescent="0.2">
      <c r="A23" s="585" t="s">
        <v>178</v>
      </c>
      <c r="B23" s="119">
        <v>135.142</v>
      </c>
      <c r="C23" s="119">
        <v>12.84229</v>
      </c>
      <c r="D23" s="119">
        <v>3.3682999999999996</v>
      </c>
      <c r="E23" s="546">
        <v>151.35258999999999</v>
      </c>
      <c r="F23" s="119"/>
      <c r="G23" s="119">
        <v>1540.2336799999998</v>
      </c>
      <c r="H23" s="119">
        <v>146.68342000000001</v>
      </c>
      <c r="I23" s="119">
        <v>82.377089999999995</v>
      </c>
      <c r="J23" s="546">
        <v>1769.2941899999998</v>
      </c>
      <c r="K23" s="488"/>
      <c r="P23" s="114"/>
    </row>
    <row r="24" spans="1:16" x14ac:dyDescent="0.2">
      <c r="A24" s="586" t="s">
        <v>512</v>
      </c>
      <c r="B24" s="123">
        <v>1799.9688699999997</v>
      </c>
      <c r="C24" s="123">
        <v>256.47299999999996</v>
      </c>
      <c r="D24" s="123">
        <v>86.739369999999965</v>
      </c>
      <c r="E24" s="123">
        <v>2143.1812399999994</v>
      </c>
      <c r="F24" s="123"/>
      <c r="G24" s="123">
        <v>21182.63023999998</v>
      </c>
      <c r="H24" s="123">
        <v>3720.3839199999979</v>
      </c>
      <c r="I24" s="123">
        <v>2052.60259</v>
      </c>
      <c r="J24" s="123">
        <v>26955.616749999976</v>
      </c>
      <c r="K24" s="488"/>
    </row>
    <row r="25" spans="1:16" x14ac:dyDescent="0.2">
      <c r="I25" s="8"/>
      <c r="J25" s="93" t="s">
        <v>240</v>
      </c>
    </row>
    <row r="26" spans="1:16" x14ac:dyDescent="0.2">
      <c r="A26" s="549" t="s">
        <v>513</v>
      </c>
      <c r="G26" s="125"/>
      <c r="H26" s="125"/>
      <c r="I26" s="125"/>
      <c r="J26" s="125"/>
    </row>
    <row r="27" spans="1:16" x14ac:dyDescent="0.2">
      <c r="A27" s="154" t="s">
        <v>241</v>
      </c>
      <c r="G27" s="125"/>
      <c r="H27" s="125"/>
      <c r="I27" s="125"/>
      <c r="J27" s="125"/>
    </row>
    <row r="28" spans="1:16" ht="18" x14ac:dyDescent="0.25">
      <c r="A28" s="126"/>
      <c r="E28" s="866"/>
      <c r="F28" s="866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87" priority="1" operator="between">
      <formula>0</formula>
      <formula>0.5</formula>
    </cfRule>
    <cfRule type="cellIs" dxfId="86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L8" sqref="L8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67" t="s">
        <v>28</v>
      </c>
      <c r="B1" s="867"/>
      <c r="C1" s="867"/>
      <c r="D1" s="131"/>
      <c r="E1" s="131"/>
      <c r="F1" s="131"/>
      <c r="G1" s="131"/>
      <c r="H1" s="132"/>
    </row>
    <row r="2" spans="1:65" ht="13.7" customHeight="1" x14ac:dyDescent="0.2">
      <c r="A2" s="868"/>
      <c r="B2" s="868"/>
      <c r="C2" s="868"/>
      <c r="D2" s="135"/>
      <c r="E2" s="135"/>
      <c r="F2" s="135"/>
      <c r="H2" s="110" t="s">
        <v>159</v>
      </c>
    </row>
    <row r="3" spans="1:65" s="102" customFormat="1" ht="12.75" x14ac:dyDescent="0.2">
      <c r="A3" s="79"/>
      <c r="B3" s="856">
        <f>INDICE!A3</f>
        <v>42125</v>
      </c>
      <c r="C3" s="857"/>
      <c r="D3" s="857" t="s">
        <v>120</v>
      </c>
      <c r="E3" s="857"/>
      <c r="F3" s="857" t="s">
        <v>121</v>
      </c>
      <c r="G3" s="857"/>
      <c r="H3" s="857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500</v>
      </c>
      <c r="D4" s="97" t="s">
        <v>48</v>
      </c>
      <c r="E4" s="97" t="s">
        <v>500</v>
      </c>
      <c r="F4" s="97" t="s">
        <v>48</v>
      </c>
      <c r="G4" s="97" t="s">
        <v>500</v>
      </c>
      <c r="H4" s="452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192</v>
      </c>
      <c r="B5" s="595">
        <v>356.40213000000034</v>
      </c>
      <c r="C5" s="139">
        <v>-1.9144619408780827</v>
      </c>
      <c r="D5" s="138">
        <v>1690.1035300000008</v>
      </c>
      <c r="E5" s="139">
        <v>-1.0001337939305228</v>
      </c>
      <c r="F5" s="138">
        <v>4282.2287100000012</v>
      </c>
      <c r="G5" s="139">
        <v>-1.0972665278017155</v>
      </c>
      <c r="H5" s="592">
        <v>16.592948087973131</v>
      </c>
    </row>
    <row r="6" spans="1:65" ht="13.7" customHeight="1" x14ac:dyDescent="0.2">
      <c r="A6" s="137" t="s">
        <v>193</v>
      </c>
      <c r="B6" s="596">
        <v>26.945170000000019</v>
      </c>
      <c r="C6" s="141">
        <v>2.4778606241430916</v>
      </c>
      <c r="D6" s="140">
        <v>129.13069000000002</v>
      </c>
      <c r="E6" s="141">
        <v>5.5757999615405849</v>
      </c>
      <c r="F6" s="140">
        <v>321.63262999999995</v>
      </c>
      <c r="G6" s="142">
        <v>2.1521068417880707</v>
      </c>
      <c r="H6" s="593">
        <v>1.246274754201129</v>
      </c>
    </row>
    <row r="7" spans="1:65" ht="13.7" customHeight="1" x14ac:dyDescent="0.2">
      <c r="A7" s="137" t="s">
        <v>153</v>
      </c>
      <c r="B7" s="546">
        <v>2.121E-2</v>
      </c>
      <c r="C7" s="141">
        <v>41.400000000000006</v>
      </c>
      <c r="D7" s="119">
        <v>4.3900000000000008E-2</v>
      </c>
      <c r="E7" s="141">
        <v>-52.204681545998902</v>
      </c>
      <c r="F7" s="119">
        <v>0.14180999999999999</v>
      </c>
      <c r="G7" s="141">
        <v>-42.933601609657948</v>
      </c>
      <c r="H7" s="546">
        <v>5.4949096083087745E-4</v>
      </c>
    </row>
    <row r="8" spans="1:65" ht="13.7" customHeight="1" x14ac:dyDescent="0.2">
      <c r="A8" s="588" t="s">
        <v>195</v>
      </c>
      <c r="B8" s="589">
        <v>383.36851000000041</v>
      </c>
      <c r="C8" s="590">
        <v>-1.6164129210380054</v>
      </c>
      <c r="D8" s="589">
        <v>1819.2962800000005</v>
      </c>
      <c r="E8" s="590">
        <v>-0.56218417989373326</v>
      </c>
      <c r="F8" s="589">
        <v>4604.0939200000003</v>
      </c>
      <c r="G8" s="591">
        <v>-0.87907060566581896</v>
      </c>
      <c r="H8" s="591">
        <v>17.840124052298158</v>
      </c>
    </row>
    <row r="9" spans="1:65" ht="13.7" customHeight="1" x14ac:dyDescent="0.2">
      <c r="A9" s="137" t="s">
        <v>179</v>
      </c>
      <c r="B9" s="596">
        <v>1799.9688699999967</v>
      </c>
      <c r="C9" s="141">
        <v>1.2203231992698069</v>
      </c>
      <c r="D9" s="140">
        <v>8730.8394699999953</v>
      </c>
      <c r="E9" s="141">
        <v>3.2924758472468687</v>
      </c>
      <c r="F9" s="140">
        <v>21182.630239999995</v>
      </c>
      <c r="G9" s="142">
        <v>2.6690099708088226</v>
      </c>
      <c r="H9" s="593">
        <v>82.079288086191369</v>
      </c>
    </row>
    <row r="10" spans="1:65" ht="13.7" customHeight="1" x14ac:dyDescent="0.2">
      <c r="A10" s="137" t="s">
        <v>196</v>
      </c>
      <c r="B10" s="596">
        <v>1.5167899999999996</v>
      </c>
      <c r="C10" s="141">
        <v>-8.9053313073925064</v>
      </c>
      <c r="D10" s="140">
        <v>6.3731899999999984</v>
      </c>
      <c r="E10" s="141">
        <v>-24.357329452998624</v>
      </c>
      <c r="F10" s="140">
        <v>20.797729999999994</v>
      </c>
      <c r="G10" s="142">
        <v>-18.413943009842029</v>
      </c>
      <c r="H10" s="593">
        <v>8.0587861510479961E-2</v>
      </c>
    </row>
    <row r="11" spans="1:65" ht="13.7" customHeight="1" x14ac:dyDescent="0.2">
      <c r="A11" s="588" t="s">
        <v>536</v>
      </c>
      <c r="B11" s="589">
        <v>1801.4856599999969</v>
      </c>
      <c r="C11" s="590">
        <v>1.2108509772714078</v>
      </c>
      <c r="D11" s="589">
        <v>8737.2126599999938</v>
      </c>
      <c r="E11" s="590">
        <v>3.2649423048155186</v>
      </c>
      <c r="F11" s="589">
        <v>21203.427969999993</v>
      </c>
      <c r="G11" s="591">
        <v>2.6429931239765927</v>
      </c>
      <c r="H11" s="591">
        <v>82.159875947701849</v>
      </c>
    </row>
    <row r="12" spans="1:65" ht="13.7" customHeight="1" x14ac:dyDescent="0.2">
      <c r="A12" s="144" t="s">
        <v>514</v>
      </c>
      <c r="B12" s="145">
        <v>2184.8541699999973</v>
      </c>
      <c r="C12" s="146">
        <v>0.70306539297101656</v>
      </c>
      <c r="D12" s="145">
        <v>10556.508939999996</v>
      </c>
      <c r="E12" s="146">
        <v>2.5845081089440325</v>
      </c>
      <c r="F12" s="145">
        <v>25807.521889999993</v>
      </c>
      <c r="G12" s="146">
        <v>1.9964244460979754</v>
      </c>
      <c r="H12" s="146">
        <v>100</v>
      </c>
    </row>
    <row r="13" spans="1:65" ht="13.7" customHeight="1" x14ac:dyDescent="0.2">
      <c r="A13" s="147" t="s">
        <v>197</v>
      </c>
      <c r="B13" s="148">
        <v>4434.463289999997</v>
      </c>
      <c r="C13" s="148"/>
      <c r="D13" s="148">
        <v>22561.169565239939</v>
      </c>
      <c r="E13" s="148"/>
      <c r="F13" s="148">
        <v>54402.932247457407</v>
      </c>
      <c r="G13" s="149"/>
      <c r="H13" s="150" t="s">
        <v>150</v>
      </c>
    </row>
    <row r="14" spans="1:65" ht="13.7" customHeight="1" x14ac:dyDescent="0.2">
      <c r="A14" s="151" t="s">
        <v>198</v>
      </c>
      <c r="B14" s="597">
        <v>49.269867109442202</v>
      </c>
      <c r="C14" s="152"/>
      <c r="D14" s="152">
        <v>46.790610342579228</v>
      </c>
      <c r="E14" s="152"/>
      <c r="F14" s="152">
        <v>47.437740621427885</v>
      </c>
      <c r="G14" s="153" t="s">
        <v>150</v>
      </c>
      <c r="H14" s="594" t="s">
        <v>150</v>
      </c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240</v>
      </c>
    </row>
    <row r="16" spans="1:65" ht="13.7" customHeight="1" x14ac:dyDescent="0.2">
      <c r="A16" s="124" t="s">
        <v>571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515</v>
      </c>
    </row>
    <row r="18" spans="1:1" ht="13.7" customHeight="1" x14ac:dyDescent="0.2">
      <c r="A18" s="156" t="s">
        <v>241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85" priority="7" operator="between">
      <formula>0</formula>
      <formula>0.5</formula>
    </cfRule>
    <cfRule type="cellIs" dxfId="84" priority="8" operator="between">
      <formula>0</formula>
      <formula>0.49</formula>
    </cfRule>
  </conditionalFormatting>
  <conditionalFormatting sqref="D7">
    <cfRule type="cellIs" dxfId="83" priority="5" operator="between">
      <formula>0</formula>
      <formula>0.5</formula>
    </cfRule>
    <cfRule type="cellIs" dxfId="82" priority="6" operator="between">
      <formula>0</formula>
      <formula>0.49</formula>
    </cfRule>
  </conditionalFormatting>
  <conditionalFormatting sqref="F7">
    <cfRule type="cellIs" dxfId="81" priority="3" operator="between">
      <formula>0</formula>
      <formula>0.5</formula>
    </cfRule>
    <cfRule type="cellIs" dxfId="80" priority="4" operator="between">
      <formula>0</formula>
      <formula>0.49</formula>
    </cfRule>
  </conditionalFormatting>
  <conditionalFormatting sqref="H7">
    <cfRule type="cellIs" dxfId="79" priority="1" operator="between">
      <formula>0</formula>
      <formula>0.5</formula>
    </cfRule>
    <cfRule type="cellIs" dxfId="78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403" customWidth="1"/>
    <col min="13" max="13" width="11" customWidth="1"/>
  </cols>
  <sheetData>
    <row r="1" spans="1:14" x14ac:dyDescent="0.2">
      <c r="A1" s="869" t="s">
        <v>26</v>
      </c>
      <c r="B1" s="869"/>
      <c r="C1" s="869"/>
      <c r="D1" s="869"/>
      <c r="E1" s="869"/>
      <c r="F1" s="157"/>
      <c r="G1" s="157"/>
      <c r="H1" s="157"/>
      <c r="I1" s="157"/>
      <c r="J1" s="157"/>
      <c r="K1" s="157"/>
      <c r="L1" s="598"/>
      <c r="M1" s="157"/>
      <c r="N1" s="157"/>
    </row>
    <row r="2" spans="1:14" x14ac:dyDescent="0.2">
      <c r="A2" s="869"/>
      <c r="B2" s="870"/>
      <c r="C2" s="870"/>
      <c r="D2" s="870"/>
      <c r="E2" s="870"/>
      <c r="F2" s="157"/>
      <c r="G2" s="157"/>
      <c r="H2" s="157"/>
      <c r="I2" s="157"/>
      <c r="J2" s="157"/>
      <c r="K2" s="157"/>
      <c r="L2" s="598"/>
      <c r="M2" s="158" t="s">
        <v>159</v>
      </c>
      <c r="N2" s="157"/>
    </row>
    <row r="3" spans="1:14" x14ac:dyDescent="0.2">
      <c r="A3" s="450"/>
      <c r="B3" s="762">
        <v>2014</v>
      </c>
      <c r="C3" s="762" t="s">
        <v>617</v>
      </c>
      <c r="D3" s="762" t="s">
        <v>617</v>
      </c>
      <c r="E3" s="762" t="s">
        <v>617</v>
      </c>
      <c r="F3" s="762" t="s">
        <v>617</v>
      </c>
      <c r="G3" s="762" t="s">
        <v>617</v>
      </c>
      <c r="H3" s="762" t="s">
        <v>617</v>
      </c>
      <c r="I3" s="762">
        <v>2015</v>
      </c>
      <c r="J3" s="762" t="s">
        <v>617</v>
      </c>
      <c r="K3" s="762" t="s">
        <v>617</v>
      </c>
      <c r="L3" s="762" t="s">
        <v>617</v>
      </c>
      <c r="M3" s="762" t="s">
        <v>617</v>
      </c>
      <c r="N3" s="1"/>
    </row>
    <row r="4" spans="1:14" x14ac:dyDescent="0.2">
      <c r="A4" s="159"/>
      <c r="B4" s="808">
        <v>41820</v>
      </c>
      <c r="C4" s="808">
        <v>41851</v>
      </c>
      <c r="D4" s="808">
        <v>41882</v>
      </c>
      <c r="E4" s="808">
        <v>41912</v>
      </c>
      <c r="F4" s="808">
        <v>41943</v>
      </c>
      <c r="G4" s="808">
        <v>41973</v>
      </c>
      <c r="H4" s="808">
        <v>42004</v>
      </c>
      <c r="I4" s="808">
        <v>42035</v>
      </c>
      <c r="J4" s="808">
        <v>42063</v>
      </c>
      <c r="K4" s="808">
        <v>42094</v>
      </c>
      <c r="L4" s="808">
        <v>42124</v>
      </c>
      <c r="M4" s="808">
        <v>42155</v>
      </c>
      <c r="N4" s="1"/>
    </row>
    <row r="5" spans="1:14" x14ac:dyDescent="0.2">
      <c r="A5" s="160" t="s">
        <v>199</v>
      </c>
      <c r="B5" s="161">
        <v>24.10022</v>
      </c>
      <c r="C5" s="161">
        <v>27.236339999999998</v>
      </c>
      <c r="D5" s="161">
        <v>26.010320000000014</v>
      </c>
      <c r="E5" s="161">
        <v>27.599600000000017</v>
      </c>
      <c r="F5" s="161">
        <v>25.260129999999968</v>
      </c>
      <c r="G5" s="161">
        <v>22.270379999999989</v>
      </c>
      <c r="H5" s="161">
        <v>23.010590000000004</v>
      </c>
      <c r="I5" s="161">
        <v>22.568990000000003</v>
      </c>
      <c r="J5" s="161">
        <v>22.363640000000014</v>
      </c>
      <c r="K5" s="161">
        <v>23.345090000000017</v>
      </c>
      <c r="L5" s="161">
        <v>23.197559999999974</v>
      </c>
      <c r="M5" s="161">
        <v>23.202059999999992</v>
      </c>
      <c r="N5" s="1"/>
    </row>
    <row r="6" spans="1:14" x14ac:dyDescent="0.2">
      <c r="A6" s="162" t="s">
        <v>517</v>
      </c>
      <c r="B6" s="163">
        <v>89.0503700000001</v>
      </c>
      <c r="C6" s="163">
        <v>82.028320000000249</v>
      </c>
      <c r="D6" s="163">
        <v>77.262009999999961</v>
      </c>
      <c r="E6" s="163">
        <v>93.711349999999896</v>
      </c>
      <c r="F6" s="163">
        <v>89.561560000000071</v>
      </c>
      <c r="G6" s="163">
        <v>73.073530000000048</v>
      </c>
      <c r="H6" s="163">
        <v>73.13815000000001</v>
      </c>
      <c r="I6" s="163">
        <v>69.159229999999937</v>
      </c>
      <c r="J6" s="163">
        <v>71.212350000000058</v>
      </c>
      <c r="K6" s="163">
        <v>75.353649999999959</v>
      </c>
      <c r="L6" s="163">
        <v>78.124709999999965</v>
      </c>
      <c r="M6" s="163">
        <v>78.536330000000021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240</v>
      </c>
      <c r="N7" s="1"/>
    </row>
    <row r="8" spans="1:14" x14ac:dyDescent="0.2">
      <c r="A8" s="166" t="s">
        <v>516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98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F25" sqref="F25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612</v>
      </c>
    </row>
    <row r="2" spans="1:4" x14ac:dyDescent="0.2">
      <c r="A2" s="493"/>
      <c r="B2" s="493"/>
      <c r="C2" s="493"/>
      <c r="D2" s="493"/>
    </row>
    <row r="3" spans="1:4" x14ac:dyDescent="0.2">
      <c r="B3" s="493">
        <v>2013</v>
      </c>
      <c r="C3" s="493">
        <v>2014</v>
      </c>
      <c r="D3" s="493">
        <v>2015</v>
      </c>
    </row>
    <row r="4" spans="1:4" x14ac:dyDescent="0.2">
      <c r="A4" s="388" t="s">
        <v>134</v>
      </c>
      <c r="B4" s="492">
        <v>-6.4256088828966575</v>
      </c>
      <c r="C4" s="492">
        <v>-3.144573488444292</v>
      </c>
      <c r="D4" s="764">
        <v>1.5124102512912454</v>
      </c>
    </row>
    <row r="5" spans="1:4" x14ac:dyDescent="0.2">
      <c r="A5" s="599" t="s">
        <v>135</v>
      </c>
      <c r="B5" s="492">
        <v>-6.9913902607750407</v>
      </c>
      <c r="C5" s="492">
        <v>-2.1975100656934856</v>
      </c>
      <c r="D5" s="764">
        <v>1.682330726425096</v>
      </c>
    </row>
    <row r="6" spans="1:4" x14ac:dyDescent="0.2">
      <c r="A6" s="599" t="s">
        <v>136</v>
      </c>
      <c r="B6" s="492">
        <v>-7.2343936032714984</v>
      </c>
      <c r="C6" s="492">
        <v>-1.2517619499472621</v>
      </c>
      <c r="D6" s="764">
        <v>1.8130214164870031</v>
      </c>
    </row>
    <row r="7" spans="1:4" x14ac:dyDescent="0.2">
      <c r="A7" s="599" t="s">
        <v>137</v>
      </c>
      <c r="B7" s="492">
        <v>-6.4052292577435059</v>
      </c>
      <c r="C7" s="492">
        <v>-1.3754482016947209</v>
      </c>
      <c r="D7" s="764">
        <v>2.0702268737232976</v>
      </c>
    </row>
    <row r="8" spans="1:4" x14ac:dyDescent="0.2">
      <c r="A8" s="599" t="s">
        <v>138</v>
      </c>
      <c r="B8" s="492">
        <v>-6.3797481451341538</v>
      </c>
      <c r="C8" s="492">
        <v>-0.88876975803284564</v>
      </c>
      <c r="D8" s="492">
        <v>1.996424446097975</v>
      </c>
    </row>
    <row r="9" spans="1:4" x14ac:dyDescent="0.2">
      <c r="A9" s="599" t="s">
        <v>139</v>
      </c>
      <c r="B9" s="492">
        <v>-7.0183757637587565</v>
      </c>
      <c r="C9" s="492">
        <v>0.42548266872378132</v>
      </c>
      <c r="D9" s="764" t="s">
        <v>617</v>
      </c>
    </row>
    <row r="10" spans="1:4" x14ac:dyDescent="0.2">
      <c r="A10" s="599" t="s">
        <v>140</v>
      </c>
      <c r="B10" s="492">
        <v>-6.3944663246461371</v>
      </c>
      <c r="C10" s="492">
        <v>0.36786987432524509</v>
      </c>
      <c r="D10" s="764" t="s">
        <v>617</v>
      </c>
    </row>
    <row r="11" spans="1:4" x14ac:dyDescent="0.2">
      <c r="A11" s="599" t="s">
        <v>141</v>
      </c>
      <c r="B11" s="492">
        <v>-6.334627420274682</v>
      </c>
      <c r="C11" s="492">
        <v>0.49137992004811887</v>
      </c>
      <c r="D11" s="764" t="s">
        <v>617</v>
      </c>
    </row>
    <row r="12" spans="1:4" x14ac:dyDescent="0.2">
      <c r="A12" s="599" t="s">
        <v>142</v>
      </c>
      <c r="B12" s="492">
        <v>-5.1545025556859523</v>
      </c>
      <c r="C12" s="492">
        <v>0.90533982094520749</v>
      </c>
      <c r="D12" s="764" t="s">
        <v>617</v>
      </c>
    </row>
    <row r="13" spans="1:4" x14ac:dyDescent="0.2">
      <c r="A13" s="599" t="s">
        <v>143</v>
      </c>
      <c r="B13" s="492">
        <v>-4.721861229041731</v>
      </c>
      <c r="C13" s="492">
        <v>0.93024083345105324</v>
      </c>
      <c r="D13" s="764" t="s">
        <v>617</v>
      </c>
    </row>
    <row r="14" spans="1:4" x14ac:dyDescent="0.2">
      <c r="A14" s="599" t="s">
        <v>144</v>
      </c>
      <c r="B14" s="492">
        <v>-4.2407336727503786</v>
      </c>
      <c r="C14" s="492">
        <v>0.86234569259839666</v>
      </c>
      <c r="D14" s="764" t="s">
        <v>617</v>
      </c>
    </row>
    <row r="15" spans="1:4" x14ac:dyDescent="0.2">
      <c r="A15" s="600" t="s">
        <v>145</v>
      </c>
      <c r="B15" s="494">
        <v>-3.7267283717063608</v>
      </c>
      <c r="C15" s="494">
        <v>1.4258788535796798</v>
      </c>
      <c r="D15" s="765" t="s">
        <v>617</v>
      </c>
    </row>
    <row r="16" spans="1:4" x14ac:dyDescent="0.2">
      <c r="D16" s="93" t="s">
        <v>240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0"/>
  <sheetViews>
    <sheetView zoomScaleNormal="100" workbookViewId="0">
      <selection activeCell="K28" sqref="K28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67" t="s">
        <v>33</v>
      </c>
      <c r="B1" s="867"/>
      <c r="C1" s="867"/>
      <c r="D1" s="131"/>
      <c r="E1" s="131"/>
      <c r="F1" s="131"/>
      <c r="G1" s="131"/>
    </row>
    <row r="2" spans="1:13" ht="13.7" customHeight="1" x14ac:dyDescent="0.2">
      <c r="A2" s="868"/>
      <c r="B2" s="868"/>
      <c r="C2" s="868"/>
      <c r="D2" s="135"/>
      <c r="E2" s="135"/>
      <c r="F2" s="135"/>
      <c r="G2" s="110" t="s">
        <v>159</v>
      </c>
    </row>
    <row r="3" spans="1:13" ht="13.7" customHeight="1" x14ac:dyDescent="0.2">
      <c r="A3" s="167"/>
      <c r="B3" s="871">
        <f>INDICE!A3</f>
        <v>42125</v>
      </c>
      <c r="C3" s="872"/>
      <c r="D3" s="872" t="s">
        <v>120</v>
      </c>
      <c r="E3" s="872"/>
      <c r="F3" s="872" t="s">
        <v>121</v>
      </c>
      <c r="G3" s="872"/>
    </row>
    <row r="4" spans="1:13" ht="30.2" customHeight="1" x14ac:dyDescent="0.2">
      <c r="A4" s="151"/>
      <c r="B4" s="168" t="s">
        <v>200</v>
      </c>
      <c r="C4" s="169" t="s">
        <v>201</v>
      </c>
      <c r="D4" s="168" t="s">
        <v>200</v>
      </c>
      <c r="E4" s="169" t="s">
        <v>201</v>
      </c>
      <c r="F4" s="168" t="s">
        <v>200</v>
      </c>
      <c r="G4" s="169" t="s">
        <v>201</v>
      </c>
    </row>
    <row r="5" spans="1:13" s="133" customFormat="1" ht="13.7" customHeight="1" x14ac:dyDescent="0.2">
      <c r="A5" s="137" t="s">
        <v>202</v>
      </c>
      <c r="B5" s="140">
        <v>373.01903000000004</v>
      </c>
      <c r="C5" s="143">
        <v>10.347309999999995</v>
      </c>
      <c r="D5" s="140">
        <v>1768.2263400000015</v>
      </c>
      <c r="E5" s="140">
        <v>51.067770000000003</v>
      </c>
      <c r="F5" s="140">
        <v>4473.7052100000019</v>
      </c>
      <c r="G5" s="140">
        <v>130.38654</v>
      </c>
      <c r="L5" s="170"/>
      <c r="M5" s="170"/>
    </row>
    <row r="6" spans="1:13" s="133" customFormat="1" ht="13.7" customHeight="1" x14ac:dyDescent="0.2">
      <c r="A6" s="137" t="s">
        <v>203</v>
      </c>
      <c r="B6" s="140">
        <v>1386.0602699999972</v>
      </c>
      <c r="C6" s="140">
        <v>415.42538999999999</v>
      </c>
      <c r="D6" s="140">
        <v>6660.0704099999948</v>
      </c>
      <c r="E6" s="140">
        <v>2077.1422500000003</v>
      </c>
      <c r="F6" s="140">
        <v>16236.340319999996</v>
      </c>
      <c r="G6" s="140">
        <v>4967.0876499999995</v>
      </c>
      <c r="L6" s="170"/>
      <c r="M6" s="170"/>
    </row>
    <row r="7" spans="1:13" s="133" customFormat="1" ht="13.7" customHeight="1" x14ac:dyDescent="0.2">
      <c r="A7" s="147" t="s">
        <v>197</v>
      </c>
      <c r="B7" s="148">
        <v>1759.0792999999971</v>
      </c>
      <c r="C7" s="148">
        <v>425.77269999999999</v>
      </c>
      <c r="D7" s="148">
        <v>8428.2967499999959</v>
      </c>
      <c r="E7" s="148">
        <v>2128.2100200000004</v>
      </c>
      <c r="F7" s="148">
        <v>20710.045529999996</v>
      </c>
      <c r="G7" s="148">
        <v>5097.4741899999999</v>
      </c>
    </row>
    <row r="8" spans="1:13" ht="13.7" customHeight="1" x14ac:dyDescent="0.2">
      <c r="G8" s="93" t="s">
        <v>240</v>
      </c>
    </row>
    <row r="9" spans="1:13" ht="13.7" customHeight="1" x14ac:dyDescent="0.2">
      <c r="A9" s="154" t="s">
        <v>518</v>
      </c>
    </row>
    <row r="10" spans="1:13" ht="13.7" customHeight="1" x14ac:dyDescent="0.2">
      <c r="A10" s="154" t="s">
        <v>241</v>
      </c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J32" sqref="J32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521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59">
        <f>INDICE!A3</f>
        <v>42125</v>
      </c>
      <c r="C3" s="859"/>
      <c r="D3" s="859">
        <f>INDICE!C3</f>
        <v>0</v>
      </c>
      <c r="E3" s="859"/>
      <c r="F3" s="112"/>
      <c r="G3" s="860" t="s">
        <v>121</v>
      </c>
      <c r="H3" s="860"/>
      <c r="I3" s="860"/>
      <c r="J3" s="860"/>
    </row>
    <row r="4" spans="1:11" s="114" customFormat="1" x14ac:dyDescent="0.2">
      <c r="A4" s="115"/>
      <c r="B4" s="116" t="s">
        <v>151</v>
      </c>
      <c r="C4" s="116" t="s">
        <v>152</v>
      </c>
      <c r="D4" s="116" t="s">
        <v>188</v>
      </c>
      <c r="E4" s="116" t="s">
        <v>191</v>
      </c>
      <c r="F4" s="116"/>
      <c r="G4" s="116" t="s">
        <v>151</v>
      </c>
      <c r="H4" s="116" t="s">
        <v>152</v>
      </c>
      <c r="I4" s="116" t="s">
        <v>188</v>
      </c>
      <c r="J4" s="116" t="s">
        <v>191</v>
      </c>
    </row>
    <row r="5" spans="1:11" s="114" customFormat="1" x14ac:dyDescent="0.2">
      <c r="A5" s="583" t="s">
        <v>161</v>
      </c>
      <c r="B5" s="117">
        <f>'GNA CCAA'!B5</f>
        <v>55.648059999999994</v>
      </c>
      <c r="C5" s="117">
        <f>'GNA CCAA'!C5</f>
        <v>2.1804300000000012</v>
      </c>
      <c r="D5" s="117">
        <f>'GO CCAA'!B5</f>
        <v>277.0446</v>
      </c>
      <c r="E5" s="543">
        <f>SUM(B5:D5)</f>
        <v>334.87308999999999</v>
      </c>
      <c r="F5" s="117"/>
      <c r="G5" s="117">
        <f>'GNA CCAA'!F5</f>
        <v>659.68766000000062</v>
      </c>
      <c r="H5" s="117">
        <f>'GNA CCAA'!G5</f>
        <v>24.921869999999988</v>
      </c>
      <c r="I5" s="117">
        <f>'GO CCAA'!G5</f>
        <v>3230.7861000000025</v>
      </c>
      <c r="J5" s="543">
        <f>SUM(G5:I5)</f>
        <v>3915.3956300000032</v>
      </c>
      <c r="K5" s="82"/>
    </row>
    <row r="6" spans="1:11" s="114" customFormat="1" x14ac:dyDescent="0.2">
      <c r="A6" s="584" t="s">
        <v>162</v>
      </c>
      <c r="B6" s="119">
        <f>'GNA CCAA'!B6</f>
        <v>10.186170000000006</v>
      </c>
      <c r="C6" s="119">
        <f>'GNA CCAA'!C6</f>
        <v>0.55127999999999999</v>
      </c>
      <c r="D6" s="119">
        <f>'GO CCAA'!B6</f>
        <v>73.865040000000008</v>
      </c>
      <c r="E6" s="546">
        <f>SUM(B6:D6)</f>
        <v>84.602490000000017</v>
      </c>
      <c r="F6" s="119"/>
      <c r="G6" s="119">
        <f>'GNA CCAA'!F6</f>
        <v>126.22512000000012</v>
      </c>
      <c r="H6" s="119">
        <f>'GNA CCAA'!G6</f>
        <v>6.3284800000000008</v>
      </c>
      <c r="I6" s="119">
        <f>'GO CCAA'!G6</f>
        <v>901.7658600000002</v>
      </c>
      <c r="J6" s="546">
        <f t="shared" ref="J6:J24" si="0">SUM(G6:I6)</f>
        <v>1034.3194600000004</v>
      </c>
      <c r="K6" s="82"/>
    </row>
    <row r="7" spans="1:11" s="114" customFormat="1" x14ac:dyDescent="0.2">
      <c r="A7" s="584" t="s">
        <v>163</v>
      </c>
      <c r="B7" s="119">
        <f>'GNA CCAA'!B7</f>
        <v>6.5387099999999991</v>
      </c>
      <c r="C7" s="119">
        <f>'GNA CCAA'!C7</f>
        <v>0.48993999999999988</v>
      </c>
      <c r="D7" s="119">
        <f>'GO CCAA'!B7</f>
        <v>35.437519999999999</v>
      </c>
      <c r="E7" s="546">
        <f t="shared" ref="E7:E24" si="1">SUM(B7:D7)</f>
        <v>42.466169999999998</v>
      </c>
      <c r="F7" s="119"/>
      <c r="G7" s="119">
        <f>'GNA CCAA'!F7</f>
        <v>82.685680000000005</v>
      </c>
      <c r="H7" s="119">
        <f>'GNA CCAA'!G7</f>
        <v>6.1642099999999989</v>
      </c>
      <c r="I7" s="119">
        <f>'GO CCAA'!G7</f>
        <v>440.82308999999964</v>
      </c>
      <c r="J7" s="546">
        <f t="shared" si="0"/>
        <v>529.6729799999996</v>
      </c>
      <c r="K7" s="82"/>
    </row>
    <row r="8" spans="1:11" s="114" customFormat="1" x14ac:dyDescent="0.2">
      <c r="A8" s="584" t="s">
        <v>164</v>
      </c>
      <c r="B8" s="119">
        <f>'GNA CCAA'!B8</f>
        <v>17.550259999999998</v>
      </c>
      <c r="C8" s="119">
        <f>'GNA CCAA'!C8</f>
        <v>1.0401800000000001</v>
      </c>
      <c r="D8" s="119">
        <f>'GO CCAA'!B8</f>
        <v>34.209590000000006</v>
      </c>
      <c r="E8" s="546">
        <f t="shared" si="1"/>
        <v>52.800030000000007</v>
      </c>
      <c r="F8" s="119"/>
      <c r="G8" s="119">
        <f>'GNA CCAA'!F8</f>
        <v>196.08240000000004</v>
      </c>
      <c r="H8" s="119">
        <f>'GNA CCAA'!G8</f>
        <v>10.980460000000003</v>
      </c>
      <c r="I8" s="119">
        <f>'GO CCAA'!G8</f>
        <v>382.15453000000002</v>
      </c>
      <c r="J8" s="546">
        <f t="shared" si="0"/>
        <v>589.21739000000002</v>
      </c>
      <c r="K8" s="82"/>
    </row>
    <row r="9" spans="1:11" s="114" customFormat="1" x14ac:dyDescent="0.2">
      <c r="A9" s="584" t="s">
        <v>165</v>
      </c>
      <c r="B9" s="119">
        <f>'GNA CCAA'!B9</f>
        <v>27.629450000000002</v>
      </c>
      <c r="C9" s="119">
        <f>'GNA CCAA'!C9</f>
        <v>9.4906800000000029</v>
      </c>
      <c r="D9" s="119">
        <f>'GO CCAA'!B9</f>
        <v>50.118639999999999</v>
      </c>
      <c r="E9" s="546">
        <f t="shared" si="1"/>
        <v>87.238770000000002</v>
      </c>
      <c r="F9" s="119"/>
      <c r="G9" s="119">
        <f>'GNA CCAA'!F9</f>
        <v>358.28015000000016</v>
      </c>
      <c r="H9" s="119">
        <f>'GNA CCAA'!G9</f>
        <v>117.33689</v>
      </c>
      <c r="I9" s="119">
        <f>'GO CCAA'!G9</f>
        <v>627.68881999999985</v>
      </c>
      <c r="J9" s="546">
        <f t="shared" si="0"/>
        <v>1103.3058599999999</v>
      </c>
      <c r="K9" s="82"/>
    </row>
    <row r="10" spans="1:11" s="114" customFormat="1" x14ac:dyDescent="0.2">
      <c r="A10" s="584" t="s">
        <v>166</v>
      </c>
      <c r="B10" s="119">
        <f>'GNA CCAA'!B10</f>
        <v>4.5411899999999985</v>
      </c>
      <c r="C10" s="119">
        <f>'GNA CCAA'!C10</f>
        <v>0.27082000000000001</v>
      </c>
      <c r="D10" s="119">
        <f>'GO CCAA'!B10</f>
        <v>25.811019999999996</v>
      </c>
      <c r="E10" s="546">
        <f t="shared" si="1"/>
        <v>30.623029999999993</v>
      </c>
      <c r="F10" s="119"/>
      <c r="G10" s="119">
        <f>'GNA CCAA'!F10</f>
        <v>56.962439999999972</v>
      </c>
      <c r="H10" s="119">
        <f>'GNA CCAA'!G10</f>
        <v>3.3071299999999995</v>
      </c>
      <c r="I10" s="119">
        <f>'GO CCAA'!G10</f>
        <v>298.99879999999996</v>
      </c>
      <c r="J10" s="546">
        <f t="shared" si="0"/>
        <v>359.26836999999995</v>
      </c>
      <c r="K10" s="82"/>
    </row>
    <row r="11" spans="1:11" s="114" customFormat="1" x14ac:dyDescent="0.2">
      <c r="A11" s="584" t="s">
        <v>167</v>
      </c>
      <c r="B11" s="119">
        <f>'GNA CCAA'!B11</f>
        <v>19.534809999999993</v>
      </c>
      <c r="C11" s="119">
        <f>'GNA CCAA'!C11</f>
        <v>1.0949599999999995</v>
      </c>
      <c r="D11" s="119">
        <f>'GO CCAA'!B11</f>
        <v>128.88498999999996</v>
      </c>
      <c r="E11" s="546">
        <f t="shared" si="1"/>
        <v>149.51475999999997</v>
      </c>
      <c r="F11" s="119"/>
      <c r="G11" s="119">
        <f>'GNA CCAA'!F11</f>
        <v>239.82884999999985</v>
      </c>
      <c r="H11" s="119">
        <f>'GNA CCAA'!G11</f>
        <v>14.298470000000021</v>
      </c>
      <c r="I11" s="119">
        <f>'GO CCAA'!G11</f>
        <v>1513.0262300000006</v>
      </c>
      <c r="J11" s="546">
        <f t="shared" si="0"/>
        <v>1767.1535500000005</v>
      </c>
      <c r="K11" s="82"/>
    </row>
    <row r="12" spans="1:11" s="114" customFormat="1" x14ac:dyDescent="0.2">
      <c r="A12" s="584" t="s">
        <v>624</v>
      </c>
      <c r="B12" s="119">
        <f>'GNA CCAA'!B12</f>
        <v>13.620700000000001</v>
      </c>
      <c r="C12" s="119">
        <f>'GNA CCAA'!C12</f>
        <v>0.61768000000000023</v>
      </c>
      <c r="D12" s="119">
        <f>'GO CCAA'!B12</f>
        <v>100.17622</v>
      </c>
      <c r="E12" s="546">
        <f t="shared" si="1"/>
        <v>114.41460000000001</v>
      </c>
      <c r="F12" s="119"/>
      <c r="G12" s="119">
        <f>'GNA CCAA'!F12</f>
        <v>162.64039999999997</v>
      </c>
      <c r="H12" s="119">
        <f>'GNA CCAA'!G12</f>
        <v>7.4163899999999998</v>
      </c>
      <c r="I12" s="119">
        <f>'GO CCAA'!G12</f>
        <v>1167.0169900000008</v>
      </c>
      <c r="J12" s="546">
        <f t="shared" si="0"/>
        <v>1337.0737800000006</v>
      </c>
      <c r="K12" s="82"/>
    </row>
    <row r="13" spans="1:11" s="114" customFormat="1" x14ac:dyDescent="0.2">
      <c r="A13" s="584" t="s">
        <v>168</v>
      </c>
      <c r="B13" s="119">
        <f>'GNA CCAA'!B13</f>
        <v>60.310839999999999</v>
      </c>
      <c r="C13" s="119">
        <f>'GNA CCAA'!C13</f>
        <v>4.070009999999999</v>
      </c>
      <c r="D13" s="119">
        <f>'GO CCAA'!B13</f>
        <v>281.85731000000004</v>
      </c>
      <c r="E13" s="546">
        <f t="shared" si="1"/>
        <v>346.23816000000005</v>
      </c>
      <c r="F13" s="119"/>
      <c r="G13" s="119">
        <f>'GNA CCAA'!F13</f>
        <v>720.00729999999896</v>
      </c>
      <c r="H13" s="119">
        <f>'GNA CCAA'!G13</f>
        <v>47.235160000000022</v>
      </c>
      <c r="I13" s="119">
        <f>'GO CCAA'!G13</f>
        <v>3295.2378400000016</v>
      </c>
      <c r="J13" s="546">
        <f t="shared" si="0"/>
        <v>4062.4803000000006</v>
      </c>
      <c r="K13" s="82"/>
    </row>
    <row r="14" spans="1:11" s="114" customFormat="1" x14ac:dyDescent="0.2">
      <c r="A14" s="584" t="s">
        <v>169</v>
      </c>
      <c r="B14" s="119">
        <f>'GNA CCAA'!B14</f>
        <v>0.50970000000000004</v>
      </c>
      <c r="C14" s="119">
        <f>'GNA CCAA'!C14</f>
        <v>4.6479999999999994E-2</v>
      </c>
      <c r="D14" s="119">
        <f>'GO CCAA'!B14</f>
        <v>1.10006</v>
      </c>
      <c r="E14" s="546">
        <f t="shared" si="1"/>
        <v>1.6562399999999999</v>
      </c>
      <c r="F14" s="119"/>
      <c r="G14" s="119">
        <f>'GNA CCAA'!F14</f>
        <v>5.8990200000000002</v>
      </c>
      <c r="H14" s="119">
        <f>'GNA CCAA'!G14</f>
        <v>0.51865000000000006</v>
      </c>
      <c r="I14" s="119">
        <f>'GO CCAA'!G14</f>
        <v>11.716749999999999</v>
      </c>
      <c r="J14" s="546">
        <f t="shared" si="0"/>
        <v>18.134419999999999</v>
      </c>
      <c r="K14" s="82"/>
    </row>
    <row r="15" spans="1:11" s="114" customFormat="1" x14ac:dyDescent="0.2">
      <c r="A15" s="584" t="s">
        <v>170</v>
      </c>
      <c r="B15" s="119">
        <f>'GNA CCAA'!B15</f>
        <v>38.876370000000016</v>
      </c>
      <c r="C15" s="119">
        <f>'GNA CCAA'!C15</f>
        <v>1.64117</v>
      </c>
      <c r="D15" s="119">
        <f>'GO CCAA'!B15</f>
        <v>172.63913000000002</v>
      </c>
      <c r="E15" s="546">
        <f t="shared" si="1"/>
        <v>213.15667000000005</v>
      </c>
      <c r="F15" s="119"/>
      <c r="G15" s="119">
        <f>'GNA CCAA'!F15</f>
        <v>470.71088000000015</v>
      </c>
      <c r="H15" s="119">
        <f>'GNA CCAA'!G15</f>
        <v>19.695809999999994</v>
      </c>
      <c r="I15" s="119">
        <f>'GO CCAA'!G15</f>
        <v>2057.830550000001</v>
      </c>
      <c r="J15" s="546">
        <f t="shared" si="0"/>
        <v>2548.2372400000013</v>
      </c>
      <c r="K15" s="82"/>
    </row>
    <row r="16" spans="1:11" s="114" customFormat="1" x14ac:dyDescent="0.2">
      <c r="A16" s="584" t="s">
        <v>171</v>
      </c>
      <c r="B16" s="119">
        <f>'GNA CCAA'!B16</f>
        <v>7.727949999999999</v>
      </c>
      <c r="C16" s="119">
        <f>'GNA CCAA'!C16</f>
        <v>0.26650000000000001</v>
      </c>
      <c r="D16" s="119">
        <f>'GO CCAA'!B16</f>
        <v>49.267200000000003</v>
      </c>
      <c r="E16" s="546">
        <f t="shared" si="1"/>
        <v>57.261650000000003</v>
      </c>
      <c r="F16" s="119"/>
      <c r="G16" s="119">
        <f>'GNA CCAA'!F16</f>
        <v>92.07513999999999</v>
      </c>
      <c r="H16" s="119">
        <f>'GNA CCAA'!G16</f>
        <v>2.8153399999999977</v>
      </c>
      <c r="I16" s="119">
        <f>'GO CCAA'!G16</f>
        <v>576.17493999999999</v>
      </c>
      <c r="J16" s="546">
        <f t="shared" si="0"/>
        <v>671.06542000000002</v>
      </c>
      <c r="K16" s="82"/>
    </row>
    <row r="17" spans="1:16" s="114" customFormat="1" x14ac:dyDescent="0.2">
      <c r="A17" s="584" t="s">
        <v>172</v>
      </c>
      <c r="B17" s="119">
        <f>'GNA CCAA'!B17</f>
        <v>18.733060000000002</v>
      </c>
      <c r="C17" s="119">
        <f>'GNA CCAA'!C17</f>
        <v>1.0795399999999997</v>
      </c>
      <c r="D17" s="119">
        <f>'GO CCAA'!B17</f>
        <v>110.89554999999997</v>
      </c>
      <c r="E17" s="546">
        <f t="shared" si="1"/>
        <v>130.70814999999999</v>
      </c>
      <c r="F17" s="119"/>
      <c r="G17" s="119">
        <f>'GNA CCAA'!F17</f>
        <v>227.49487000000002</v>
      </c>
      <c r="H17" s="119">
        <f>'GNA CCAA'!G17</f>
        <v>12.869290000000017</v>
      </c>
      <c r="I17" s="119">
        <f>'GO CCAA'!G17</f>
        <v>1341.5713300000009</v>
      </c>
      <c r="J17" s="546">
        <f t="shared" si="0"/>
        <v>1581.935490000001</v>
      </c>
      <c r="K17" s="82"/>
    </row>
    <row r="18" spans="1:16" s="114" customFormat="1" x14ac:dyDescent="0.2">
      <c r="A18" s="584" t="s">
        <v>173</v>
      </c>
      <c r="B18" s="119">
        <f>'GNA CCAA'!B18</f>
        <v>2.0963099999999999</v>
      </c>
      <c r="C18" s="119">
        <f>'GNA CCAA'!C18</f>
        <v>0.11538</v>
      </c>
      <c r="D18" s="119">
        <f>'GO CCAA'!B18</f>
        <v>15.03397</v>
      </c>
      <c r="E18" s="546">
        <f t="shared" si="1"/>
        <v>17.245660000000001</v>
      </c>
      <c r="F18" s="119"/>
      <c r="G18" s="119">
        <f>'GNA CCAA'!F18</f>
        <v>26.288150000000005</v>
      </c>
      <c r="H18" s="119">
        <f>'GNA CCAA'!G18</f>
        <v>1.53566</v>
      </c>
      <c r="I18" s="119">
        <f>'GO CCAA'!G18</f>
        <v>169.33017000000001</v>
      </c>
      <c r="J18" s="546">
        <f t="shared" si="0"/>
        <v>197.15398000000002</v>
      </c>
      <c r="K18" s="82"/>
    </row>
    <row r="19" spans="1:16" s="114" customFormat="1" x14ac:dyDescent="0.2">
      <c r="A19" s="584" t="s">
        <v>174</v>
      </c>
      <c r="B19" s="119">
        <f>'GNA CCAA'!B19</f>
        <v>44.29551</v>
      </c>
      <c r="C19" s="119">
        <f>'GNA CCAA'!C19</f>
        <v>2.3794299999999997</v>
      </c>
      <c r="D19" s="119">
        <f>'GO CCAA'!B19</f>
        <v>183.75281000000004</v>
      </c>
      <c r="E19" s="546">
        <f t="shared" si="1"/>
        <v>230.42775000000003</v>
      </c>
      <c r="F19" s="119"/>
      <c r="G19" s="119">
        <f>'GNA CCAA'!F19</f>
        <v>512.06401000000005</v>
      </c>
      <c r="H19" s="119">
        <f>'GNA CCAA'!G19</f>
        <v>27.210630000000005</v>
      </c>
      <c r="I19" s="119">
        <f>'GO CCAA'!G19</f>
        <v>2176.5277800000013</v>
      </c>
      <c r="J19" s="546">
        <f t="shared" si="0"/>
        <v>2715.8024200000013</v>
      </c>
      <c r="K19" s="82"/>
    </row>
    <row r="20" spans="1:16" s="114" customFormat="1" x14ac:dyDescent="0.2">
      <c r="A20" s="584" t="s">
        <v>175</v>
      </c>
      <c r="B20" s="119">
        <f>'GNA CCAA'!B20</f>
        <v>0.50234000000000001</v>
      </c>
      <c r="C20" s="119" t="str">
        <f>'GNA CCAA'!C20</f>
        <v>-</v>
      </c>
      <c r="D20" s="119">
        <f>'GO CCAA'!B20</f>
        <v>1.21553</v>
      </c>
      <c r="E20" s="546">
        <f t="shared" si="1"/>
        <v>1.71787</v>
      </c>
      <c r="F20" s="119"/>
      <c r="G20" s="119">
        <f>'GNA CCAA'!F20</f>
        <v>6.1759700000000013</v>
      </c>
      <c r="H20" s="119" t="str">
        <f>'GNA CCAA'!G20</f>
        <v>-</v>
      </c>
      <c r="I20" s="119">
        <f>'GO CCAA'!G20</f>
        <v>14.138920000000002</v>
      </c>
      <c r="J20" s="546">
        <f t="shared" si="0"/>
        <v>20.314890000000005</v>
      </c>
      <c r="K20" s="82"/>
    </row>
    <row r="21" spans="1:16" s="114" customFormat="1" x14ac:dyDescent="0.2">
      <c r="A21" s="584" t="s">
        <v>176</v>
      </c>
      <c r="B21" s="119">
        <f>'GNA CCAA'!B21</f>
        <v>9.2901500000000006</v>
      </c>
      <c r="C21" s="119">
        <f>'GNA CCAA'!C21</f>
        <v>0.49278999999999995</v>
      </c>
      <c r="D21" s="119">
        <f>'GO CCAA'!B21</f>
        <v>71.29007</v>
      </c>
      <c r="E21" s="546">
        <f t="shared" si="1"/>
        <v>81.073009999999996</v>
      </c>
      <c r="F21" s="119"/>
      <c r="G21" s="119">
        <f>'GNA CCAA'!F21</f>
        <v>111.95144000000003</v>
      </c>
      <c r="H21" s="119">
        <f>'GNA CCAA'!G21</f>
        <v>5.6027099999999983</v>
      </c>
      <c r="I21" s="119">
        <f>'GO CCAA'!G21</f>
        <v>830.58623</v>
      </c>
      <c r="J21" s="546">
        <f t="shared" si="0"/>
        <v>948.14038000000005</v>
      </c>
      <c r="K21" s="82"/>
    </row>
    <row r="22" spans="1:16" s="114" customFormat="1" x14ac:dyDescent="0.2">
      <c r="A22" s="584" t="s">
        <v>177</v>
      </c>
      <c r="B22" s="119">
        <f>'GNA CCAA'!B22</f>
        <v>5.1511300000000002</v>
      </c>
      <c r="C22" s="119">
        <f>'GNA CCAA'!C22</f>
        <v>0.20904999999999999</v>
      </c>
      <c r="D22" s="119">
        <f>'GO CCAA'!B22</f>
        <v>52.227620000000002</v>
      </c>
      <c r="E22" s="546">
        <f t="shared" si="1"/>
        <v>57.587800000000001</v>
      </c>
      <c r="F22" s="119"/>
      <c r="G22" s="119">
        <f>'GNA CCAA'!F22</f>
        <v>61.097670000000015</v>
      </c>
      <c r="H22" s="119">
        <f>'GNA CCAA'!G22</f>
        <v>2.4249200000000011</v>
      </c>
      <c r="I22" s="119">
        <f>'GO CCAA'!G22</f>
        <v>607.02162999999996</v>
      </c>
      <c r="J22" s="546">
        <f t="shared" si="0"/>
        <v>670.54422</v>
      </c>
      <c r="K22" s="82"/>
    </row>
    <row r="23" spans="1:16" x14ac:dyDescent="0.2">
      <c r="A23" s="585" t="s">
        <v>178</v>
      </c>
      <c r="B23" s="119">
        <f>'GNA CCAA'!B23</f>
        <v>13.659419999999999</v>
      </c>
      <c r="C23" s="119">
        <f>'GNA CCAA'!C23</f>
        <v>0.90884999999999994</v>
      </c>
      <c r="D23" s="119">
        <f>'GO CCAA'!B23</f>
        <v>135.142</v>
      </c>
      <c r="E23" s="546">
        <f t="shared" si="1"/>
        <v>149.71026999999998</v>
      </c>
      <c r="F23" s="119"/>
      <c r="G23" s="119">
        <f>'GNA CCAA'!F23</f>
        <v>166.07156000000001</v>
      </c>
      <c r="H23" s="119">
        <f>'GNA CCAA'!G23</f>
        <v>10.970560000000001</v>
      </c>
      <c r="I23" s="119">
        <f>'GO CCAA'!G23</f>
        <v>1540.2336799999998</v>
      </c>
      <c r="J23" s="546">
        <f t="shared" si="0"/>
        <v>1717.2757999999999</v>
      </c>
      <c r="K23" s="488"/>
      <c r="P23" s="114"/>
    </row>
    <row r="24" spans="1:16" x14ac:dyDescent="0.2">
      <c r="A24" s="586" t="s">
        <v>512</v>
      </c>
      <c r="B24" s="123">
        <f>'GNA CCAA'!B24</f>
        <v>356.4021300000004</v>
      </c>
      <c r="C24" s="123">
        <f>'GNA CCAA'!C24</f>
        <v>26.945170000000033</v>
      </c>
      <c r="D24" s="123">
        <f>'GO CCAA'!B24</f>
        <v>1799.9688699999997</v>
      </c>
      <c r="E24" s="123">
        <f t="shared" si="1"/>
        <v>2183.3161700000001</v>
      </c>
      <c r="F24" s="123"/>
      <c r="G24" s="123">
        <f>'GNA CCAA'!F24</f>
        <v>4282.2287100000021</v>
      </c>
      <c r="H24" s="587">
        <f>'GNA CCAA'!G24</f>
        <v>321.63263000000086</v>
      </c>
      <c r="I24" s="123">
        <f>'GO CCAA'!G24</f>
        <v>21182.63023999998</v>
      </c>
      <c r="J24" s="123">
        <f t="shared" si="0"/>
        <v>25786.491579999984</v>
      </c>
      <c r="K24" s="488"/>
    </row>
    <row r="25" spans="1:16" x14ac:dyDescent="0.2">
      <c r="I25" s="8"/>
      <c r="J25" s="93" t="s">
        <v>240</v>
      </c>
    </row>
    <row r="26" spans="1:16" x14ac:dyDescent="0.2">
      <c r="A26" s="549" t="s">
        <v>519</v>
      </c>
      <c r="G26" s="125"/>
      <c r="H26" s="125"/>
      <c r="I26" s="125"/>
      <c r="J26" s="125"/>
    </row>
    <row r="27" spans="1:16" x14ac:dyDescent="0.2">
      <c r="A27" s="154" t="s">
        <v>241</v>
      </c>
      <c r="G27" s="125"/>
      <c r="H27" s="125"/>
      <c r="I27" s="125"/>
      <c r="J27" s="125"/>
    </row>
    <row r="28" spans="1:16" ht="18" x14ac:dyDescent="0.25">
      <c r="A28" s="126"/>
      <c r="E28" s="866"/>
      <c r="F28" s="866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23 F6:I23">
    <cfRule type="cellIs" dxfId="77" priority="5" operator="between">
      <formula>0</formula>
      <formula>0.5</formula>
    </cfRule>
    <cfRule type="cellIs" dxfId="76" priority="6" operator="between">
      <formula>0</formula>
      <formula>0.49</formula>
    </cfRule>
  </conditionalFormatting>
  <conditionalFormatting sqref="E6:E23">
    <cfRule type="cellIs" dxfId="75" priority="3" operator="between">
      <formula>0</formula>
      <formula>0.5</formula>
    </cfRule>
    <cfRule type="cellIs" dxfId="74" priority="4" operator="between">
      <formula>0</formula>
      <formula>0.49</formula>
    </cfRule>
  </conditionalFormatting>
  <conditionalFormatting sqref="J6:J23">
    <cfRule type="cellIs" dxfId="73" priority="1" operator="between">
      <formula>0</formula>
      <formula>0.5</formula>
    </cfRule>
    <cfRule type="cellIs" dxfId="72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J13" sqref="J13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159</v>
      </c>
    </row>
    <row r="3" spans="1:65" s="102" customFormat="1" x14ac:dyDescent="0.2">
      <c r="A3" s="79"/>
      <c r="B3" s="856">
        <f>INDICE!A3</f>
        <v>42125</v>
      </c>
      <c r="C3" s="857"/>
      <c r="D3" s="857" t="s">
        <v>120</v>
      </c>
      <c r="E3" s="857"/>
      <c r="F3" s="857" t="s">
        <v>121</v>
      </c>
      <c r="G3" s="857"/>
      <c r="H3" s="857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500</v>
      </c>
      <c r="D4" s="97" t="s">
        <v>48</v>
      </c>
      <c r="E4" s="97" t="s">
        <v>500</v>
      </c>
      <c r="F4" s="97" t="s">
        <v>48</v>
      </c>
      <c r="G4" s="97" t="s">
        <v>500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204</v>
      </c>
      <c r="B5" s="100">
        <v>502.79371000000003</v>
      </c>
      <c r="C5" s="101">
        <v>9.8529016724483593</v>
      </c>
      <c r="D5" s="100">
        <v>2038.6937799999998</v>
      </c>
      <c r="E5" s="101">
        <v>4.6846586734659441</v>
      </c>
      <c r="F5" s="100">
        <v>5357.2329800000025</v>
      </c>
      <c r="G5" s="101">
        <v>3.2110469448796879</v>
      </c>
      <c r="H5" s="101">
        <v>99.994952686348185</v>
      </c>
    </row>
    <row r="6" spans="1:65" s="99" customFormat="1" x14ac:dyDescent="0.2">
      <c r="A6" s="99" t="s">
        <v>149</v>
      </c>
      <c r="B6" s="119">
        <v>1.8279999999999998E-2</v>
      </c>
      <c r="C6" s="550">
        <v>-14.379391100702593</v>
      </c>
      <c r="D6" s="119">
        <v>0.10999</v>
      </c>
      <c r="E6" s="550">
        <v>-3.7370908454402079</v>
      </c>
      <c r="F6" s="119">
        <v>0.27040999999999998</v>
      </c>
      <c r="G6" s="550">
        <v>4.3530274379654665</v>
      </c>
      <c r="H6" s="269">
        <v>5.047313651816464E-3</v>
      </c>
    </row>
    <row r="7" spans="1:65" s="99" customFormat="1" x14ac:dyDescent="0.2">
      <c r="A7" s="68" t="s">
        <v>119</v>
      </c>
      <c r="B7" s="69">
        <v>502.81199000000004</v>
      </c>
      <c r="C7" s="103">
        <v>9.8517713721924789</v>
      </c>
      <c r="D7" s="69">
        <v>2038.8037699999998</v>
      </c>
      <c r="E7" s="103">
        <v>4.6841645879716562</v>
      </c>
      <c r="F7" s="69">
        <v>5357.5033900000026</v>
      </c>
      <c r="G7" s="103">
        <v>3.2111039534762122</v>
      </c>
      <c r="H7" s="103">
        <v>100</v>
      </c>
    </row>
    <row r="8" spans="1:65" s="99" customFormat="1" x14ac:dyDescent="0.2">
      <c r="H8" s="93" t="s">
        <v>240</v>
      </c>
    </row>
    <row r="9" spans="1:65" s="99" customFormat="1" x14ac:dyDescent="0.2">
      <c r="A9" s="94" t="s">
        <v>571</v>
      </c>
    </row>
    <row r="10" spans="1:65" x14ac:dyDescent="0.2">
      <c r="A10" s="94" t="s">
        <v>241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71" priority="7" operator="between">
      <formula>0</formula>
      <formula>0.5</formula>
    </cfRule>
    <cfRule type="cellIs" dxfId="70" priority="8" operator="between">
      <formula>0</formula>
      <formula>0.49</formula>
    </cfRule>
  </conditionalFormatting>
  <conditionalFormatting sqref="D6">
    <cfRule type="cellIs" dxfId="69" priority="5" operator="between">
      <formula>0</formula>
      <formula>0.5</formula>
    </cfRule>
    <cfRule type="cellIs" dxfId="68" priority="6" operator="between">
      <formula>0</formula>
      <formula>0.49</formula>
    </cfRule>
  </conditionalFormatting>
  <conditionalFormatting sqref="F6">
    <cfRule type="cellIs" dxfId="67" priority="3" operator="between">
      <formula>0</formula>
      <formula>0.5</formula>
    </cfRule>
    <cfRule type="cellIs" dxfId="66" priority="4" operator="between">
      <formula>0</formula>
      <formula>0.49</formula>
    </cfRule>
  </conditionalFormatting>
  <conditionalFormatting sqref="H6">
    <cfRule type="cellIs" dxfId="65" priority="1" operator="between">
      <formula>0</formula>
      <formula>0.5</formula>
    </cfRule>
    <cfRule type="cellIs" dxfId="64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601" t="s">
        <v>159</v>
      </c>
    </row>
    <row r="3" spans="1:65" s="102" customFormat="1" x14ac:dyDescent="0.2">
      <c r="A3" s="79"/>
      <c r="B3" s="856">
        <f>INDICE!A3</f>
        <v>42125</v>
      </c>
      <c r="C3" s="857"/>
      <c r="D3" s="857" t="s">
        <v>120</v>
      </c>
      <c r="E3" s="857"/>
      <c r="F3" s="857" t="s">
        <v>121</v>
      </c>
      <c r="G3" s="857"/>
      <c r="H3" s="857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500</v>
      </c>
      <c r="D4" s="97" t="s">
        <v>48</v>
      </c>
      <c r="E4" s="97" t="s">
        <v>500</v>
      </c>
      <c r="F4" s="97" t="s">
        <v>48</v>
      </c>
      <c r="G4" s="98" t="s">
        <v>500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205</v>
      </c>
      <c r="B5" s="129">
        <v>170.78665000000004</v>
      </c>
      <c r="C5" s="180">
        <v>-1.4248967535549459</v>
      </c>
      <c r="D5" s="129">
        <v>870.44881000000021</v>
      </c>
      <c r="E5" s="180">
        <v>2.759297199819807</v>
      </c>
      <c r="F5" s="129">
        <v>2123.0908599999998</v>
      </c>
      <c r="G5" s="180">
        <v>-0.775947952589503</v>
      </c>
      <c r="H5" s="180">
        <v>24.612902306335329</v>
      </c>
    </row>
    <row r="6" spans="1:65" s="179" customFormat="1" x14ac:dyDescent="0.2">
      <c r="A6" s="179" t="s">
        <v>206</v>
      </c>
      <c r="B6" s="129">
        <v>532.56999000000008</v>
      </c>
      <c r="C6" s="180">
        <v>-8.0378657380097245</v>
      </c>
      <c r="D6" s="129">
        <v>2550.1647400000002</v>
      </c>
      <c r="E6" s="180">
        <v>-11.864466563851504</v>
      </c>
      <c r="F6" s="129">
        <v>6502.8356299999996</v>
      </c>
      <c r="G6" s="180">
        <v>-4.8252567889869233</v>
      </c>
      <c r="H6" s="180">
        <v>75.387097693664671</v>
      </c>
    </row>
    <row r="7" spans="1:65" s="99" customFormat="1" x14ac:dyDescent="0.2">
      <c r="A7" s="68" t="s">
        <v>522</v>
      </c>
      <c r="B7" s="69">
        <v>703.35664000000008</v>
      </c>
      <c r="C7" s="103">
        <v>-6.5150431672199538</v>
      </c>
      <c r="D7" s="69">
        <v>3420.6135500000005</v>
      </c>
      <c r="E7" s="103">
        <v>-8.5527915283337848</v>
      </c>
      <c r="F7" s="69">
        <v>8625.9264899999998</v>
      </c>
      <c r="G7" s="103">
        <v>-3.8595777699804983</v>
      </c>
      <c r="H7" s="103">
        <v>100</v>
      </c>
    </row>
    <row r="8" spans="1:65" s="99" customFormat="1" x14ac:dyDescent="0.2">
      <c r="A8" s="181" t="s">
        <v>509</v>
      </c>
      <c r="B8" s="182">
        <v>524.45283000000006</v>
      </c>
      <c r="C8" s="825">
        <v>-8.3786371405861448</v>
      </c>
      <c r="D8" s="182">
        <v>2500.7175899999997</v>
      </c>
      <c r="E8" s="825">
        <v>-12.498829832726818</v>
      </c>
      <c r="F8" s="182">
        <v>6387.7746799999986</v>
      </c>
      <c r="G8" s="825">
        <v>-4.6322817058606285</v>
      </c>
      <c r="H8" s="825">
        <v>74.053200979689763</v>
      </c>
    </row>
    <row r="9" spans="1:65" s="179" customFormat="1" x14ac:dyDescent="0.2">
      <c r="H9" s="93" t="s">
        <v>240</v>
      </c>
    </row>
    <row r="10" spans="1:65" s="179" customFormat="1" x14ac:dyDescent="0.2">
      <c r="A10" s="94" t="s">
        <v>571</v>
      </c>
    </row>
    <row r="11" spans="1:65" x14ac:dyDescent="0.2">
      <c r="A11" s="94" t="s">
        <v>523</v>
      </c>
    </row>
    <row r="12" spans="1:65" x14ac:dyDescent="0.2">
      <c r="A12" s="94" t="s">
        <v>241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I12" sqref="I12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524</v>
      </c>
    </row>
    <row r="2" spans="1:3" ht="15.75" x14ac:dyDescent="0.25">
      <c r="A2" s="2"/>
      <c r="C2" s="602" t="s">
        <v>159</v>
      </c>
    </row>
    <row r="3" spans="1:3" s="114" customFormat="1" ht="13.7" customHeight="1" x14ac:dyDescent="0.2">
      <c r="A3" s="111"/>
      <c r="B3" s="451">
        <f>INDICE!A3</f>
        <v>42125</v>
      </c>
      <c r="C3" s="113"/>
    </row>
    <row r="4" spans="1:3" s="114" customFormat="1" x14ac:dyDescent="0.2">
      <c r="A4" s="583" t="s">
        <v>161</v>
      </c>
      <c r="B4" s="117">
        <v>13.801639999999997</v>
      </c>
      <c r="C4" s="117">
        <v>157.14292000000003</v>
      </c>
    </row>
    <row r="5" spans="1:3" s="114" customFormat="1" x14ac:dyDescent="0.2">
      <c r="A5" s="584" t="s">
        <v>162</v>
      </c>
      <c r="B5" s="119">
        <v>0.35143999999999997</v>
      </c>
      <c r="C5" s="119">
        <v>4.8725800000000001</v>
      </c>
    </row>
    <row r="6" spans="1:3" s="114" customFormat="1" x14ac:dyDescent="0.2">
      <c r="A6" s="584" t="s">
        <v>163</v>
      </c>
      <c r="B6" s="119">
        <v>2.8090000000000002</v>
      </c>
      <c r="C6" s="119">
        <v>60.534349999999989</v>
      </c>
    </row>
    <row r="7" spans="1:3" s="114" customFormat="1" x14ac:dyDescent="0.2">
      <c r="A7" s="584" t="s">
        <v>164</v>
      </c>
      <c r="B7" s="119">
        <v>7.7297000000000002</v>
      </c>
      <c r="C7" s="119">
        <v>104.39134999999999</v>
      </c>
    </row>
    <row r="8" spans="1:3" s="114" customFormat="1" x14ac:dyDescent="0.2">
      <c r="A8" s="584" t="s">
        <v>165</v>
      </c>
      <c r="B8" s="119">
        <v>94.111220000000003</v>
      </c>
      <c r="C8" s="119">
        <v>1042.9888399999998</v>
      </c>
    </row>
    <row r="9" spans="1:3" s="114" customFormat="1" x14ac:dyDescent="0.2">
      <c r="A9" s="584" t="s">
        <v>166</v>
      </c>
      <c r="B9" s="119">
        <v>0.40541999999999995</v>
      </c>
      <c r="C9" s="119">
        <v>5.37242</v>
      </c>
    </row>
    <row r="10" spans="1:3" s="114" customFormat="1" x14ac:dyDescent="0.2">
      <c r="A10" s="584" t="s">
        <v>167</v>
      </c>
      <c r="B10" s="119">
        <v>3.0501</v>
      </c>
      <c r="C10" s="119">
        <v>30.428790000000014</v>
      </c>
    </row>
    <row r="11" spans="1:3" s="114" customFormat="1" x14ac:dyDescent="0.2">
      <c r="A11" s="584" t="s">
        <v>624</v>
      </c>
      <c r="B11" s="119">
        <v>6.3339299999999996</v>
      </c>
      <c r="C11" s="119">
        <v>87.39888999999998</v>
      </c>
    </row>
    <row r="12" spans="1:3" s="114" customFormat="1" x14ac:dyDescent="0.2">
      <c r="A12" s="584" t="s">
        <v>168</v>
      </c>
      <c r="B12" s="119">
        <v>4.4224500000000004</v>
      </c>
      <c r="C12" s="119">
        <v>40.567230000000002</v>
      </c>
    </row>
    <row r="13" spans="1:3" s="114" customFormat="1" x14ac:dyDescent="0.2">
      <c r="A13" s="584" t="s">
        <v>169</v>
      </c>
      <c r="B13" s="119">
        <v>2.63463</v>
      </c>
      <c r="C13" s="119">
        <v>44.310769999999998</v>
      </c>
    </row>
    <row r="14" spans="1:3" s="114" customFormat="1" x14ac:dyDescent="0.2">
      <c r="A14" s="584" t="s">
        <v>170</v>
      </c>
      <c r="B14" s="119">
        <v>1.2594399999999999</v>
      </c>
      <c r="C14" s="119">
        <v>12.37861</v>
      </c>
    </row>
    <row r="15" spans="1:3" s="114" customFormat="1" x14ac:dyDescent="0.2">
      <c r="A15" s="584" t="s">
        <v>171</v>
      </c>
      <c r="B15" s="119">
        <v>0.45033999999999996</v>
      </c>
      <c r="C15" s="119">
        <v>6.3511200000000017</v>
      </c>
    </row>
    <row r="16" spans="1:3" s="114" customFormat="1" x14ac:dyDescent="0.2">
      <c r="A16" s="584" t="s">
        <v>172</v>
      </c>
      <c r="B16" s="119">
        <v>29.48283</v>
      </c>
      <c r="C16" s="119">
        <v>457.16914999999995</v>
      </c>
    </row>
    <row r="17" spans="1:9" s="114" customFormat="1" x14ac:dyDescent="0.2">
      <c r="A17" s="584" t="s">
        <v>173</v>
      </c>
      <c r="B17" s="119">
        <v>0.31633999999999995</v>
      </c>
      <c r="C17" s="119">
        <v>3.72634</v>
      </c>
    </row>
    <row r="18" spans="1:9" s="114" customFormat="1" x14ac:dyDescent="0.2">
      <c r="A18" s="584" t="s">
        <v>174</v>
      </c>
      <c r="B18" s="119">
        <v>0.20438999999999999</v>
      </c>
      <c r="C18" s="119">
        <v>4.2682000000000002</v>
      </c>
    </row>
    <row r="19" spans="1:9" s="114" customFormat="1" x14ac:dyDescent="0.2">
      <c r="A19" s="584" t="s">
        <v>175</v>
      </c>
      <c r="B19" s="119">
        <v>2.40734</v>
      </c>
      <c r="C19" s="119">
        <v>46.405730000000013</v>
      </c>
    </row>
    <row r="20" spans="1:9" s="114" customFormat="1" x14ac:dyDescent="0.2">
      <c r="A20" s="584" t="s">
        <v>176</v>
      </c>
      <c r="B20" s="119">
        <v>0.46026</v>
      </c>
      <c r="C20" s="119">
        <v>7.7954999999999979</v>
      </c>
    </row>
    <row r="21" spans="1:9" s="114" customFormat="1" x14ac:dyDescent="0.2">
      <c r="A21" s="584" t="s">
        <v>177</v>
      </c>
      <c r="B21" s="119">
        <v>9.7299999999999998E-2</v>
      </c>
      <c r="C21" s="119">
        <v>1.2147000000000001</v>
      </c>
    </row>
    <row r="22" spans="1:9" x14ac:dyDescent="0.2">
      <c r="A22" s="585" t="s">
        <v>178</v>
      </c>
      <c r="B22" s="119">
        <v>0.45888000000000001</v>
      </c>
      <c r="C22" s="119">
        <v>5.7733699999999999</v>
      </c>
      <c r="I22" s="114"/>
    </row>
    <row r="23" spans="1:9" x14ac:dyDescent="0.2">
      <c r="A23" s="586" t="s">
        <v>512</v>
      </c>
      <c r="B23" s="123">
        <v>170.78664999999995</v>
      </c>
      <c r="C23" s="123">
        <v>2123.0908599999998</v>
      </c>
    </row>
    <row r="24" spans="1:9" x14ac:dyDescent="0.2">
      <c r="A24" s="154" t="s">
        <v>241</v>
      </c>
      <c r="C24" s="93" t="s">
        <v>240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55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63" priority="3" operator="between">
      <formula>0</formula>
      <formula>0.5</formula>
    </cfRule>
    <cfRule type="cellIs" dxfId="62" priority="4" operator="between">
      <formula>0</formula>
      <formula>0.49</formula>
    </cfRule>
  </conditionalFormatting>
  <conditionalFormatting sqref="C5:C22">
    <cfRule type="cellIs" dxfId="61" priority="1" operator="between">
      <formula>0</formula>
      <formula>0.5</formula>
    </cfRule>
    <cfRule type="cellIs" dxfId="60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16" workbookViewId="0">
      <selection activeCell="K49" sqref="K49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45" t="s">
        <v>0</v>
      </c>
      <c r="B1" s="845"/>
      <c r="C1" s="845"/>
      <c r="D1" s="845"/>
      <c r="E1" s="845"/>
      <c r="F1" s="845"/>
    </row>
    <row r="2" spans="1:6" ht="12.75" x14ac:dyDescent="0.2">
      <c r="A2" s="846"/>
      <c r="B2" s="846"/>
      <c r="C2" s="846"/>
      <c r="D2" s="846"/>
      <c r="E2" s="846"/>
      <c r="F2" s="846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492</v>
      </c>
      <c r="F3" s="754" t="s">
        <v>493</v>
      </c>
    </row>
    <row r="4" spans="1:6" ht="12.75" x14ac:dyDescent="0.2">
      <c r="A4" s="26" t="s">
        <v>45</v>
      </c>
      <c r="B4" s="449"/>
      <c r="C4" s="449"/>
      <c r="D4" s="449"/>
      <c r="E4" s="449"/>
      <c r="F4" s="754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4432.7446811827931</v>
      </c>
      <c r="E5" s="469">
        <v>4434.4632899999979</v>
      </c>
      <c r="F5" s="750" t="s">
        <v>657</v>
      </c>
    </row>
    <row r="6" spans="1:6" ht="12.75" x14ac:dyDescent="0.2">
      <c r="A6" s="22" t="s">
        <v>472</v>
      </c>
      <c r="B6" s="31" t="s">
        <v>47</v>
      </c>
      <c r="C6" s="32" t="s">
        <v>48</v>
      </c>
      <c r="D6" s="33">
        <v>128.92446000000001</v>
      </c>
      <c r="E6" s="470">
        <v>105.2419</v>
      </c>
      <c r="F6" s="750" t="s">
        <v>657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384.40989000000008</v>
      </c>
      <c r="E7" s="470">
        <v>383.70534000000043</v>
      </c>
      <c r="F7" s="750" t="s">
        <v>657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445.32157999999998</v>
      </c>
      <c r="E8" s="470">
        <v>502.81199000000004</v>
      </c>
      <c r="F8" s="750" t="s">
        <v>657</v>
      </c>
    </row>
    <row r="9" spans="1:6" ht="12.75" x14ac:dyDescent="0.2">
      <c r="A9" s="22" t="s">
        <v>609</v>
      </c>
      <c r="B9" s="31" t="s">
        <v>47</v>
      </c>
      <c r="C9" s="32" t="s">
        <v>48</v>
      </c>
      <c r="D9" s="33">
        <v>1797.4375799999973</v>
      </c>
      <c r="E9" s="470">
        <v>1801.4856599999969</v>
      </c>
      <c r="F9" s="750" t="s">
        <v>657</v>
      </c>
    </row>
    <row r="10" spans="1:6" ht="12.75" x14ac:dyDescent="0.2">
      <c r="A10" s="34" t="s">
        <v>51</v>
      </c>
      <c r="B10" s="35" t="s">
        <v>47</v>
      </c>
      <c r="C10" s="36" t="s">
        <v>618</v>
      </c>
      <c r="D10" s="37">
        <v>24101.213999999996</v>
      </c>
      <c r="E10" s="471">
        <v>22275.694000000003</v>
      </c>
      <c r="F10" s="751" t="s">
        <v>657</v>
      </c>
    </row>
    <row r="11" spans="1:6" ht="12.75" x14ac:dyDescent="0.2">
      <c r="A11" s="38" t="s">
        <v>52</v>
      </c>
      <c r="B11" s="39"/>
      <c r="C11" s="40"/>
      <c r="D11" s="41"/>
      <c r="E11" s="41"/>
      <c r="F11" s="752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5325</v>
      </c>
      <c r="E12" s="470">
        <v>5055</v>
      </c>
      <c r="F12" s="753" t="s">
        <v>657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30081.473120000002</v>
      </c>
      <c r="E13" s="470">
        <v>30390.742129999999</v>
      </c>
      <c r="F13" s="750" t="s">
        <v>657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51.154265331171075</v>
      </c>
      <c r="E14" s="472">
        <v>52.868823504350232</v>
      </c>
      <c r="F14" s="750" t="s">
        <v>657</v>
      </c>
    </row>
    <row r="15" spans="1:6" ht="12.75" x14ac:dyDescent="0.2">
      <c r="A15" s="22" t="s">
        <v>494</v>
      </c>
      <c r="B15" s="31" t="s">
        <v>47</v>
      </c>
      <c r="C15" s="32" t="s">
        <v>48</v>
      </c>
      <c r="D15" s="33">
        <v>529</v>
      </c>
      <c r="E15" s="470">
        <v>442</v>
      </c>
      <c r="F15" s="751" t="s">
        <v>657</v>
      </c>
    </row>
    <row r="16" spans="1:6" ht="12.75" x14ac:dyDescent="0.2">
      <c r="A16" s="26" t="s">
        <v>58</v>
      </c>
      <c r="B16" s="28"/>
      <c r="C16" s="29"/>
      <c r="D16" s="43"/>
      <c r="E16" s="43"/>
      <c r="F16" s="752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5597</v>
      </c>
      <c r="E17" s="469">
        <v>5670</v>
      </c>
      <c r="F17" s="753" t="s">
        <v>657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88.43744588744589</v>
      </c>
      <c r="E18" s="472">
        <v>86.700879765395882</v>
      </c>
      <c r="F18" s="750" t="s">
        <v>657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17914</v>
      </c>
      <c r="E19" s="471">
        <v>17981</v>
      </c>
      <c r="F19" s="751" t="s">
        <v>657</v>
      </c>
    </row>
    <row r="20" spans="1:6" ht="12.75" x14ac:dyDescent="0.2">
      <c r="A20" s="26" t="s">
        <v>67</v>
      </c>
      <c r="B20" s="28"/>
      <c r="C20" s="29"/>
      <c r="D20" s="30"/>
      <c r="E20" s="30"/>
      <c r="F20" s="752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59.638999999999989</v>
      </c>
      <c r="E21" s="473">
        <v>63.966315789473668</v>
      </c>
      <c r="F21" s="750" t="s">
        <v>657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1.0779300000000001</v>
      </c>
      <c r="E22" s="474">
        <v>1.1149550000000001</v>
      </c>
      <c r="F22" s="750" t="s">
        <v>657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128.46882674</v>
      </c>
      <c r="E23" s="475">
        <v>131.498386377419</v>
      </c>
      <c r="F23" s="750" t="s">
        <v>657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117.45194257666699</v>
      </c>
      <c r="E24" s="475">
        <v>120.26744768064501</v>
      </c>
      <c r="F24" s="750" t="s">
        <v>657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15.81</v>
      </c>
      <c r="E25" s="475">
        <v>14.12</v>
      </c>
      <c r="F25" s="750" t="s">
        <v>657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9.0886999999999993</v>
      </c>
      <c r="E26" s="476">
        <v>8.8966738299999992</v>
      </c>
      <c r="F26" s="750" t="s">
        <v>657</v>
      </c>
    </row>
    <row r="27" spans="1:6" ht="12.75" x14ac:dyDescent="0.2">
      <c r="A27" s="38" t="s">
        <v>82</v>
      </c>
      <c r="B27" s="39"/>
      <c r="C27" s="40"/>
      <c r="D27" s="41"/>
      <c r="E27" s="41"/>
      <c r="F27" s="752"/>
    </row>
    <row r="28" spans="1:6" ht="12.75" x14ac:dyDescent="0.2">
      <c r="A28" s="22" t="s">
        <v>83</v>
      </c>
      <c r="B28" s="31" t="s">
        <v>84</v>
      </c>
      <c r="C28" s="32" t="s">
        <v>495</v>
      </c>
      <c r="D28" s="50">
        <v>2</v>
      </c>
      <c r="E28" s="477">
        <v>2.6</v>
      </c>
      <c r="F28" s="750" t="s">
        <v>651</v>
      </c>
    </row>
    <row r="29" spans="1:6" x14ac:dyDescent="0.2">
      <c r="A29" s="22" t="s">
        <v>85</v>
      </c>
      <c r="B29" s="31" t="s">
        <v>84</v>
      </c>
      <c r="C29" s="32" t="s">
        <v>495</v>
      </c>
      <c r="D29" s="51">
        <v>2.7</v>
      </c>
      <c r="E29" s="478">
        <v>1.7</v>
      </c>
      <c r="F29" s="750" t="s">
        <v>657</v>
      </c>
    </row>
    <row r="30" spans="1:6" ht="12.75" x14ac:dyDescent="0.2">
      <c r="A30" s="52" t="s">
        <v>86</v>
      </c>
      <c r="B30" s="31" t="s">
        <v>84</v>
      </c>
      <c r="C30" s="32" t="s">
        <v>495</v>
      </c>
      <c r="D30" s="51">
        <v>1.6</v>
      </c>
      <c r="E30" s="478">
        <v>-2.7</v>
      </c>
      <c r="F30" s="750" t="s">
        <v>657</v>
      </c>
    </row>
    <row r="31" spans="1:6" ht="12.75" x14ac:dyDescent="0.2">
      <c r="A31" s="52" t="s">
        <v>87</v>
      </c>
      <c r="B31" s="31" t="s">
        <v>84</v>
      </c>
      <c r="C31" s="32" t="s">
        <v>495</v>
      </c>
      <c r="D31" s="51">
        <v>4.5999999999999996</v>
      </c>
      <c r="E31" s="478">
        <v>-1.2</v>
      </c>
      <c r="F31" s="750" t="s">
        <v>657</v>
      </c>
    </row>
    <row r="32" spans="1:6" ht="12.75" x14ac:dyDescent="0.2">
      <c r="A32" s="52" t="s">
        <v>88</v>
      </c>
      <c r="B32" s="31" t="s">
        <v>84</v>
      </c>
      <c r="C32" s="32" t="s">
        <v>495</v>
      </c>
      <c r="D32" s="51">
        <v>1.4</v>
      </c>
      <c r="E32" s="478">
        <v>-2.8</v>
      </c>
      <c r="F32" s="750" t="s">
        <v>657</v>
      </c>
    </row>
    <row r="33" spans="1:6" ht="12.75" x14ac:dyDescent="0.2">
      <c r="A33" s="52" t="s">
        <v>89</v>
      </c>
      <c r="B33" s="31" t="s">
        <v>84</v>
      </c>
      <c r="C33" s="32" t="s">
        <v>495</v>
      </c>
      <c r="D33" s="51">
        <v>1.8</v>
      </c>
      <c r="E33" s="478">
        <v>4.2</v>
      </c>
      <c r="F33" s="750" t="s">
        <v>657</v>
      </c>
    </row>
    <row r="34" spans="1:6" ht="12.75" x14ac:dyDescent="0.2">
      <c r="A34" s="52" t="s">
        <v>90</v>
      </c>
      <c r="B34" s="31" t="s">
        <v>84</v>
      </c>
      <c r="C34" s="32" t="s">
        <v>495</v>
      </c>
      <c r="D34" s="51">
        <v>5.2</v>
      </c>
      <c r="E34" s="478">
        <v>2.9</v>
      </c>
      <c r="F34" s="750" t="s">
        <v>657</v>
      </c>
    </row>
    <row r="35" spans="1:6" ht="12.75" x14ac:dyDescent="0.2">
      <c r="A35" s="52" t="s">
        <v>91</v>
      </c>
      <c r="B35" s="31" t="s">
        <v>84</v>
      </c>
      <c r="C35" s="32" t="s">
        <v>495</v>
      </c>
      <c r="D35" s="51">
        <v>0.9</v>
      </c>
      <c r="E35" s="478">
        <v>3.5</v>
      </c>
      <c r="F35" s="750" t="s">
        <v>657</v>
      </c>
    </row>
    <row r="36" spans="1:6" x14ac:dyDescent="0.2">
      <c r="A36" s="22" t="s">
        <v>92</v>
      </c>
      <c r="B36" s="31" t="s">
        <v>93</v>
      </c>
      <c r="C36" s="32" t="s">
        <v>495</v>
      </c>
      <c r="D36" s="51">
        <v>0.3</v>
      </c>
      <c r="E36" s="478">
        <v>-0.7</v>
      </c>
      <c r="F36" s="750" t="s">
        <v>657</v>
      </c>
    </row>
    <row r="37" spans="1:6" x14ac:dyDescent="0.2">
      <c r="A37" s="22" t="s">
        <v>496</v>
      </c>
      <c r="B37" s="31" t="s">
        <v>94</v>
      </c>
      <c r="C37" s="32" t="s">
        <v>495</v>
      </c>
      <c r="D37" s="51">
        <v>13.3</v>
      </c>
      <c r="E37" s="478">
        <v>5.4</v>
      </c>
      <c r="F37" s="750" t="s">
        <v>657</v>
      </c>
    </row>
    <row r="38" spans="1:6" ht="12.75" x14ac:dyDescent="0.2">
      <c r="A38" s="34" t="s">
        <v>95</v>
      </c>
      <c r="B38" s="35" t="s">
        <v>96</v>
      </c>
      <c r="C38" s="36" t="s">
        <v>495</v>
      </c>
      <c r="D38" s="53">
        <v>4.8</v>
      </c>
      <c r="E38" s="479">
        <v>15.2</v>
      </c>
      <c r="F38" s="750" t="s">
        <v>657</v>
      </c>
    </row>
    <row r="39" spans="1:6" ht="12.75" x14ac:dyDescent="0.2">
      <c r="A39" s="38" t="s">
        <v>63</v>
      </c>
      <c r="B39" s="39"/>
      <c r="C39" s="40"/>
      <c r="D39" s="41"/>
      <c r="E39" s="41"/>
      <c r="F39" s="752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23.831</v>
      </c>
      <c r="E40" s="480">
        <v>23.832999999999998</v>
      </c>
      <c r="F40" s="750" t="s">
        <v>657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52.853289199599999</v>
      </c>
      <c r="E41" s="470">
        <v>83.235222827999991</v>
      </c>
      <c r="F41" s="750" t="s">
        <v>657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0.53761273689332256</v>
      </c>
      <c r="E42" s="475">
        <v>0.5374494824152668</v>
      </c>
      <c r="F42" s="750" t="s">
        <v>657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0.21929720718466714</v>
      </c>
      <c r="E43" s="475">
        <v>0.37365939228649836</v>
      </c>
      <c r="F43" s="750" t="s">
        <v>657</v>
      </c>
    </row>
    <row r="44" spans="1:6" x14ac:dyDescent="0.2">
      <c r="A44" s="38" t="s">
        <v>97</v>
      </c>
      <c r="B44" s="39"/>
      <c r="C44" s="40"/>
      <c r="D44" s="41"/>
      <c r="E44" s="41"/>
      <c r="F44" s="752"/>
    </row>
    <row r="45" spans="1:6" ht="12.75" x14ac:dyDescent="0.2">
      <c r="A45" s="54" t="s">
        <v>98</v>
      </c>
      <c r="B45" s="31" t="s">
        <v>84</v>
      </c>
      <c r="C45" s="32" t="s">
        <v>495</v>
      </c>
      <c r="D45" s="51">
        <v>1.6</v>
      </c>
      <c r="E45" s="478">
        <v>0</v>
      </c>
      <c r="F45" s="750" t="s">
        <v>657</v>
      </c>
    </row>
    <row r="46" spans="1:6" ht="12.75" x14ac:dyDescent="0.2">
      <c r="A46" s="55" t="s">
        <v>99</v>
      </c>
      <c r="B46" s="31" t="s">
        <v>84</v>
      </c>
      <c r="C46" s="32" t="s">
        <v>495</v>
      </c>
      <c r="D46" s="51">
        <v>3.1</v>
      </c>
      <c r="E46" s="478">
        <v>0.5</v>
      </c>
      <c r="F46" s="750" t="s">
        <v>657</v>
      </c>
    </row>
    <row r="47" spans="1:6" ht="12.75" x14ac:dyDescent="0.2">
      <c r="A47" s="55" t="s">
        <v>100</v>
      </c>
      <c r="B47" s="31" t="s">
        <v>84</v>
      </c>
      <c r="C47" s="32" t="s">
        <v>495</v>
      </c>
      <c r="D47" s="51">
        <v>-1.3</v>
      </c>
      <c r="E47" s="478">
        <v>0.2</v>
      </c>
      <c r="F47" s="750" t="s">
        <v>657</v>
      </c>
    </row>
    <row r="48" spans="1:6" ht="12.75" x14ac:dyDescent="0.2">
      <c r="A48" s="54" t="s">
        <v>101</v>
      </c>
      <c r="B48" s="31" t="s">
        <v>84</v>
      </c>
      <c r="C48" s="32" t="s">
        <v>495</v>
      </c>
      <c r="D48" s="51">
        <v>0.9</v>
      </c>
      <c r="E48" s="478">
        <v>-0.9</v>
      </c>
      <c r="F48" s="750" t="s">
        <v>657</v>
      </c>
    </row>
    <row r="49" spans="1:7" ht="12.75" x14ac:dyDescent="0.2">
      <c r="A49" s="481" t="s">
        <v>102</v>
      </c>
      <c r="B49" s="31" t="s">
        <v>84</v>
      </c>
      <c r="C49" s="32" t="s">
        <v>495</v>
      </c>
      <c r="D49" s="51">
        <v>-4</v>
      </c>
      <c r="E49" s="478">
        <v>1.2</v>
      </c>
      <c r="F49" s="750" t="s">
        <v>657</v>
      </c>
    </row>
    <row r="50" spans="1:7" ht="12.75" x14ac:dyDescent="0.2">
      <c r="A50" s="55" t="s">
        <v>103</v>
      </c>
      <c r="B50" s="31" t="s">
        <v>84</v>
      </c>
      <c r="C50" s="32" t="s">
        <v>495</v>
      </c>
      <c r="D50" s="51">
        <v>-4.7</v>
      </c>
      <c r="E50" s="478">
        <v>1</v>
      </c>
      <c r="F50" s="750" t="s">
        <v>657</v>
      </c>
    </row>
    <row r="51" spans="1:7" ht="12.75" x14ac:dyDescent="0.2">
      <c r="A51" s="55" t="s">
        <v>104</v>
      </c>
      <c r="B51" s="31" t="s">
        <v>84</v>
      </c>
      <c r="C51" s="32" t="s">
        <v>495</v>
      </c>
      <c r="D51" s="51">
        <v>-0.6</v>
      </c>
      <c r="E51" s="478">
        <v>0.4</v>
      </c>
      <c r="F51" s="750" t="s">
        <v>657</v>
      </c>
    </row>
    <row r="52" spans="1:7" ht="12.75" x14ac:dyDescent="0.2">
      <c r="A52" s="55" t="s">
        <v>105</v>
      </c>
      <c r="B52" s="31" t="s">
        <v>84</v>
      </c>
      <c r="C52" s="32" t="s">
        <v>495</v>
      </c>
      <c r="D52" s="51">
        <v>4.2</v>
      </c>
      <c r="E52" s="478">
        <v>7</v>
      </c>
      <c r="F52" s="750" t="s">
        <v>657</v>
      </c>
    </row>
    <row r="53" spans="1:7" ht="12.75" x14ac:dyDescent="0.2">
      <c r="A53" s="54" t="s">
        <v>106</v>
      </c>
      <c r="B53" s="31" t="s">
        <v>84</v>
      </c>
      <c r="C53" s="32" t="s">
        <v>495</v>
      </c>
      <c r="D53" s="51">
        <v>5.2</v>
      </c>
      <c r="E53" s="478">
        <v>6.9</v>
      </c>
      <c r="F53" s="750" t="s">
        <v>657</v>
      </c>
    </row>
    <row r="54" spans="1:7" ht="12.75" x14ac:dyDescent="0.2">
      <c r="A54" s="56" t="s">
        <v>107</v>
      </c>
      <c r="B54" s="35" t="s">
        <v>84</v>
      </c>
      <c r="C54" s="36" t="s">
        <v>495</v>
      </c>
      <c r="D54" s="53">
        <v>2.2000000000000002</v>
      </c>
      <c r="E54" s="479">
        <v>-12.1</v>
      </c>
      <c r="F54" s="751" t="s">
        <v>657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60"/>
      <c r="B56" s="22"/>
      <c r="C56" s="22"/>
      <c r="D56" s="22"/>
      <c r="E56" s="22"/>
      <c r="F56" s="22"/>
    </row>
    <row r="57" spans="1:7" ht="12.75" x14ac:dyDescent="0.2">
      <c r="A57" s="460" t="s">
        <v>497</v>
      </c>
      <c r="B57" s="466"/>
      <c r="C57" s="466"/>
      <c r="D57" s="467"/>
      <c r="E57" s="22"/>
      <c r="F57" s="22"/>
    </row>
    <row r="58" spans="1:7" ht="12.75" x14ac:dyDescent="0.2">
      <c r="A58" s="460" t="s">
        <v>498</v>
      </c>
      <c r="B58" s="22"/>
      <c r="C58" s="22"/>
      <c r="D58" s="22"/>
      <c r="E58" s="22"/>
      <c r="F58" s="22"/>
    </row>
    <row r="59" spans="1:7" ht="12.75" x14ac:dyDescent="0.2">
      <c r="A59" s="460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4"/>
  <sheetViews>
    <sheetView zoomScale="115" zoomScaleNormal="115" zoomScaleSheetLayoutView="100" workbookViewId="0">
      <selection activeCell="D23" sqref="D23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601" t="s">
        <v>159</v>
      </c>
    </row>
    <row r="3" spans="1:65" s="102" customFormat="1" x14ac:dyDescent="0.2">
      <c r="A3" s="79"/>
      <c r="B3" s="856">
        <f>INDICE!A3</f>
        <v>42125</v>
      </c>
      <c r="C3" s="857"/>
      <c r="D3" s="857" t="s">
        <v>120</v>
      </c>
      <c r="E3" s="857"/>
      <c r="F3" s="857" t="s">
        <v>121</v>
      </c>
      <c r="G3" s="857"/>
      <c r="H3" s="857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500</v>
      </c>
      <c r="D4" s="97" t="s">
        <v>48</v>
      </c>
      <c r="E4" s="97" t="s">
        <v>500</v>
      </c>
      <c r="F4" s="97" t="s">
        <v>48</v>
      </c>
      <c r="G4" s="98" t="s">
        <v>500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207</v>
      </c>
      <c r="B5" s="603">
        <v>32.875777120669106</v>
      </c>
      <c r="C5" s="184">
        <v>3.3158894559436241</v>
      </c>
      <c r="D5" s="100">
        <v>157.43384160931907</v>
      </c>
      <c r="E5" s="101">
        <v>3.3480932069511762</v>
      </c>
      <c r="F5" s="100">
        <v>371.28157767622463</v>
      </c>
      <c r="G5" s="101">
        <v>1.8056122659333027</v>
      </c>
      <c r="H5" s="604">
        <v>7.1761746374339737</v>
      </c>
      <c r="I5" s="99"/>
    </row>
    <row r="6" spans="1:65" s="136" customFormat="1" x14ac:dyDescent="0.2">
      <c r="A6" s="99" t="s">
        <v>208</v>
      </c>
      <c r="B6" s="603">
        <v>61.930999999999997</v>
      </c>
      <c r="C6" s="101">
        <v>-15.772222826678274</v>
      </c>
      <c r="D6" s="100">
        <v>304.49900000000002</v>
      </c>
      <c r="E6" s="101">
        <v>13.977975415113267</v>
      </c>
      <c r="F6" s="100">
        <v>922.548</v>
      </c>
      <c r="G6" s="101">
        <v>-25.976398732557215</v>
      </c>
      <c r="H6" s="604">
        <v>17.83111782936</v>
      </c>
      <c r="I6" s="99"/>
    </row>
    <row r="7" spans="1:65" s="136" customFormat="1" x14ac:dyDescent="0.2">
      <c r="A7" s="99" t="s">
        <v>209</v>
      </c>
      <c r="B7" s="603">
        <v>151</v>
      </c>
      <c r="C7" s="101">
        <v>4.8611111111111107</v>
      </c>
      <c r="D7" s="100">
        <v>799</v>
      </c>
      <c r="E7" s="101">
        <v>3.2299741602067189</v>
      </c>
      <c r="F7" s="100">
        <v>1796</v>
      </c>
      <c r="G7" s="101">
        <v>-3.1805929919137466</v>
      </c>
      <c r="H7" s="604">
        <v>34.713302312216335</v>
      </c>
      <c r="I7" s="99"/>
    </row>
    <row r="8" spans="1:65" s="136" customFormat="1" x14ac:dyDescent="0.2">
      <c r="A8" s="179" t="s">
        <v>526</v>
      </c>
      <c r="B8" s="603">
        <v>173.19322287933102</v>
      </c>
      <c r="C8" s="101">
        <v>7.0693399271325088</v>
      </c>
      <c r="D8" s="100">
        <v>914.87433363062667</v>
      </c>
      <c r="E8" s="101">
        <v>8.8616426718467327</v>
      </c>
      <c r="F8" s="100">
        <v>2083.9795397811777</v>
      </c>
      <c r="G8" s="101">
        <v>-8.3992819654622508</v>
      </c>
      <c r="H8" s="604">
        <v>40.279405220989695</v>
      </c>
      <c r="I8" s="99"/>
      <c r="J8" s="100"/>
    </row>
    <row r="9" spans="1:65" s="99" customFormat="1" x14ac:dyDescent="0.2">
      <c r="A9" s="68" t="s">
        <v>210</v>
      </c>
      <c r="B9" s="69">
        <v>419.00000000000011</v>
      </c>
      <c r="C9" s="103">
        <v>1.9200273982934728</v>
      </c>
      <c r="D9" s="69">
        <v>2175.8071752399455</v>
      </c>
      <c r="E9" s="103">
        <v>6.9775928741334257</v>
      </c>
      <c r="F9" s="69">
        <v>5173.809117457402</v>
      </c>
      <c r="G9" s="103">
        <v>-9.8805097061672562</v>
      </c>
      <c r="H9" s="103">
        <v>100</v>
      </c>
    </row>
    <row r="10" spans="1:65" s="99" customFormat="1" x14ac:dyDescent="0.2">
      <c r="H10" s="93" t="s">
        <v>240</v>
      </c>
    </row>
    <row r="11" spans="1:65" s="99" customFormat="1" x14ac:dyDescent="0.2">
      <c r="A11" s="94" t="s">
        <v>571</v>
      </c>
    </row>
    <row r="12" spans="1:65" x14ac:dyDescent="0.2">
      <c r="A12" s="94" t="s">
        <v>525</v>
      </c>
    </row>
    <row r="13" spans="1:65" x14ac:dyDescent="0.2">
      <c r="A13" s="94" t="s">
        <v>661</v>
      </c>
    </row>
    <row r="14" spans="1:65" x14ac:dyDescent="0.2">
      <c r="A14" s="94" t="s">
        <v>241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3"/>
  <sheetViews>
    <sheetView workbookViewId="0">
      <selection activeCell="M25" sqref="M25"/>
    </sheetView>
  </sheetViews>
  <sheetFormatPr baseColWidth="10" defaultRowHeight="14.25" x14ac:dyDescent="0.2"/>
  <cols>
    <col min="1" max="1" width="8.5" customWidth="1"/>
    <col min="2" max="2" width="11.37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5.25" customWidth="1"/>
  </cols>
  <sheetData>
    <row r="1" spans="1:10" ht="15" x14ac:dyDescent="0.25">
      <c r="A1" s="441" t="s">
        <v>270</v>
      </c>
      <c r="B1" s="441"/>
      <c r="C1" s="1"/>
      <c r="D1" s="1"/>
      <c r="E1" s="1"/>
      <c r="F1" s="1"/>
      <c r="G1" s="1"/>
      <c r="H1" s="1"/>
      <c r="I1" s="1"/>
    </row>
    <row r="2" spans="1:10" x14ac:dyDescent="0.2">
      <c r="A2" s="605"/>
      <c r="B2" s="605"/>
      <c r="C2" s="605"/>
      <c r="D2" s="605"/>
      <c r="E2" s="605"/>
      <c r="F2" s="1"/>
      <c r="G2" s="1"/>
      <c r="H2" s="606"/>
      <c r="I2" s="609" t="s">
        <v>159</v>
      </c>
    </row>
    <row r="3" spans="1:10" ht="14.45" customHeight="1" x14ac:dyDescent="0.2">
      <c r="A3" s="873" t="s">
        <v>537</v>
      </c>
      <c r="B3" s="873" t="s">
        <v>538</v>
      </c>
      <c r="C3" s="856">
        <f>INDICE!A3</f>
        <v>42125</v>
      </c>
      <c r="D3" s="857"/>
      <c r="E3" s="857" t="s">
        <v>120</v>
      </c>
      <c r="F3" s="857"/>
      <c r="G3" s="857" t="s">
        <v>121</v>
      </c>
      <c r="H3" s="857"/>
      <c r="I3" s="857"/>
    </row>
    <row r="4" spans="1:10" x14ac:dyDescent="0.2">
      <c r="A4" s="874"/>
      <c r="B4" s="874"/>
      <c r="C4" s="97" t="s">
        <v>48</v>
      </c>
      <c r="D4" s="97" t="s">
        <v>535</v>
      </c>
      <c r="E4" s="97" t="s">
        <v>48</v>
      </c>
      <c r="F4" s="97" t="s">
        <v>535</v>
      </c>
      <c r="G4" s="97" t="s">
        <v>48</v>
      </c>
      <c r="H4" s="98" t="s">
        <v>535</v>
      </c>
      <c r="I4" s="98" t="s">
        <v>110</v>
      </c>
    </row>
    <row r="5" spans="1:10" x14ac:dyDescent="0.2">
      <c r="A5" s="610"/>
      <c r="B5" s="617" t="s">
        <v>212</v>
      </c>
      <c r="C5" s="614">
        <v>77</v>
      </c>
      <c r="D5" s="187" t="s">
        <v>150</v>
      </c>
      <c r="E5" s="186">
        <v>211</v>
      </c>
      <c r="F5" s="188" t="s">
        <v>150</v>
      </c>
      <c r="G5" s="613">
        <v>457</v>
      </c>
      <c r="H5" s="188">
        <v>238.51851851851853</v>
      </c>
      <c r="I5" s="619">
        <v>0.75105180120957138</v>
      </c>
      <c r="J5" s="403"/>
    </row>
    <row r="6" spans="1:10" x14ac:dyDescent="0.2">
      <c r="A6" s="610"/>
      <c r="B6" s="618" t="s">
        <v>213</v>
      </c>
      <c r="C6" s="615">
        <v>586</v>
      </c>
      <c r="D6" s="187">
        <v>6.7395264116575593</v>
      </c>
      <c r="E6" s="189">
        <v>3496</v>
      </c>
      <c r="F6" s="187">
        <v>-6.5740245857830031</v>
      </c>
      <c r="G6" s="613">
        <v>8313</v>
      </c>
      <c r="H6" s="190">
        <v>-7.581989994441356</v>
      </c>
      <c r="I6" s="619">
        <v>13.661911648698396</v>
      </c>
      <c r="J6" s="403"/>
    </row>
    <row r="7" spans="1:10" x14ac:dyDescent="0.2">
      <c r="A7" s="191" t="s">
        <v>348</v>
      </c>
      <c r="C7" s="192">
        <v>663</v>
      </c>
      <c r="D7" s="193">
        <v>20.765027322404372</v>
      </c>
      <c r="E7" s="192">
        <v>3707</v>
      </c>
      <c r="F7" s="194">
        <v>-0.93532870122928902</v>
      </c>
      <c r="G7" s="195">
        <v>8770</v>
      </c>
      <c r="H7" s="194">
        <v>-3.943044906900329</v>
      </c>
      <c r="I7" s="196">
        <v>14.412963449907966</v>
      </c>
      <c r="J7" s="403"/>
    </row>
    <row r="8" spans="1:10" x14ac:dyDescent="0.2">
      <c r="A8" s="610"/>
      <c r="B8" s="617" t="s">
        <v>214</v>
      </c>
      <c r="C8" s="615">
        <v>121</v>
      </c>
      <c r="D8" s="187">
        <v>-32.777777777777779</v>
      </c>
      <c r="E8" s="189">
        <v>632</v>
      </c>
      <c r="F8" s="197">
        <v>131.5018315018315</v>
      </c>
      <c r="G8" s="613">
        <v>1508</v>
      </c>
      <c r="H8" s="197">
        <v>131.28834355828221</v>
      </c>
      <c r="I8" s="619">
        <v>2.4783066000525902</v>
      </c>
      <c r="J8" s="403"/>
    </row>
    <row r="9" spans="1:10" x14ac:dyDescent="0.2">
      <c r="A9" s="610"/>
      <c r="B9" s="185" t="s">
        <v>215</v>
      </c>
      <c r="C9" s="615">
        <v>347</v>
      </c>
      <c r="D9" s="187">
        <v>15.282392026578073</v>
      </c>
      <c r="E9" s="189">
        <v>1390</v>
      </c>
      <c r="F9" s="190">
        <v>0.72463768115942029</v>
      </c>
      <c r="G9" s="613">
        <v>3943</v>
      </c>
      <c r="H9" s="190">
        <v>3.4636578325898713</v>
      </c>
      <c r="I9" s="619">
        <v>6.4800815145937412</v>
      </c>
      <c r="J9" s="403"/>
    </row>
    <row r="10" spans="1:10" x14ac:dyDescent="0.2">
      <c r="A10" s="610"/>
      <c r="B10" s="185" t="s">
        <v>216</v>
      </c>
      <c r="C10" s="615">
        <v>0</v>
      </c>
      <c r="D10" s="187" t="s">
        <v>150</v>
      </c>
      <c r="E10" s="189">
        <v>0</v>
      </c>
      <c r="F10" s="198" t="s">
        <v>150</v>
      </c>
      <c r="G10" s="613">
        <v>104</v>
      </c>
      <c r="H10" s="198">
        <v>-50</v>
      </c>
      <c r="I10" s="619">
        <v>0.17091769655535105</v>
      </c>
      <c r="J10" s="403"/>
    </row>
    <row r="11" spans="1:10" x14ac:dyDescent="0.2">
      <c r="A11" s="612"/>
      <c r="B11" s="618" t="s">
        <v>217</v>
      </c>
      <c r="C11" s="615">
        <v>165</v>
      </c>
      <c r="D11" s="187">
        <v>-17.08542713567839</v>
      </c>
      <c r="E11" s="189">
        <v>1482</v>
      </c>
      <c r="F11" s="199">
        <v>28.08988764044944</v>
      </c>
      <c r="G11" s="613">
        <v>3242</v>
      </c>
      <c r="H11" s="199">
        <v>42.006132282084977</v>
      </c>
      <c r="I11" s="619">
        <v>5.3280305022350776</v>
      </c>
      <c r="J11" s="403"/>
    </row>
    <row r="12" spans="1:10" x14ac:dyDescent="0.2">
      <c r="A12" s="191" t="s">
        <v>527</v>
      </c>
      <c r="C12" s="192">
        <v>633</v>
      </c>
      <c r="D12" s="193">
        <v>-6.9117647058823533</v>
      </c>
      <c r="E12" s="192">
        <v>3504</v>
      </c>
      <c r="F12" s="194">
        <v>24.697508896797153</v>
      </c>
      <c r="G12" s="195">
        <v>8797</v>
      </c>
      <c r="H12" s="194">
        <v>26.502732240437162</v>
      </c>
      <c r="I12" s="196">
        <v>14.457336313436761</v>
      </c>
      <c r="J12" s="403"/>
    </row>
    <row r="13" spans="1:10" x14ac:dyDescent="0.2">
      <c r="A13" s="611"/>
      <c r="B13" s="621" t="s">
        <v>218</v>
      </c>
      <c r="C13" s="614">
        <v>0</v>
      </c>
      <c r="D13" s="187">
        <v>-100</v>
      </c>
      <c r="E13" s="186">
        <v>509</v>
      </c>
      <c r="F13" s="199">
        <v>12.362030905077264</v>
      </c>
      <c r="G13" s="613">
        <v>1291</v>
      </c>
      <c r="H13" s="199">
        <v>105.90111642743221</v>
      </c>
      <c r="I13" s="619">
        <v>2.1216802524322906</v>
      </c>
      <c r="J13" s="403"/>
    </row>
    <row r="14" spans="1:10" x14ac:dyDescent="0.2">
      <c r="A14" s="611"/>
      <c r="B14" s="616" t="s">
        <v>255</v>
      </c>
      <c r="C14" s="614">
        <v>0</v>
      </c>
      <c r="D14" s="187" t="s">
        <v>150</v>
      </c>
      <c r="E14" s="186">
        <v>0</v>
      </c>
      <c r="F14" s="199">
        <v>-100</v>
      </c>
      <c r="G14" s="189">
        <v>0</v>
      </c>
      <c r="H14" s="199">
        <v>-100</v>
      </c>
      <c r="I14" s="830">
        <v>0</v>
      </c>
      <c r="J14" s="403"/>
    </row>
    <row r="15" spans="1:10" x14ac:dyDescent="0.2">
      <c r="A15" s="611"/>
      <c r="B15" s="616" t="s">
        <v>220</v>
      </c>
      <c r="C15" s="615">
        <v>0</v>
      </c>
      <c r="D15" s="187" t="s">
        <v>150</v>
      </c>
      <c r="E15" s="189">
        <v>56</v>
      </c>
      <c r="F15" s="199">
        <v>115.38461538461537</v>
      </c>
      <c r="G15" s="189">
        <v>83</v>
      </c>
      <c r="H15" s="199">
        <v>6.4102564102564097</v>
      </c>
      <c r="I15" s="829">
        <v>0.13640546936628978</v>
      </c>
      <c r="J15" s="403"/>
    </row>
    <row r="16" spans="1:10" x14ac:dyDescent="0.2">
      <c r="A16" s="611"/>
      <c r="B16" s="616" t="s">
        <v>221</v>
      </c>
      <c r="C16" s="615">
        <v>0</v>
      </c>
      <c r="D16" s="187">
        <v>-100</v>
      </c>
      <c r="E16" s="189">
        <v>0</v>
      </c>
      <c r="F16" s="199">
        <v>-100</v>
      </c>
      <c r="G16" s="189">
        <v>0</v>
      </c>
      <c r="H16" s="199">
        <v>-100</v>
      </c>
      <c r="I16" s="830">
        <v>0</v>
      </c>
      <c r="J16" s="403"/>
    </row>
    <row r="17" spans="1:10" x14ac:dyDescent="0.2">
      <c r="A17" s="611"/>
      <c r="B17" s="616" t="s">
        <v>222</v>
      </c>
      <c r="C17" s="615">
        <v>274</v>
      </c>
      <c r="D17" s="187" t="s">
        <v>150</v>
      </c>
      <c r="E17" s="189">
        <v>720</v>
      </c>
      <c r="F17" s="199">
        <v>115.56886227544909</v>
      </c>
      <c r="G17" s="613">
        <v>1562</v>
      </c>
      <c r="H17" s="199">
        <v>50.481695568400774</v>
      </c>
      <c r="I17" s="619">
        <v>2.5670523271101762</v>
      </c>
      <c r="J17" s="403"/>
    </row>
    <row r="18" spans="1:10" x14ac:dyDescent="0.2">
      <c r="A18" s="611"/>
      <c r="B18" s="616" t="s">
        <v>223</v>
      </c>
      <c r="C18" s="615">
        <v>157</v>
      </c>
      <c r="D18" s="187">
        <v>-1.875</v>
      </c>
      <c r="E18" s="189">
        <v>301</v>
      </c>
      <c r="F18" s="199">
        <v>-7.098765432098765</v>
      </c>
      <c r="G18" s="613">
        <v>1334</v>
      </c>
      <c r="H18" s="199">
        <v>84.508990318118947</v>
      </c>
      <c r="I18" s="619">
        <v>2.1923481462003682</v>
      </c>
      <c r="J18" s="403"/>
    </row>
    <row r="19" spans="1:10" x14ac:dyDescent="0.2">
      <c r="A19" s="611"/>
      <c r="B19" s="616" t="s">
        <v>224</v>
      </c>
      <c r="C19" s="615">
        <v>611</v>
      </c>
      <c r="D19" s="187">
        <v>-24.381188118811881</v>
      </c>
      <c r="E19" s="189">
        <v>2960</v>
      </c>
      <c r="F19" s="199">
        <v>-29.607609988109395</v>
      </c>
      <c r="G19" s="613">
        <v>5829</v>
      </c>
      <c r="H19" s="199">
        <v>-30.158159597411931</v>
      </c>
      <c r="I19" s="619">
        <v>9.5796082040494355</v>
      </c>
      <c r="J19" s="403"/>
    </row>
    <row r="20" spans="1:10" x14ac:dyDescent="0.2">
      <c r="A20" s="612"/>
      <c r="B20" s="618" t="s">
        <v>262</v>
      </c>
      <c r="C20" s="615">
        <v>20</v>
      </c>
      <c r="D20" s="187" t="s">
        <v>150</v>
      </c>
      <c r="E20" s="189">
        <v>101</v>
      </c>
      <c r="F20" s="199">
        <v>-16.528925619834713</v>
      </c>
      <c r="G20" s="613">
        <v>267</v>
      </c>
      <c r="H20" s="199">
        <v>-8.2474226804123703</v>
      </c>
      <c r="I20" s="619">
        <v>0.43879831711806466</v>
      </c>
      <c r="J20" s="403"/>
    </row>
    <row r="21" spans="1:10" x14ac:dyDescent="0.2">
      <c r="A21" s="828" t="s">
        <v>528</v>
      </c>
      <c r="C21" s="192">
        <v>1062</v>
      </c>
      <c r="D21" s="193">
        <v>-15.513126491646778</v>
      </c>
      <c r="E21" s="192">
        <v>4647</v>
      </c>
      <c r="F21" s="194">
        <v>-17.620989186314485</v>
      </c>
      <c r="G21" s="195">
        <v>10366</v>
      </c>
      <c r="H21" s="194">
        <v>-12.663240374083747</v>
      </c>
      <c r="I21" s="196">
        <v>17.035892716276624</v>
      </c>
      <c r="J21" s="403"/>
    </row>
    <row r="22" spans="1:10" x14ac:dyDescent="0.2">
      <c r="A22" s="611"/>
      <c r="B22" s="621" t="s">
        <v>225</v>
      </c>
      <c r="C22" s="615">
        <v>466</v>
      </c>
      <c r="D22" s="187">
        <v>-39.559014267185475</v>
      </c>
      <c r="E22" s="189">
        <v>2895</v>
      </c>
      <c r="F22" s="187">
        <v>-5.5464926590538335</v>
      </c>
      <c r="G22" s="189">
        <v>7072</v>
      </c>
      <c r="H22" s="187">
        <v>-5.7569296375266523</v>
      </c>
      <c r="I22" s="620">
        <v>11.622403365763871</v>
      </c>
      <c r="J22" s="403"/>
    </row>
    <row r="23" spans="1:10" x14ac:dyDescent="0.2">
      <c r="A23" s="611"/>
      <c r="B23" s="616" t="s">
        <v>226</v>
      </c>
      <c r="C23" s="615">
        <v>226</v>
      </c>
      <c r="D23" s="187">
        <v>54.794520547945204</v>
      </c>
      <c r="E23" s="189">
        <v>1063</v>
      </c>
      <c r="F23" s="187">
        <v>74.26229508196721</v>
      </c>
      <c r="G23" s="613">
        <v>2320</v>
      </c>
      <c r="H23" s="187">
        <v>67.751265365148228</v>
      </c>
      <c r="I23" s="620">
        <v>3.8127793846962925</v>
      </c>
      <c r="J23" s="403"/>
    </row>
    <row r="24" spans="1:10" x14ac:dyDescent="0.2">
      <c r="A24" s="611"/>
      <c r="B24" s="618" t="s">
        <v>227</v>
      </c>
      <c r="C24" s="615">
        <v>0</v>
      </c>
      <c r="D24" s="187" t="s">
        <v>150</v>
      </c>
      <c r="E24" s="189">
        <v>0</v>
      </c>
      <c r="F24" s="187" t="s">
        <v>150</v>
      </c>
      <c r="G24" s="189">
        <v>0</v>
      </c>
      <c r="H24" s="187">
        <v>-100</v>
      </c>
      <c r="I24" s="830">
        <v>0</v>
      </c>
      <c r="J24" s="403"/>
    </row>
    <row r="25" spans="1:10" x14ac:dyDescent="0.2">
      <c r="A25" s="828" t="s">
        <v>395</v>
      </c>
      <c r="C25" s="192">
        <v>692</v>
      </c>
      <c r="D25" s="193">
        <v>-24.536532170119958</v>
      </c>
      <c r="E25" s="192">
        <v>3958</v>
      </c>
      <c r="F25" s="194">
        <v>7.7006802721088441</v>
      </c>
      <c r="G25" s="195">
        <v>9392</v>
      </c>
      <c r="H25" s="194">
        <v>4.0895489305109169</v>
      </c>
      <c r="I25" s="196">
        <v>15.435182750460164</v>
      </c>
      <c r="J25" s="403"/>
    </row>
    <row r="26" spans="1:10" x14ac:dyDescent="0.2">
      <c r="A26" s="611"/>
      <c r="B26" s="621" t="s">
        <v>228</v>
      </c>
      <c r="C26" s="615">
        <v>412</v>
      </c>
      <c r="D26" s="187">
        <v>-49.447852760736197</v>
      </c>
      <c r="E26" s="189">
        <v>2668</v>
      </c>
      <c r="F26" s="187">
        <v>31.948565776458953</v>
      </c>
      <c r="G26" s="189">
        <v>5920</v>
      </c>
      <c r="H26" s="187">
        <v>37.291280148423006</v>
      </c>
      <c r="I26" s="620">
        <v>9.7291611885353664</v>
      </c>
      <c r="J26" s="403"/>
    </row>
    <row r="27" spans="1:10" x14ac:dyDescent="0.2">
      <c r="A27" s="611"/>
      <c r="B27" s="616" t="s">
        <v>229</v>
      </c>
      <c r="C27" s="615">
        <v>390</v>
      </c>
      <c r="D27" s="187">
        <v>8.3333333333333321</v>
      </c>
      <c r="E27" s="189">
        <v>1160</v>
      </c>
      <c r="F27" s="187">
        <v>9.9526066350710902</v>
      </c>
      <c r="G27" s="189">
        <v>2187</v>
      </c>
      <c r="H27" s="187">
        <v>-27.91694133157548</v>
      </c>
      <c r="I27" s="620">
        <v>3.5942019458322378</v>
      </c>
      <c r="J27" s="403"/>
    </row>
    <row r="28" spans="1:10" x14ac:dyDescent="0.2">
      <c r="A28" s="611"/>
      <c r="B28" s="616" t="s">
        <v>230</v>
      </c>
      <c r="C28" s="615">
        <v>138</v>
      </c>
      <c r="D28" s="187">
        <v>5.343511450381679</v>
      </c>
      <c r="E28" s="189">
        <v>228</v>
      </c>
      <c r="F28" s="187">
        <v>-65.610859728506782</v>
      </c>
      <c r="G28" s="613">
        <v>620</v>
      </c>
      <c r="H28" s="187">
        <v>-33.189655172413794</v>
      </c>
      <c r="I28" s="620">
        <v>1.018932421772285</v>
      </c>
      <c r="J28" s="403"/>
    </row>
    <row r="29" spans="1:10" x14ac:dyDescent="0.2">
      <c r="A29" s="611"/>
      <c r="B29" s="616" t="s">
        <v>231</v>
      </c>
      <c r="C29" s="615">
        <v>129</v>
      </c>
      <c r="D29" s="201" t="s">
        <v>150</v>
      </c>
      <c r="E29" s="189">
        <v>253</v>
      </c>
      <c r="F29" s="187" t="s">
        <v>150</v>
      </c>
      <c r="G29" s="613">
        <v>377</v>
      </c>
      <c r="H29" s="187">
        <v>192.24806201550388</v>
      </c>
      <c r="I29" s="620">
        <v>0.61957665001314755</v>
      </c>
      <c r="J29" s="403"/>
    </row>
    <row r="30" spans="1:10" x14ac:dyDescent="0.2">
      <c r="A30" s="611"/>
      <c r="B30" s="616" t="s">
        <v>232</v>
      </c>
      <c r="C30" s="614">
        <v>0</v>
      </c>
      <c r="D30" s="201">
        <v>-100</v>
      </c>
      <c r="E30" s="186">
        <v>0</v>
      </c>
      <c r="F30" s="187">
        <v>-100</v>
      </c>
      <c r="G30" s="189">
        <v>80</v>
      </c>
      <c r="H30" s="187">
        <v>-85.765124555160142</v>
      </c>
      <c r="I30" s="619">
        <v>0.13147515119642386</v>
      </c>
      <c r="J30" s="403"/>
    </row>
    <row r="31" spans="1:10" x14ac:dyDescent="0.2">
      <c r="A31" s="611"/>
      <c r="B31" s="616" t="s">
        <v>233</v>
      </c>
      <c r="C31" s="615">
        <v>118</v>
      </c>
      <c r="D31" s="187" t="s">
        <v>150</v>
      </c>
      <c r="E31" s="189">
        <v>501</v>
      </c>
      <c r="F31" s="187" t="s">
        <v>150</v>
      </c>
      <c r="G31" s="613">
        <v>1141</v>
      </c>
      <c r="H31" s="187">
        <v>222.31638418079095</v>
      </c>
      <c r="I31" s="620">
        <v>1.8751643439389958</v>
      </c>
      <c r="J31" s="403"/>
    </row>
    <row r="32" spans="1:10" x14ac:dyDescent="0.2">
      <c r="A32" s="611"/>
      <c r="B32" s="616" t="s">
        <v>234</v>
      </c>
      <c r="C32" s="614">
        <v>126</v>
      </c>
      <c r="D32" s="201" t="s">
        <v>150</v>
      </c>
      <c r="E32" s="186">
        <v>673</v>
      </c>
      <c r="F32" s="187">
        <v>142.08633093525179</v>
      </c>
      <c r="G32" s="613">
        <v>1201</v>
      </c>
      <c r="H32" s="187">
        <v>114.08199643493762</v>
      </c>
      <c r="I32" s="620">
        <v>1.9737707073363135</v>
      </c>
      <c r="J32" s="403"/>
    </row>
    <row r="33" spans="1:10" x14ac:dyDescent="0.2">
      <c r="A33" s="611"/>
      <c r="B33" s="616" t="s">
        <v>235</v>
      </c>
      <c r="C33" s="614">
        <v>83</v>
      </c>
      <c r="D33" s="201" t="s">
        <v>150</v>
      </c>
      <c r="E33" s="186">
        <v>663</v>
      </c>
      <c r="F33" s="187">
        <v>158.984375</v>
      </c>
      <c r="G33" s="613">
        <v>1834</v>
      </c>
      <c r="H33" s="187">
        <v>28.521373510861949</v>
      </c>
      <c r="I33" s="620">
        <v>3.0140678411780173</v>
      </c>
      <c r="J33" s="403"/>
    </row>
    <row r="34" spans="1:10" x14ac:dyDescent="0.2">
      <c r="A34" s="611"/>
      <c r="B34" s="616" t="s">
        <v>236</v>
      </c>
      <c r="C34" s="615">
        <v>609</v>
      </c>
      <c r="D34" s="187">
        <v>-9.375</v>
      </c>
      <c r="E34" s="189">
        <v>4109</v>
      </c>
      <c r="F34" s="187">
        <v>4.741269436655621</v>
      </c>
      <c r="G34" s="613">
        <v>10086</v>
      </c>
      <c r="H34" s="187">
        <v>18.603010348071496</v>
      </c>
      <c r="I34" s="620">
        <v>16.57572968708914</v>
      </c>
      <c r="J34" s="403"/>
    </row>
    <row r="35" spans="1:10" x14ac:dyDescent="0.2">
      <c r="A35" s="611"/>
      <c r="B35" s="616" t="s">
        <v>237</v>
      </c>
      <c r="C35" s="615">
        <v>0</v>
      </c>
      <c r="D35" s="187">
        <v>-100</v>
      </c>
      <c r="E35" s="189">
        <v>0</v>
      </c>
      <c r="F35" s="187">
        <v>-100</v>
      </c>
      <c r="G35" s="613">
        <v>44</v>
      </c>
      <c r="H35" s="187">
        <v>-80.444444444444443</v>
      </c>
      <c r="I35" s="620">
        <v>7.2311333158033134E-2</v>
      </c>
      <c r="J35" s="403"/>
    </row>
    <row r="36" spans="1:10" x14ac:dyDescent="0.2">
      <c r="A36" s="611"/>
      <c r="B36" s="616" t="s">
        <v>238</v>
      </c>
      <c r="C36" s="615">
        <v>0</v>
      </c>
      <c r="D36" s="187" t="s">
        <v>150</v>
      </c>
      <c r="E36" s="189">
        <v>33</v>
      </c>
      <c r="F36" s="187" t="s">
        <v>150</v>
      </c>
      <c r="G36" s="613">
        <v>33</v>
      </c>
      <c r="H36" s="187" t="s">
        <v>150</v>
      </c>
      <c r="I36" s="620">
        <v>5.4233499868524854E-2</v>
      </c>
      <c r="J36" s="403"/>
    </row>
    <row r="37" spans="1:10" x14ac:dyDescent="0.2">
      <c r="A37" s="834" t="s">
        <v>529</v>
      </c>
      <c r="B37" s="192"/>
      <c r="C37" s="192">
        <v>2005</v>
      </c>
      <c r="D37" s="193">
        <v>-5.5136663524976441</v>
      </c>
      <c r="E37" s="192">
        <v>10288</v>
      </c>
      <c r="F37" s="194">
        <v>21.866856195214403</v>
      </c>
      <c r="G37" s="195">
        <v>23523</v>
      </c>
      <c r="H37" s="194">
        <v>17.403673387901776</v>
      </c>
      <c r="I37" s="196">
        <v>38.65862476991849</v>
      </c>
      <c r="J37" s="403"/>
    </row>
    <row r="38" spans="1:10" x14ac:dyDescent="0.2">
      <c r="A38" s="204" t="s">
        <v>239</v>
      </c>
      <c r="B38" s="205" t="s">
        <v>239</v>
      </c>
      <c r="C38" s="205">
        <v>5055</v>
      </c>
      <c r="D38" s="206">
        <v>-8.5067873303167421</v>
      </c>
      <c r="E38" s="205">
        <v>26104</v>
      </c>
      <c r="F38" s="207">
        <v>7.379679144385026</v>
      </c>
      <c r="G38" s="205">
        <v>60848</v>
      </c>
      <c r="H38" s="207">
        <v>6.7284080544446789</v>
      </c>
      <c r="I38" s="208">
        <v>100</v>
      </c>
      <c r="J38" s="403"/>
    </row>
    <row r="39" spans="1:10" x14ac:dyDescent="0.2">
      <c r="A39" s="209"/>
      <c r="B39" s="831" t="s">
        <v>646</v>
      </c>
      <c r="C39" s="210">
        <v>2351</v>
      </c>
      <c r="D39" s="211">
        <v>-20.654741815727302</v>
      </c>
      <c r="E39" s="210">
        <v>14040</v>
      </c>
      <c r="F39" s="211">
        <v>16.148246194573129</v>
      </c>
      <c r="G39" s="210">
        <v>32765</v>
      </c>
      <c r="H39" s="211">
        <v>14.343046588727971</v>
      </c>
      <c r="I39" s="212">
        <v>53.847291611885353</v>
      </c>
      <c r="J39" s="403"/>
    </row>
    <row r="40" spans="1:10" x14ac:dyDescent="0.2">
      <c r="A40" s="209"/>
      <c r="B40" s="831" t="s">
        <v>647</v>
      </c>
      <c r="C40" s="210">
        <v>2704</v>
      </c>
      <c r="D40" s="211">
        <v>5.5425448868071818</v>
      </c>
      <c r="E40" s="210">
        <v>12064</v>
      </c>
      <c r="F40" s="211">
        <v>-1.2927507772868596</v>
      </c>
      <c r="G40" s="210">
        <v>28083</v>
      </c>
      <c r="H40" s="211">
        <v>-0.96625171915223751</v>
      </c>
      <c r="I40" s="212">
        <v>46.152708388114647</v>
      </c>
      <c r="J40" s="403"/>
    </row>
    <row r="41" spans="1:10" x14ac:dyDescent="0.2">
      <c r="A41" s="213"/>
      <c r="B41" s="832" t="s">
        <v>648</v>
      </c>
      <c r="C41" s="214">
        <v>1094</v>
      </c>
      <c r="D41" s="215">
        <v>54.301833568406209</v>
      </c>
      <c r="E41" s="214">
        <v>4784</v>
      </c>
      <c r="F41" s="215">
        <v>7.6749943731712804</v>
      </c>
      <c r="G41" s="214">
        <v>11749</v>
      </c>
      <c r="H41" s="215">
        <v>6.9452029856180602</v>
      </c>
      <c r="I41" s="216">
        <v>19.3087693925848</v>
      </c>
    </row>
    <row r="42" spans="1:10" x14ac:dyDescent="0.2">
      <c r="A42" s="213"/>
      <c r="B42" s="832" t="s">
        <v>649</v>
      </c>
      <c r="C42" s="214">
        <v>3961</v>
      </c>
      <c r="D42" s="215">
        <v>-17.753322259136212</v>
      </c>
      <c r="E42" s="214">
        <v>21320</v>
      </c>
      <c r="F42" s="215">
        <v>7.3136356772537363</v>
      </c>
      <c r="G42" s="214">
        <v>49099</v>
      </c>
      <c r="H42" s="215">
        <v>6.6766610176856558</v>
      </c>
      <c r="I42" s="216">
        <v>80.691230607415193</v>
      </c>
    </row>
    <row r="43" spans="1:10" x14ac:dyDescent="0.2">
      <c r="A43" s="209"/>
      <c r="B43" s="833" t="s">
        <v>650</v>
      </c>
      <c r="C43" s="217">
        <v>157</v>
      </c>
      <c r="D43" s="218">
        <v>-1.875</v>
      </c>
      <c r="E43" s="217">
        <v>357</v>
      </c>
      <c r="F43" s="211">
        <v>-2.7247956403269753</v>
      </c>
      <c r="G43" s="210">
        <v>1417</v>
      </c>
      <c r="H43" s="211">
        <v>73.227383863080689</v>
      </c>
      <c r="I43" s="212">
        <v>2.3287536155666579</v>
      </c>
    </row>
  </sheetData>
  <mergeCells count="5">
    <mergeCell ref="A3:A4"/>
    <mergeCell ref="C3:D3"/>
    <mergeCell ref="E3:F3"/>
    <mergeCell ref="G3:I3"/>
    <mergeCell ref="B3:B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L13" sqref="L13"/>
    </sheetView>
  </sheetViews>
  <sheetFormatPr baseColWidth="10" defaultRowHeight="14.25" x14ac:dyDescent="0.2"/>
  <sheetData>
    <row r="1" spans="1:8" x14ac:dyDescent="0.2">
      <c r="A1" s="17" t="s">
        <v>242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243</v>
      </c>
      <c r="H2" s="1"/>
    </row>
    <row r="3" spans="1:8" x14ac:dyDescent="0.2">
      <c r="A3" s="79"/>
      <c r="B3" s="856">
        <f>INDICE!A3</f>
        <v>42125</v>
      </c>
      <c r="C3" s="857"/>
      <c r="D3" s="857" t="s">
        <v>120</v>
      </c>
      <c r="E3" s="857"/>
      <c r="F3" s="857" t="s">
        <v>121</v>
      </c>
      <c r="G3" s="857"/>
      <c r="H3" s="1"/>
    </row>
    <row r="4" spans="1:8" x14ac:dyDescent="0.2">
      <c r="A4" s="81"/>
      <c r="B4" s="97" t="s">
        <v>57</v>
      </c>
      <c r="C4" s="97" t="s">
        <v>535</v>
      </c>
      <c r="D4" s="97" t="s">
        <v>57</v>
      </c>
      <c r="E4" s="97" t="s">
        <v>535</v>
      </c>
      <c r="F4" s="97" t="s">
        <v>57</v>
      </c>
      <c r="G4" s="452" t="s">
        <v>535</v>
      </c>
      <c r="H4" s="1"/>
    </row>
    <row r="5" spans="1:8" x14ac:dyDescent="0.2">
      <c r="A5" s="225" t="s">
        <v>8</v>
      </c>
      <c r="B5" s="622">
        <v>52.868823504350232</v>
      </c>
      <c r="C5" s="841">
        <v>-32.32162334681297</v>
      </c>
      <c r="D5" s="622">
        <v>48.049477849481661</v>
      </c>
      <c r="E5" s="841">
        <v>-37.911507730284875</v>
      </c>
      <c r="F5" s="622">
        <v>60.732980860658024</v>
      </c>
      <c r="G5" s="841">
        <v>-22.845566356713771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240</v>
      </c>
      <c r="H6" s="1"/>
    </row>
    <row r="7" spans="1:8" x14ac:dyDescent="0.2">
      <c r="A7" s="94" t="s">
        <v>133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632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workbookViewId="0">
      <selection activeCell="D37" sqref="D37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6" t="s">
        <v>539</v>
      </c>
      <c r="B1" s="226"/>
      <c r="C1" s="227"/>
      <c r="D1" s="227"/>
      <c r="E1" s="227"/>
      <c r="F1" s="227"/>
      <c r="G1" s="227"/>
      <c r="H1" s="228"/>
    </row>
    <row r="2" spans="1:8" x14ac:dyDescent="0.2">
      <c r="A2" s="229"/>
      <c r="B2" s="229"/>
      <c r="C2" s="230"/>
      <c r="D2" s="230"/>
      <c r="E2" s="230"/>
      <c r="F2" s="230"/>
      <c r="G2" s="230"/>
      <c r="H2" s="231" t="s">
        <v>159</v>
      </c>
    </row>
    <row r="3" spans="1:8" ht="14.1" customHeight="1" x14ac:dyDescent="0.2">
      <c r="A3" s="232"/>
      <c r="B3" s="856">
        <f>INDICE!A3</f>
        <v>42125</v>
      </c>
      <c r="C3" s="857"/>
      <c r="D3" s="857" t="s">
        <v>120</v>
      </c>
      <c r="E3" s="857"/>
      <c r="F3" s="857" t="s">
        <v>121</v>
      </c>
      <c r="G3" s="857"/>
      <c r="H3" s="857"/>
    </row>
    <row r="4" spans="1:8" x14ac:dyDescent="0.2">
      <c r="A4" s="233"/>
      <c r="B4" s="72" t="s">
        <v>48</v>
      </c>
      <c r="C4" s="72" t="s">
        <v>535</v>
      </c>
      <c r="D4" s="72" t="s">
        <v>48</v>
      </c>
      <c r="E4" s="72" t="s">
        <v>535</v>
      </c>
      <c r="F4" s="72" t="s">
        <v>48</v>
      </c>
      <c r="G4" s="73" t="s">
        <v>535</v>
      </c>
      <c r="H4" s="73" t="s">
        <v>110</v>
      </c>
    </row>
    <row r="5" spans="1:8" x14ac:dyDescent="0.2">
      <c r="A5" s="233" t="s">
        <v>244</v>
      </c>
      <c r="B5" s="234"/>
      <c r="C5" s="234"/>
      <c r="D5" s="234"/>
      <c r="E5" s="234"/>
      <c r="F5" s="234"/>
      <c r="G5" s="235"/>
      <c r="H5" s="236"/>
    </row>
    <row r="6" spans="1:8" x14ac:dyDescent="0.2">
      <c r="A6" s="237" t="s">
        <v>472</v>
      </c>
      <c r="B6" s="776">
        <v>47</v>
      </c>
      <c r="C6" s="624">
        <v>51.612903225806448</v>
      </c>
      <c r="D6" s="381">
        <v>299</v>
      </c>
      <c r="E6" s="624">
        <v>45.145631067961169</v>
      </c>
      <c r="F6" s="381">
        <v>736</v>
      </c>
      <c r="G6" s="624">
        <v>96.791443850267385</v>
      </c>
      <c r="H6" s="624">
        <v>4.4671036659383345</v>
      </c>
    </row>
    <row r="7" spans="1:8" x14ac:dyDescent="0.2">
      <c r="A7" s="237" t="s">
        <v>49</v>
      </c>
      <c r="B7" s="776">
        <v>9</v>
      </c>
      <c r="C7" s="627">
        <v>12.5</v>
      </c>
      <c r="D7" s="381">
        <v>57</v>
      </c>
      <c r="E7" s="624">
        <v>137.5</v>
      </c>
      <c r="F7" s="381">
        <v>138</v>
      </c>
      <c r="G7" s="624">
        <v>86.486486486486484</v>
      </c>
      <c r="H7" s="624">
        <v>0.83758193736343767</v>
      </c>
    </row>
    <row r="8" spans="1:8" x14ac:dyDescent="0.2">
      <c r="A8" s="237" t="s">
        <v>50</v>
      </c>
      <c r="B8" s="776">
        <v>166</v>
      </c>
      <c r="C8" s="624">
        <v>49.549549549549546</v>
      </c>
      <c r="D8" s="381">
        <v>778</v>
      </c>
      <c r="E8" s="624">
        <v>20.80745341614907</v>
      </c>
      <c r="F8" s="381">
        <v>2085</v>
      </c>
      <c r="G8" s="624">
        <v>8.4807492195629557</v>
      </c>
      <c r="H8" s="624">
        <v>12.654770575382374</v>
      </c>
    </row>
    <row r="9" spans="1:8" x14ac:dyDescent="0.2">
      <c r="A9" s="237" t="s">
        <v>129</v>
      </c>
      <c r="B9" s="776">
        <v>342</v>
      </c>
      <c r="C9" s="624">
        <v>6.2111801242236027</v>
      </c>
      <c r="D9" s="381">
        <v>2250</v>
      </c>
      <c r="E9" s="624">
        <v>5.2877866167524568</v>
      </c>
      <c r="F9" s="381">
        <v>5038</v>
      </c>
      <c r="G9" s="624">
        <v>0.80032012805122055</v>
      </c>
      <c r="H9" s="624">
        <v>30.577810148094198</v>
      </c>
    </row>
    <row r="10" spans="1:8" x14ac:dyDescent="0.2">
      <c r="A10" s="237" t="s">
        <v>130</v>
      </c>
      <c r="B10" s="776">
        <v>371</v>
      </c>
      <c r="C10" s="624">
        <v>6.9164265129683002</v>
      </c>
      <c r="D10" s="381">
        <v>1665</v>
      </c>
      <c r="E10" s="624">
        <v>-28.294573643410853</v>
      </c>
      <c r="F10" s="381">
        <v>4898</v>
      </c>
      <c r="G10" s="624">
        <v>-4.466549639165204</v>
      </c>
      <c r="H10" s="624">
        <v>29.728089342073318</v>
      </c>
    </row>
    <row r="11" spans="1:8" x14ac:dyDescent="0.2">
      <c r="A11" s="237" t="s">
        <v>245</v>
      </c>
      <c r="B11" s="776">
        <v>260</v>
      </c>
      <c r="C11" s="624">
        <v>52.046783625730995</v>
      </c>
      <c r="D11" s="381">
        <v>1446</v>
      </c>
      <c r="E11" s="624">
        <v>11.059907834101383</v>
      </c>
      <c r="F11" s="381">
        <v>3581</v>
      </c>
      <c r="G11" s="624">
        <v>18.223836249587322</v>
      </c>
      <c r="H11" s="624">
        <v>21.734644331148338</v>
      </c>
    </row>
    <row r="12" spans="1:8" x14ac:dyDescent="0.2">
      <c r="A12" s="240" t="s">
        <v>246</v>
      </c>
      <c r="B12" s="777">
        <v>1195</v>
      </c>
      <c r="C12" s="242">
        <v>20.707070707070706</v>
      </c>
      <c r="D12" s="241">
        <v>6495</v>
      </c>
      <c r="E12" s="242">
        <v>-2.110022607385079</v>
      </c>
      <c r="F12" s="241">
        <v>16476</v>
      </c>
      <c r="G12" s="242">
        <v>6.1324400927595981</v>
      </c>
      <c r="H12" s="242">
        <v>100</v>
      </c>
    </row>
    <row r="13" spans="1:8" x14ac:dyDescent="0.2">
      <c r="A13" s="191" t="s">
        <v>247</v>
      </c>
      <c r="B13" s="778"/>
      <c r="C13" s="244"/>
      <c r="D13" s="243"/>
      <c r="E13" s="244"/>
      <c r="F13" s="243"/>
      <c r="G13" s="244"/>
      <c r="H13" s="244"/>
    </row>
    <row r="14" spans="1:8" x14ac:dyDescent="0.2">
      <c r="A14" s="237" t="s">
        <v>472</v>
      </c>
      <c r="B14" s="776">
        <v>33</v>
      </c>
      <c r="C14" s="624">
        <v>-32.653061224489797</v>
      </c>
      <c r="D14" s="381">
        <v>162</v>
      </c>
      <c r="E14" s="624">
        <v>-10</v>
      </c>
      <c r="F14" s="381">
        <v>407</v>
      </c>
      <c r="G14" s="624">
        <v>-0.24509803921568626</v>
      </c>
      <c r="H14" s="624">
        <v>2.0309381237524948</v>
      </c>
    </row>
    <row r="15" spans="1:8" x14ac:dyDescent="0.2">
      <c r="A15" s="237" t="s">
        <v>49</v>
      </c>
      <c r="B15" s="776">
        <v>418</v>
      </c>
      <c r="C15" s="624">
        <v>25.903614457831324</v>
      </c>
      <c r="D15" s="381">
        <v>1769</v>
      </c>
      <c r="E15" s="624">
        <v>31.231454005934715</v>
      </c>
      <c r="F15" s="381">
        <v>3840</v>
      </c>
      <c r="G15" s="624">
        <v>16.469517743403095</v>
      </c>
      <c r="H15" s="624">
        <v>19.161676646706589</v>
      </c>
    </row>
    <row r="16" spans="1:8" x14ac:dyDescent="0.2">
      <c r="A16" s="237" t="s">
        <v>50</v>
      </c>
      <c r="B16" s="776">
        <v>22</v>
      </c>
      <c r="C16" s="809">
        <v>450</v>
      </c>
      <c r="D16" s="381">
        <v>206</v>
      </c>
      <c r="E16" s="624">
        <v>22.61904761904762</v>
      </c>
      <c r="F16" s="381">
        <v>377</v>
      </c>
      <c r="G16" s="624">
        <v>-9.375</v>
      </c>
      <c r="H16" s="624">
        <v>1.8812375249500999</v>
      </c>
    </row>
    <row r="17" spans="1:8" x14ac:dyDescent="0.2">
      <c r="A17" s="237" t="s">
        <v>129</v>
      </c>
      <c r="B17" s="776">
        <v>452</v>
      </c>
      <c r="C17" s="624">
        <v>-17.967332123411978</v>
      </c>
      <c r="D17" s="381">
        <v>1987</v>
      </c>
      <c r="E17" s="624">
        <v>-4.7915668423574509</v>
      </c>
      <c r="F17" s="381">
        <v>6311</v>
      </c>
      <c r="G17" s="624">
        <v>23.745098039215687</v>
      </c>
      <c r="H17" s="624">
        <v>31.492015968063875</v>
      </c>
    </row>
    <row r="18" spans="1:8" x14ac:dyDescent="0.2">
      <c r="A18" s="237" t="s">
        <v>130</v>
      </c>
      <c r="B18" s="776">
        <v>76</v>
      </c>
      <c r="C18" s="624">
        <v>-70.769230769230774</v>
      </c>
      <c r="D18" s="381">
        <v>660</v>
      </c>
      <c r="E18" s="624">
        <v>-53.488372093023251</v>
      </c>
      <c r="F18" s="381">
        <v>2267</v>
      </c>
      <c r="G18" s="624">
        <v>-27.409542106948447</v>
      </c>
      <c r="H18" s="624">
        <v>11.312375249500999</v>
      </c>
    </row>
    <row r="19" spans="1:8" x14ac:dyDescent="0.2">
      <c r="A19" s="237" t="s">
        <v>245</v>
      </c>
      <c r="B19" s="776">
        <v>636</v>
      </c>
      <c r="C19" s="624">
        <v>10.22530329289428</v>
      </c>
      <c r="D19" s="381">
        <v>3051</v>
      </c>
      <c r="E19" s="624">
        <v>25.607245780156447</v>
      </c>
      <c r="F19" s="381">
        <v>6838</v>
      </c>
      <c r="G19" s="624">
        <v>22.45702005730659</v>
      </c>
      <c r="H19" s="624">
        <v>34.121756487025948</v>
      </c>
    </row>
    <row r="20" spans="1:8" x14ac:dyDescent="0.2">
      <c r="A20" s="245" t="s">
        <v>248</v>
      </c>
      <c r="B20" s="779">
        <v>1637</v>
      </c>
      <c r="C20" s="247">
        <v>-7.6706147772137623</v>
      </c>
      <c r="D20" s="246">
        <v>7835</v>
      </c>
      <c r="E20" s="247">
        <v>2.6733062508190275</v>
      </c>
      <c r="F20" s="246">
        <v>20040</v>
      </c>
      <c r="G20" s="247">
        <v>11.780455153949129</v>
      </c>
      <c r="H20" s="247">
        <v>100</v>
      </c>
    </row>
    <row r="21" spans="1:8" x14ac:dyDescent="0.2">
      <c r="A21" s="191" t="s">
        <v>540</v>
      </c>
      <c r="B21" s="780"/>
      <c r="C21" s="626"/>
      <c r="D21" s="625"/>
      <c r="E21" s="626"/>
      <c r="F21" s="625"/>
      <c r="G21" s="626"/>
      <c r="H21" s="626"/>
    </row>
    <row r="22" spans="1:8" x14ac:dyDescent="0.2">
      <c r="A22" s="237" t="s">
        <v>472</v>
      </c>
      <c r="B22" s="776">
        <v>-14</v>
      </c>
      <c r="C22" s="624">
        <v>-177.77777777777777</v>
      </c>
      <c r="D22" s="381">
        <v>-137</v>
      </c>
      <c r="E22" s="624">
        <v>426.92307692307691</v>
      </c>
      <c r="F22" s="381">
        <v>-329</v>
      </c>
      <c r="G22" s="624">
        <v>-1067.6470588235293</v>
      </c>
      <c r="H22" s="627" t="s">
        <v>541</v>
      </c>
    </row>
    <row r="23" spans="1:8" x14ac:dyDescent="0.2">
      <c r="A23" s="237" t="s">
        <v>49</v>
      </c>
      <c r="B23" s="776">
        <v>409</v>
      </c>
      <c r="C23" s="624">
        <v>26.234567901234566</v>
      </c>
      <c r="D23" s="381">
        <v>1712</v>
      </c>
      <c r="E23" s="624">
        <v>29.305135951661633</v>
      </c>
      <c r="F23" s="381">
        <v>3702</v>
      </c>
      <c r="G23" s="624">
        <v>14.861929878994726</v>
      </c>
      <c r="H23" s="627" t="s">
        <v>541</v>
      </c>
    </row>
    <row r="24" spans="1:8" x14ac:dyDescent="0.2">
      <c r="A24" s="237" t="s">
        <v>50</v>
      </c>
      <c r="B24" s="776">
        <v>-144</v>
      </c>
      <c r="C24" s="624">
        <v>34.579439252336449</v>
      </c>
      <c r="D24" s="381">
        <v>-572</v>
      </c>
      <c r="E24" s="624">
        <v>20.168067226890756</v>
      </c>
      <c r="F24" s="381">
        <v>-1708</v>
      </c>
      <c r="G24" s="624">
        <v>13.41301460823373</v>
      </c>
      <c r="H24" s="627" t="s">
        <v>541</v>
      </c>
    </row>
    <row r="25" spans="1:8" x14ac:dyDescent="0.2">
      <c r="A25" s="237" t="s">
        <v>129</v>
      </c>
      <c r="B25" s="776">
        <v>110</v>
      </c>
      <c r="C25" s="624">
        <v>-51.965065502183407</v>
      </c>
      <c r="D25" s="381">
        <v>-263</v>
      </c>
      <c r="E25" s="624">
        <v>426</v>
      </c>
      <c r="F25" s="381">
        <v>1273</v>
      </c>
      <c r="G25" s="624">
        <v>1148.0392156862745</v>
      </c>
      <c r="H25" s="627" t="s">
        <v>541</v>
      </c>
    </row>
    <row r="26" spans="1:8" x14ac:dyDescent="0.2">
      <c r="A26" s="237" t="s">
        <v>130</v>
      </c>
      <c r="B26" s="776">
        <v>-295</v>
      </c>
      <c r="C26" s="624">
        <v>239.08045977011497</v>
      </c>
      <c r="D26" s="381">
        <v>-1005</v>
      </c>
      <c r="E26" s="624">
        <v>11.295681063122924</v>
      </c>
      <c r="F26" s="381">
        <v>-2631</v>
      </c>
      <c r="G26" s="624">
        <v>31.287425149700599</v>
      </c>
      <c r="H26" s="627" t="s">
        <v>541</v>
      </c>
    </row>
    <row r="27" spans="1:8" x14ac:dyDescent="0.2">
      <c r="A27" s="237" t="s">
        <v>245</v>
      </c>
      <c r="B27" s="776">
        <v>376</v>
      </c>
      <c r="C27" s="624">
        <v>-7.389162561576355</v>
      </c>
      <c r="D27" s="381">
        <v>1605</v>
      </c>
      <c r="E27" s="624">
        <v>42.413487133984027</v>
      </c>
      <c r="F27" s="381">
        <v>3257</v>
      </c>
      <c r="G27" s="624">
        <v>27.475538160469664</v>
      </c>
      <c r="H27" s="627" t="s">
        <v>541</v>
      </c>
    </row>
    <row r="28" spans="1:8" x14ac:dyDescent="0.2">
      <c r="A28" s="245" t="s">
        <v>249</v>
      </c>
      <c r="B28" s="779">
        <v>442</v>
      </c>
      <c r="C28" s="247">
        <v>-43.550446998722862</v>
      </c>
      <c r="D28" s="246">
        <v>1340</v>
      </c>
      <c r="E28" s="247">
        <v>34.53815261044177</v>
      </c>
      <c r="F28" s="246">
        <v>3564</v>
      </c>
      <c r="G28" s="247">
        <v>48.252911813643927</v>
      </c>
      <c r="H28" s="623" t="s">
        <v>541</v>
      </c>
    </row>
    <row r="29" spans="1:8" x14ac:dyDescent="0.2">
      <c r="A29" s="94" t="s">
        <v>661</v>
      </c>
      <c r="B29" s="238"/>
      <c r="C29" s="238"/>
      <c r="D29" s="238"/>
      <c r="E29" s="238"/>
      <c r="F29" s="238"/>
      <c r="G29" s="238"/>
      <c r="H29" s="249" t="s">
        <v>240</v>
      </c>
    </row>
    <row r="30" spans="1:8" x14ac:dyDescent="0.2">
      <c r="A30" s="166" t="s">
        <v>241</v>
      </c>
      <c r="B30" s="238"/>
      <c r="C30" s="238"/>
      <c r="D30" s="238"/>
      <c r="E30" s="238"/>
      <c r="F30" s="238"/>
      <c r="G30" s="239"/>
      <c r="H30" s="239"/>
    </row>
    <row r="31" spans="1:8" x14ac:dyDescent="0.2">
      <c r="A31" s="166" t="s">
        <v>542</v>
      </c>
      <c r="B31" s="238"/>
      <c r="C31" s="238"/>
      <c r="D31" s="238"/>
      <c r="E31" s="238"/>
      <c r="F31" s="238"/>
      <c r="G31" s="239"/>
      <c r="H31" s="239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3"/>
  <sheetViews>
    <sheetView workbookViewId="0">
      <selection activeCell="E18" sqref="E18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6" t="s">
        <v>543</v>
      </c>
      <c r="B1" s="226"/>
      <c r="C1" s="1"/>
      <c r="D1" s="1"/>
      <c r="E1" s="1"/>
      <c r="F1" s="1"/>
      <c r="G1" s="1"/>
      <c r="H1" s="1"/>
    </row>
    <row r="2" spans="1:8" x14ac:dyDescent="0.2">
      <c r="A2" s="605"/>
      <c r="B2" s="605"/>
      <c r="C2" s="605"/>
      <c r="D2" s="605"/>
      <c r="E2" s="605"/>
      <c r="F2" s="1"/>
      <c r="G2" s="1"/>
      <c r="H2" s="607" t="s">
        <v>159</v>
      </c>
    </row>
    <row r="3" spans="1:8" ht="14.45" customHeight="1" x14ac:dyDescent="0.2">
      <c r="A3" s="875" t="s">
        <v>537</v>
      </c>
      <c r="B3" s="873" t="s">
        <v>538</v>
      </c>
      <c r="C3" s="859">
        <f>INDICE!A3</f>
        <v>42125</v>
      </c>
      <c r="D3" s="858">
        <v>41671</v>
      </c>
      <c r="E3" s="858">
        <v>41671</v>
      </c>
      <c r="F3" s="857" t="s">
        <v>121</v>
      </c>
      <c r="G3" s="857"/>
      <c r="H3" s="857"/>
    </row>
    <row r="4" spans="1:8" x14ac:dyDescent="0.2">
      <c r="A4" s="876"/>
      <c r="B4" s="874"/>
      <c r="C4" s="97" t="s">
        <v>546</v>
      </c>
      <c r="D4" s="97" t="s">
        <v>547</v>
      </c>
      <c r="E4" s="97" t="s">
        <v>250</v>
      </c>
      <c r="F4" s="97" t="s">
        <v>546</v>
      </c>
      <c r="G4" s="97" t="s">
        <v>547</v>
      </c>
      <c r="H4" s="97" t="s">
        <v>250</v>
      </c>
    </row>
    <row r="5" spans="1:8" x14ac:dyDescent="0.2">
      <c r="A5" s="628"/>
      <c r="B5" s="186" t="s">
        <v>212</v>
      </c>
      <c r="C5" s="186">
        <v>6</v>
      </c>
      <c r="D5" s="186">
        <v>0</v>
      </c>
      <c r="E5" s="250">
        <v>-6</v>
      </c>
      <c r="F5" s="188">
        <v>24</v>
      </c>
      <c r="G5" s="186">
        <v>245</v>
      </c>
      <c r="H5" s="250">
        <v>221</v>
      </c>
    </row>
    <row r="6" spans="1:8" x14ac:dyDescent="0.2">
      <c r="A6" s="628"/>
      <c r="B6" s="186" t="s">
        <v>251</v>
      </c>
      <c r="C6" s="186">
        <v>189</v>
      </c>
      <c r="D6" s="186">
        <v>197</v>
      </c>
      <c r="E6" s="250">
        <v>8</v>
      </c>
      <c r="F6" s="188">
        <v>2077</v>
      </c>
      <c r="G6" s="186">
        <v>1886</v>
      </c>
      <c r="H6" s="251">
        <v>-191</v>
      </c>
    </row>
    <row r="7" spans="1:8" x14ac:dyDescent="0.2">
      <c r="A7" s="628"/>
      <c r="B7" s="189" t="s">
        <v>213</v>
      </c>
      <c r="C7" s="189">
        <v>0</v>
      </c>
      <c r="D7" s="189">
        <v>36</v>
      </c>
      <c r="E7" s="252">
        <v>36</v>
      </c>
      <c r="F7" s="189">
        <v>0</v>
      </c>
      <c r="G7" s="189">
        <v>101</v>
      </c>
      <c r="H7" s="251">
        <v>101</v>
      </c>
    </row>
    <row r="8" spans="1:8" x14ac:dyDescent="0.2">
      <c r="A8" s="191" t="s">
        <v>348</v>
      </c>
      <c r="B8" s="192"/>
      <c r="C8" s="192">
        <v>195</v>
      </c>
      <c r="D8" s="192">
        <v>233</v>
      </c>
      <c r="E8" s="253">
        <v>38</v>
      </c>
      <c r="F8" s="192">
        <v>2101</v>
      </c>
      <c r="G8" s="192">
        <v>2232</v>
      </c>
      <c r="H8" s="253">
        <v>131</v>
      </c>
    </row>
    <row r="9" spans="1:8" x14ac:dyDescent="0.2">
      <c r="A9" s="628"/>
      <c r="B9" s="189" t="s">
        <v>252</v>
      </c>
      <c r="C9" s="189">
        <v>0</v>
      </c>
      <c r="D9" s="186">
        <v>0</v>
      </c>
      <c r="E9" s="254">
        <v>0</v>
      </c>
      <c r="F9" s="189">
        <v>766</v>
      </c>
      <c r="G9" s="186">
        <v>0</v>
      </c>
      <c r="H9" s="254">
        <v>-766</v>
      </c>
    </row>
    <row r="10" spans="1:8" x14ac:dyDescent="0.2">
      <c r="A10" s="628"/>
      <c r="B10" s="186" t="s">
        <v>214</v>
      </c>
      <c r="C10" s="186">
        <v>0</v>
      </c>
      <c r="D10" s="186">
        <v>8</v>
      </c>
      <c r="E10" s="251">
        <v>8</v>
      </c>
      <c r="F10" s="186">
        <v>4</v>
      </c>
      <c r="G10" s="186">
        <v>8</v>
      </c>
      <c r="H10" s="251">
        <v>4</v>
      </c>
    </row>
    <row r="11" spans="1:8" x14ac:dyDescent="0.2">
      <c r="A11" s="628"/>
      <c r="B11" s="189" t="s">
        <v>253</v>
      </c>
      <c r="C11" s="189">
        <v>0</v>
      </c>
      <c r="D11" s="189">
        <v>78</v>
      </c>
      <c r="E11" s="251">
        <v>78</v>
      </c>
      <c r="F11" s="189">
        <v>9</v>
      </c>
      <c r="G11" s="189">
        <v>1252</v>
      </c>
      <c r="H11" s="251">
        <v>1243</v>
      </c>
    </row>
    <row r="12" spans="1:8" x14ac:dyDescent="0.2">
      <c r="A12" s="191" t="s">
        <v>544</v>
      </c>
      <c r="B12" s="192"/>
      <c r="C12" s="192">
        <v>0</v>
      </c>
      <c r="D12" s="192">
        <v>86</v>
      </c>
      <c r="E12" s="253">
        <v>86</v>
      </c>
      <c r="F12" s="192">
        <v>779</v>
      </c>
      <c r="G12" s="192">
        <v>1260</v>
      </c>
      <c r="H12" s="253">
        <v>481</v>
      </c>
    </row>
    <row r="13" spans="1:8" x14ac:dyDescent="0.2">
      <c r="A13" s="628"/>
      <c r="B13" s="189" t="s">
        <v>310</v>
      </c>
      <c r="C13" s="189">
        <v>1</v>
      </c>
      <c r="D13" s="186">
        <v>16</v>
      </c>
      <c r="E13" s="254">
        <v>15</v>
      </c>
      <c r="F13" s="189">
        <v>37</v>
      </c>
      <c r="G13" s="186">
        <v>241</v>
      </c>
      <c r="H13" s="254">
        <v>204</v>
      </c>
    </row>
    <row r="14" spans="1:8" x14ac:dyDescent="0.2">
      <c r="A14" s="628"/>
      <c r="B14" s="189" t="s">
        <v>254</v>
      </c>
      <c r="C14" s="189">
        <v>12</v>
      </c>
      <c r="D14" s="189">
        <v>160</v>
      </c>
      <c r="E14" s="251">
        <v>148</v>
      </c>
      <c r="F14" s="189">
        <v>322</v>
      </c>
      <c r="G14" s="189">
        <v>1126</v>
      </c>
      <c r="H14" s="251">
        <v>804</v>
      </c>
    </row>
    <row r="15" spans="1:8" x14ac:dyDescent="0.2">
      <c r="A15" s="628"/>
      <c r="B15" s="189" t="s">
        <v>255</v>
      </c>
      <c r="C15" s="189">
        <v>62</v>
      </c>
      <c r="D15" s="186">
        <v>259</v>
      </c>
      <c r="E15" s="251">
        <v>197</v>
      </c>
      <c r="F15" s="189">
        <v>576</v>
      </c>
      <c r="G15" s="186">
        <v>2247</v>
      </c>
      <c r="H15" s="251">
        <v>1671</v>
      </c>
    </row>
    <row r="16" spans="1:8" x14ac:dyDescent="0.2">
      <c r="A16" s="628"/>
      <c r="B16" s="189" t="s">
        <v>256</v>
      </c>
      <c r="C16" s="189">
        <v>49</v>
      </c>
      <c r="D16" s="186">
        <v>49</v>
      </c>
      <c r="E16" s="251">
        <v>0</v>
      </c>
      <c r="F16" s="189">
        <v>593</v>
      </c>
      <c r="G16" s="186">
        <v>531</v>
      </c>
      <c r="H16" s="251">
        <v>-62</v>
      </c>
    </row>
    <row r="17" spans="1:8" x14ac:dyDescent="0.2">
      <c r="A17" s="628"/>
      <c r="B17" s="189" t="s">
        <v>257</v>
      </c>
      <c r="C17" s="189">
        <v>84</v>
      </c>
      <c r="D17" s="186">
        <v>49</v>
      </c>
      <c r="E17" s="251">
        <v>-35</v>
      </c>
      <c r="F17" s="189">
        <v>1150</v>
      </c>
      <c r="G17" s="186">
        <v>939</v>
      </c>
      <c r="H17" s="251">
        <v>-211</v>
      </c>
    </row>
    <row r="18" spans="1:8" x14ac:dyDescent="0.2">
      <c r="A18" s="628"/>
      <c r="B18" s="189" t="s">
        <v>220</v>
      </c>
      <c r="C18" s="189">
        <v>118</v>
      </c>
      <c r="D18" s="186">
        <v>105</v>
      </c>
      <c r="E18" s="251">
        <v>-13</v>
      </c>
      <c r="F18" s="189">
        <v>1307</v>
      </c>
      <c r="G18" s="186">
        <v>1540</v>
      </c>
      <c r="H18" s="251">
        <v>233</v>
      </c>
    </row>
    <row r="19" spans="1:8" x14ac:dyDescent="0.2">
      <c r="A19" s="628"/>
      <c r="B19" s="189" t="s">
        <v>258</v>
      </c>
      <c r="C19" s="189">
        <v>207</v>
      </c>
      <c r="D19" s="186">
        <v>92</v>
      </c>
      <c r="E19" s="251">
        <v>-115</v>
      </c>
      <c r="F19" s="189">
        <v>1628</v>
      </c>
      <c r="G19" s="186">
        <v>1389</v>
      </c>
      <c r="H19" s="251">
        <v>-239</v>
      </c>
    </row>
    <row r="20" spans="1:8" x14ac:dyDescent="0.2">
      <c r="A20" s="628"/>
      <c r="B20" s="189" t="s">
        <v>223</v>
      </c>
      <c r="C20" s="189">
        <v>33</v>
      </c>
      <c r="D20" s="186">
        <v>114</v>
      </c>
      <c r="E20" s="251">
        <v>81</v>
      </c>
      <c r="F20" s="189">
        <v>260</v>
      </c>
      <c r="G20" s="186">
        <v>744</v>
      </c>
      <c r="H20" s="251">
        <v>484</v>
      </c>
    </row>
    <row r="21" spans="1:8" x14ac:dyDescent="0.2">
      <c r="A21" s="628"/>
      <c r="B21" s="189" t="s">
        <v>224</v>
      </c>
      <c r="C21" s="189">
        <v>40</v>
      </c>
      <c r="D21" s="186">
        <v>0</v>
      </c>
      <c r="E21" s="251">
        <v>-40</v>
      </c>
      <c r="F21" s="189">
        <v>742</v>
      </c>
      <c r="G21" s="186">
        <v>2</v>
      </c>
      <c r="H21" s="251">
        <v>-740</v>
      </c>
    </row>
    <row r="22" spans="1:8" x14ac:dyDescent="0.2">
      <c r="A22" s="628"/>
      <c r="B22" s="189" t="s">
        <v>259</v>
      </c>
      <c r="C22" s="189">
        <v>55</v>
      </c>
      <c r="D22" s="186">
        <v>20</v>
      </c>
      <c r="E22" s="251">
        <v>-35</v>
      </c>
      <c r="F22" s="189">
        <v>723</v>
      </c>
      <c r="G22" s="186">
        <v>117</v>
      </c>
      <c r="H22" s="251">
        <v>-606</v>
      </c>
    </row>
    <row r="23" spans="1:8" x14ac:dyDescent="0.2">
      <c r="A23" s="628"/>
      <c r="B23" s="189" t="s">
        <v>260</v>
      </c>
      <c r="C23" s="189">
        <v>23</v>
      </c>
      <c r="D23" s="186">
        <v>17</v>
      </c>
      <c r="E23" s="251">
        <v>-6</v>
      </c>
      <c r="F23" s="189">
        <v>543</v>
      </c>
      <c r="G23" s="186">
        <v>438</v>
      </c>
      <c r="H23" s="251">
        <v>-105</v>
      </c>
    </row>
    <row r="24" spans="1:8" x14ac:dyDescent="0.2">
      <c r="A24" s="628"/>
      <c r="B24" s="189" t="s">
        <v>261</v>
      </c>
      <c r="C24" s="189">
        <v>5</v>
      </c>
      <c r="D24" s="186">
        <v>0</v>
      </c>
      <c r="E24" s="251">
        <v>-5</v>
      </c>
      <c r="F24" s="189">
        <v>100</v>
      </c>
      <c r="G24" s="186">
        <v>0</v>
      </c>
      <c r="H24" s="251">
        <v>-100</v>
      </c>
    </row>
    <row r="25" spans="1:8" x14ac:dyDescent="0.2">
      <c r="A25" s="628"/>
      <c r="B25" s="189" t="s">
        <v>262</v>
      </c>
      <c r="C25" s="189">
        <v>51</v>
      </c>
      <c r="D25" s="186">
        <v>140</v>
      </c>
      <c r="E25" s="251">
        <v>89</v>
      </c>
      <c r="F25" s="189">
        <v>1196</v>
      </c>
      <c r="G25" s="186">
        <v>2722</v>
      </c>
      <c r="H25" s="251">
        <v>1526</v>
      </c>
    </row>
    <row r="26" spans="1:8" x14ac:dyDescent="0.2">
      <c r="A26" s="191" t="s">
        <v>528</v>
      </c>
      <c r="B26" s="192"/>
      <c r="C26" s="192">
        <v>740</v>
      </c>
      <c r="D26" s="192">
        <v>1021</v>
      </c>
      <c r="E26" s="253">
        <v>281</v>
      </c>
      <c r="F26" s="192">
        <v>9177</v>
      </c>
      <c r="G26" s="192">
        <v>12036</v>
      </c>
      <c r="H26" s="253">
        <v>2859</v>
      </c>
    </row>
    <row r="27" spans="1:8" x14ac:dyDescent="0.2">
      <c r="A27" s="628"/>
      <c r="B27" s="189" t="s">
        <v>225</v>
      </c>
      <c r="C27" s="189">
        <v>55</v>
      </c>
      <c r="D27" s="186">
        <v>9</v>
      </c>
      <c r="E27" s="251">
        <v>-46</v>
      </c>
      <c r="F27" s="189">
        <v>1202</v>
      </c>
      <c r="G27" s="186">
        <v>64</v>
      </c>
      <c r="H27" s="251">
        <v>-1138</v>
      </c>
    </row>
    <row r="28" spans="1:8" x14ac:dyDescent="0.2">
      <c r="A28" s="629"/>
      <c r="B28" s="189" t="s">
        <v>263</v>
      </c>
      <c r="C28" s="189">
        <v>48</v>
      </c>
      <c r="D28" s="186">
        <v>0</v>
      </c>
      <c r="E28" s="251">
        <v>-48</v>
      </c>
      <c r="F28" s="189">
        <v>160</v>
      </c>
      <c r="G28" s="186">
        <v>0</v>
      </c>
      <c r="H28" s="251">
        <v>-160</v>
      </c>
    </row>
    <row r="29" spans="1:8" x14ac:dyDescent="0.2">
      <c r="A29" s="629"/>
      <c r="B29" s="189" t="s">
        <v>264</v>
      </c>
      <c r="C29" s="189">
        <v>10</v>
      </c>
      <c r="D29" s="186">
        <v>0</v>
      </c>
      <c r="E29" s="251">
        <v>-10</v>
      </c>
      <c r="F29" s="189">
        <v>357</v>
      </c>
      <c r="G29" s="186">
        <v>33</v>
      </c>
      <c r="H29" s="251">
        <v>-324</v>
      </c>
    </row>
    <row r="30" spans="1:8" x14ac:dyDescent="0.2">
      <c r="A30" s="629"/>
      <c r="B30" s="189" t="s">
        <v>639</v>
      </c>
      <c r="C30" s="189">
        <v>0</v>
      </c>
      <c r="D30" s="189">
        <v>74</v>
      </c>
      <c r="E30" s="254">
        <v>74</v>
      </c>
      <c r="F30" s="186">
        <v>48</v>
      </c>
      <c r="G30" s="186">
        <v>360</v>
      </c>
      <c r="H30" s="254">
        <v>312</v>
      </c>
    </row>
    <row r="31" spans="1:8" x14ac:dyDescent="0.2">
      <c r="A31" s="191" t="s">
        <v>395</v>
      </c>
      <c r="B31" s="192"/>
      <c r="C31" s="192">
        <v>113</v>
      </c>
      <c r="D31" s="192">
        <v>83</v>
      </c>
      <c r="E31" s="253">
        <v>-30</v>
      </c>
      <c r="F31" s="192">
        <v>1767</v>
      </c>
      <c r="G31" s="192">
        <v>457</v>
      </c>
      <c r="H31" s="253">
        <v>-1310</v>
      </c>
    </row>
    <row r="32" spans="1:8" x14ac:dyDescent="0.2">
      <c r="A32" s="629"/>
      <c r="B32" s="189" t="s">
        <v>229</v>
      </c>
      <c r="C32" s="189">
        <v>54</v>
      </c>
      <c r="D32" s="186">
        <v>0</v>
      </c>
      <c r="E32" s="251">
        <v>-54</v>
      </c>
      <c r="F32" s="189">
        <v>1507</v>
      </c>
      <c r="G32" s="186">
        <v>218</v>
      </c>
      <c r="H32" s="251">
        <v>-1289</v>
      </c>
    </row>
    <row r="33" spans="1:8" x14ac:dyDescent="0.2">
      <c r="A33" s="629"/>
      <c r="B33" s="189" t="s">
        <v>235</v>
      </c>
      <c r="C33" s="189">
        <v>55</v>
      </c>
      <c r="D33" s="189">
        <v>33</v>
      </c>
      <c r="E33" s="254">
        <v>-22</v>
      </c>
      <c r="F33" s="639">
        <v>186</v>
      </c>
      <c r="G33" s="189">
        <v>545</v>
      </c>
      <c r="H33" s="251">
        <v>359</v>
      </c>
    </row>
    <row r="34" spans="1:8" x14ac:dyDescent="0.2">
      <c r="A34" s="629"/>
      <c r="B34" s="189" t="s">
        <v>265</v>
      </c>
      <c r="C34" s="189">
        <v>0</v>
      </c>
      <c r="D34" s="189">
        <v>137</v>
      </c>
      <c r="E34" s="251">
        <v>137</v>
      </c>
      <c r="F34" s="189">
        <v>0</v>
      </c>
      <c r="G34" s="189">
        <v>1662</v>
      </c>
      <c r="H34" s="251">
        <v>1662</v>
      </c>
    </row>
    <row r="35" spans="1:8" x14ac:dyDescent="0.2">
      <c r="A35" s="629"/>
      <c r="B35" s="189" t="s">
        <v>237</v>
      </c>
      <c r="C35" s="189">
        <v>0</v>
      </c>
      <c r="D35" s="189">
        <v>35</v>
      </c>
      <c r="E35" s="254">
        <v>35</v>
      </c>
      <c r="F35" s="639">
        <v>10</v>
      </c>
      <c r="G35" s="189">
        <v>643</v>
      </c>
      <c r="H35" s="251">
        <v>633</v>
      </c>
    </row>
    <row r="36" spans="1:8" x14ac:dyDescent="0.2">
      <c r="A36" s="629"/>
      <c r="B36" s="189" t="s">
        <v>238</v>
      </c>
      <c r="C36" s="189">
        <v>38</v>
      </c>
      <c r="D36" s="189">
        <v>9</v>
      </c>
      <c r="E36" s="254">
        <v>-29</v>
      </c>
      <c r="F36" s="639">
        <v>413</v>
      </c>
      <c r="G36" s="189">
        <v>641</v>
      </c>
      <c r="H36" s="251">
        <v>228</v>
      </c>
    </row>
    <row r="37" spans="1:8" x14ac:dyDescent="0.2">
      <c r="A37" s="192" t="s">
        <v>529</v>
      </c>
      <c r="B37" s="192"/>
      <c r="C37" s="192">
        <v>147</v>
      </c>
      <c r="D37" s="192">
        <v>214</v>
      </c>
      <c r="E37" s="253">
        <v>67</v>
      </c>
      <c r="F37" s="192">
        <v>2116</v>
      </c>
      <c r="G37" s="192">
        <v>3709</v>
      </c>
      <c r="H37" s="253">
        <v>1593</v>
      </c>
    </row>
    <row r="38" spans="1:8" x14ac:dyDescent="0.2">
      <c r="A38" s="629"/>
      <c r="B38" s="189" t="s">
        <v>266</v>
      </c>
      <c r="C38" s="189">
        <v>0</v>
      </c>
      <c r="D38" s="189">
        <v>0</v>
      </c>
      <c r="E38" s="250">
        <v>0</v>
      </c>
      <c r="F38" s="639">
        <v>155</v>
      </c>
      <c r="G38" s="189">
        <v>45</v>
      </c>
      <c r="H38" s="251">
        <v>-110</v>
      </c>
    </row>
    <row r="39" spans="1:8" x14ac:dyDescent="0.2">
      <c r="A39" s="629"/>
      <c r="B39" s="189" t="s">
        <v>267</v>
      </c>
      <c r="C39" s="189">
        <v>0</v>
      </c>
      <c r="D39" s="189">
        <v>0</v>
      </c>
      <c r="E39" s="254">
        <v>0</v>
      </c>
      <c r="F39" s="639">
        <v>97</v>
      </c>
      <c r="G39" s="189">
        <v>0</v>
      </c>
      <c r="H39" s="251">
        <v>-97</v>
      </c>
    </row>
    <row r="40" spans="1:8" x14ac:dyDescent="0.2">
      <c r="A40" s="629"/>
      <c r="B40" s="189" t="s">
        <v>268</v>
      </c>
      <c r="C40" s="189">
        <v>0</v>
      </c>
      <c r="D40" s="189">
        <v>0</v>
      </c>
      <c r="E40" s="250">
        <v>0</v>
      </c>
      <c r="F40" s="639">
        <v>30</v>
      </c>
      <c r="G40" s="189">
        <v>169</v>
      </c>
      <c r="H40" s="254">
        <v>139</v>
      </c>
    </row>
    <row r="41" spans="1:8" x14ac:dyDescent="0.2">
      <c r="A41" s="629"/>
      <c r="B41" s="189" t="s">
        <v>269</v>
      </c>
      <c r="C41" s="189">
        <v>0</v>
      </c>
      <c r="D41" s="189">
        <v>0</v>
      </c>
      <c r="E41" s="250">
        <v>0</v>
      </c>
      <c r="F41" s="639">
        <v>161</v>
      </c>
      <c r="G41" s="189">
        <v>105</v>
      </c>
      <c r="H41" s="254">
        <v>-56</v>
      </c>
    </row>
    <row r="42" spans="1:8" x14ac:dyDescent="0.2">
      <c r="A42" s="191" t="s">
        <v>545</v>
      </c>
      <c r="B42" s="203"/>
      <c r="C42" s="192">
        <v>0</v>
      </c>
      <c r="D42" s="192">
        <v>0</v>
      </c>
      <c r="E42" s="836">
        <v>0</v>
      </c>
      <c r="F42" s="203">
        <v>443</v>
      </c>
      <c r="G42" s="203">
        <v>319</v>
      </c>
      <c r="H42" s="255">
        <v>-124</v>
      </c>
    </row>
    <row r="43" spans="1:8" x14ac:dyDescent="0.2">
      <c r="A43" s="373" t="s">
        <v>614</v>
      </c>
      <c r="B43" s="766"/>
      <c r="C43" s="781">
        <v>0</v>
      </c>
      <c r="D43" s="781">
        <v>0</v>
      </c>
      <c r="E43" s="781">
        <v>0</v>
      </c>
      <c r="F43" s="203">
        <v>93</v>
      </c>
      <c r="G43" s="781">
        <v>27</v>
      </c>
      <c r="H43" s="255">
        <v>-66</v>
      </c>
    </row>
    <row r="44" spans="1:8" x14ac:dyDescent="0.2">
      <c r="A44" s="798" t="s">
        <v>119</v>
      </c>
      <c r="B44" s="205"/>
      <c r="C44" s="205">
        <v>1195</v>
      </c>
      <c r="D44" s="256">
        <v>1637</v>
      </c>
      <c r="E44" s="205">
        <v>442</v>
      </c>
      <c r="F44" s="205">
        <v>16476</v>
      </c>
      <c r="G44" s="256">
        <v>20040</v>
      </c>
      <c r="H44" s="205">
        <v>3564</v>
      </c>
    </row>
    <row r="45" spans="1:8" x14ac:dyDescent="0.2">
      <c r="A45" s="799" t="s">
        <v>530</v>
      </c>
      <c r="B45" s="210"/>
      <c r="C45" s="210">
        <v>164</v>
      </c>
      <c r="D45" s="210">
        <v>46</v>
      </c>
      <c r="E45" s="210">
        <v>-118</v>
      </c>
      <c r="F45" s="210">
        <v>3028</v>
      </c>
      <c r="G45" s="210">
        <v>915</v>
      </c>
      <c r="H45" s="210">
        <v>-2113</v>
      </c>
    </row>
    <row r="46" spans="1:8" x14ac:dyDescent="0.2">
      <c r="A46" s="799" t="s">
        <v>531</v>
      </c>
      <c r="B46" s="210"/>
      <c r="C46" s="210">
        <v>1031</v>
      </c>
      <c r="D46" s="210">
        <v>1591</v>
      </c>
      <c r="E46" s="210">
        <v>560</v>
      </c>
      <c r="F46" s="210">
        <v>13448</v>
      </c>
      <c r="G46" s="210">
        <v>19125</v>
      </c>
      <c r="H46" s="210">
        <v>5677</v>
      </c>
    </row>
    <row r="47" spans="1:8" x14ac:dyDescent="0.2">
      <c r="A47" s="800" t="s">
        <v>532</v>
      </c>
      <c r="B47" s="214"/>
      <c r="C47" s="214">
        <v>866</v>
      </c>
      <c r="D47" s="214">
        <v>1130</v>
      </c>
      <c r="E47" s="214">
        <v>264</v>
      </c>
      <c r="F47" s="214">
        <v>9646</v>
      </c>
      <c r="G47" s="214">
        <v>11080</v>
      </c>
      <c r="H47" s="214">
        <v>1434</v>
      </c>
    </row>
    <row r="48" spans="1:8" x14ac:dyDescent="0.2">
      <c r="A48" s="800" t="s">
        <v>533</v>
      </c>
      <c r="B48" s="214"/>
      <c r="C48" s="214">
        <v>329</v>
      </c>
      <c r="D48" s="214">
        <v>507</v>
      </c>
      <c r="E48" s="214">
        <v>178</v>
      </c>
      <c r="F48" s="214">
        <v>6830</v>
      </c>
      <c r="G48" s="214">
        <v>8960</v>
      </c>
      <c r="H48" s="214">
        <v>2130</v>
      </c>
    </row>
    <row r="49" spans="1:8" x14ac:dyDescent="0.2">
      <c r="A49" s="799" t="s">
        <v>534</v>
      </c>
      <c r="B49" s="217"/>
      <c r="C49" s="217">
        <v>621</v>
      </c>
      <c r="D49" s="257">
        <v>880</v>
      </c>
      <c r="E49" s="210">
        <v>259</v>
      </c>
      <c r="F49" s="210">
        <v>6880</v>
      </c>
      <c r="G49" s="210">
        <v>9576</v>
      </c>
      <c r="H49" s="210">
        <v>2696</v>
      </c>
    </row>
    <row r="50" spans="1:8" ht="15" x14ac:dyDescent="0.25">
      <c r="A50" s="223" t="s">
        <v>241</v>
      </c>
      <c r="B50" s="219"/>
      <c r="C50" s="258"/>
      <c r="D50" s="220"/>
      <c r="E50" s="220"/>
      <c r="F50" s="221"/>
      <c r="G50" s="220"/>
      <c r="H50" s="249" t="s">
        <v>240</v>
      </c>
    </row>
    <row r="51" spans="1:8" ht="15" x14ac:dyDescent="0.25">
      <c r="B51" s="223"/>
      <c r="C51" s="224"/>
      <c r="D51" s="220"/>
      <c r="E51" s="220"/>
      <c r="F51" s="221"/>
      <c r="G51" s="220"/>
      <c r="H51" s="222"/>
    </row>
    <row r="53" spans="1:8" x14ac:dyDescent="0.2">
      <c r="C53" s="259"/>
      <c r="D53" s="259"/>
      <c r="E53" s="259"/>
      <c r="F53" s="259"/>
      <c r="G53" s="259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M11" sqref="M11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159</v>
      </c>
    </row>
    <row r="3" spans="1:8" x14ac:dyDescent="0.2">
      <c r="A3" s="63"/>
      <c r="B3" s="856">
        <f>INDICE!A3</f>
        <v>42125</v>
      </c>
      <c r="C3" s="857"/>
      <c r="D3" s="857" t="s">
        <v>120</v>
      </c>
      <c r="E3" s="857"/>
      <c r="F3" s="857" t="s">
        <v>121</v>
      </c>
      <c r="G3" s="857"/>
      <c r="H3" s="857"/>
    </row>
    <row r="4" spans="1:8" x14ac:dyDescent="0.2">
      <c r="A4" s="75"/>
      <c r="B4" s="72" t="s">
        <v>48</v>
      </c>
      <c r="C4" s="72" t="s">
        <v>535</v>
      </c>
      <c r="D4" s="72" t="s">
        <v>48</v>
      </c>
      <c r="E4" s="72" t="s">
        <v>535</v>
      </c>
      <c r="F4" s="72" t="s">
        <v>48</v>
      </c>
      <c r="G4" s="72" t="s">
        <v>535</v>
      </c>
      <c r="H4" s="73" t="s">
        <v>128</v>
      </c>
    </row>
    <row r="5" spans="1:8" x14ac:dyDescent="0.2">
      <c r="A5" s="237" t="s">
        <v>271</v>
      </c>
      <c r="B5" s="682">
        <v>0.40600000000000003</v>
      </c>
      <c r="C5" s="386">
        <v>23.030303030303031</v>
      </c>
      <c r="D5" s="544">
        <v>1.69</v>
      </c>
      <c r="E5" s="386">
        <v>-3.5388127853881275</v>
      </c>
      <c r="F5" s="544">
        <v>4.71</v>
      </c>
      <c r="G5" s="386">
        <v>4.1344240548308644</v>
      </c>
      <c r="H5" s="683">
        <v>1.6906807951584071</v>
      </c>
    </row>
    <row r="6" spans="1:8" x14ac:dyDescent="0.2">
      <c r="A6" s="237" t="s">
        <v>272</v>
      </c>
      <c r="B6" s="545">
        <v>2.8940000000000001</v>
      </c>
      <c r="C6" s="268">
        <v>26.541320507214692</v>
      </c>
      <c r="D6" s="267">
        <v>13.837</v>
      </c>
      <c r="E6" s="268">
        <v>20.489376523859281</v>
      </c>
      <c r="F6" s="267">
        <v>25.959</v>
      </c>
      <c r="G6" s="268">
        <v>-15.976695258132384</v>
      </c>
      <c r="H6" s="684">
        <v>9.3181279748443924</v>
      </c>
    </row>
    <row r="7" spans="1:8" x14ac:dyDescent="0.2">
      <c r="A7" s="237" t="s">
        <v>273</v>
      </c>
      <c r="B7" s="545">
        <v>3.968</v>
      </c>
      <c r="C7" s="268">
        <v>-39.000768639508074</v>
      </c>
      <c r="D7" s="267">
        <v>16.427</v>
      </c>
      <c r="E7" s="268">
        <v>-27.278764000177073</v>
      </c>
      <c r="F7" s="267">
        <v>41.429000000000002</v>
      </c>
      <c r="G7" s="268">
        <v>-0.87333110015791748</v>
      </c>
      <c r="H7" s="684">
        <v>14.871170841320094</v>
      </c>
    </row>
    <row r="8" spans="1:8" x14ac:dyDescent="0.2">
      <c r="A8" s="237" t="s">
        <v>274</v>
      </c>
      <c r="B8" s="545">
        <v>11.426</v>
      </c>
      <c r="C8" s="268">
        <v>-49.181640277530683</v>
      </c>
      <c r="D8" s="267">
        <v>60.524999999999999</v>
      </c>
      <c r="E8" s="268">
        <v>-46.253984886291995</v>
      </c>
      <c r="F8" s="267">
        <v>176.32400000000001</v>
      </c>
      <c r="G8" s="268">
        <v>-37.532903244091585</v>
      </c>
      <c r="H8" s="684">
        <v>63.292484188006583</v>
      </c>
    </row>
    <row r="9" spans="1:8" x14ac:dyDescent="0.2">
      <c r="A9" s="237" t="s">
        <v>275</v>
      </c>
      <c r="B9" s="546">
        <v>4.8860000000000001</v>
      </c>
      <c r="C9" s="269">
        <v>5.1537634408602155</v>
      </c>
      <c r="D9" s="267">
        <v>28.914999999999999</v>
      </c>
      <c r="E9" s="268">
        <v>7469.3717277486912</v>
      </c>
      <c r="F9" s="267">
        <v>29.562999999999999</v>
      </c>
      <c r="G9" s="268">
        <v>1.4775346851654216</v>
      </c>
      <c r="H9" s="684">
        <v>10.611803895385984</v>
      </c>
    </row>
    <row r="10" spans="1:8" x14ac:dyDescent="0.2">
      <c r="A10" s="237" t="s">
        <v>642</v>
      </c>
      <c r="B10" s="546">
        <v>0.253</v>
      </c>
      <c r="C10" s="269" t="s">
        <v>150</v>
      </c>
      <c r="D10" s="267">
        <v>0.60099999999999998</v>
      </c>
      <c r="E10" s="268" t="s">
        <v>150</v>
      </c>
      <c r="F10" s="267">
        <v>0.60099999999999998</v>
      </c>
      <c r="G10" s="268" t="s">
        <v>150</v>
      </c>
      <c r="H10" s="840">
        <v>0.21573230528454407</v>
      </c>
    </row>
    <row r="11" spans="1:8" x14ac:dyDescent="0.2">
      <c r="A11" s="245" t="s">
        <v>276</v>
      </c>
      <c r="B11" s="270">
        <v>23.832999999999998</v>
      </c>
      <c r="C11" s="271">
        <v>-24.814662923120604</v>
      </c>
      <c r="D11" s="270">
        <v>121.995</v>
      </c>
      <c r="E11" s="271">
        <v>-18.025131030775434</v>
      </c>
      <c r="F11" s="270">
        <v>278.58600000000001</v>
      </c>
      <c r="G11" s="271">
        <v>-22.904749649234958</v>
      </c>
      <c r="H11" s="271">
        <v>100</v>
      </c>
    </row>
    <row r="12" spans="1:8" x14ac:dyDescent="0.2">
      <c r="A12" s="272" t="s">
        <v>277</v>
      </c>
      <c r="B12" s="273">
        <f>B11/'Consumo PP'!B11*100</f>
        <v>0.5374494824152668</v>
      </c>
      <c r="C12" s="274"/>
      <c r="D12" s="273">
        <f>D11/'Consumo PP'!D11*100</f>
        <v>0.54072994596857282</v>
      </c>
      <c r="E12" s="274"/>
      <c r="F12" s="273">
        <f>F11/'Consumo PP'!F11*100</f>
        <v>0.5120790157648536</v>
      </c>
      <c r="G12" s="275"/>
      <c r="H12" s="275"/>
    </row>
    <row r="13" spans="1:8" x14ac:dyDescent="0.2">
      <c r="A13" s="276" t="s">
        <v>571</v>
      </c>
      <c r="B13" s="67"/>
      <c r="C13" s="67"/>
      <c r="D13" s="67"/>
      <c r="E13" s="67"/>
      <c r="F13" s="67"/>
      <c r="G13" s="269"/>
      <c r="H13" s="71" t="s">
        <v>240</v>
      </c>
    </row>
    <row r="14" spans="1:8" x14ac:dyDescent="0.2">
      <c r="A14" s="276" t="s">
        <v>643</v>
      </c>
      <c r="B14" s="67"/>
      <c r="C14" s="67"/>
      <c r="D14" s="67"/>
      <c r="E14" s="67"/>
      <c r="F14" s="67"/>
      <c r="G14" s="269"/>
      <c r="H14" s="71"/>
    </row>
    <row r="15" spans="1:8" x14ac:dyDescent="0.2">
      <c r="A15" s="223" t="s">
        <v>241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59" priority="3" operator="between">
      <formula>0.00001</formula>
      <formula>0.499</formula>
    </cfRule>
  </conditionalFormatting>
  <conditionalFormatting sqref="F10">
    <cfRule type="cellIs" dxfId="58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sheetData>
    <row r="1" spans="1:7" x14ac:dyDescent="0.2">
      <c r="A1" s="6" t="s">
        <v>278</v>
      </c>
      <c r="B1" s="687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159</v>
      </c>
    </row>
    <row r="3" spans="1:7" x14ac:dyDescent="0.2">
      <c r="A3" s="63"/>
      <c r="B3" s="859">
        <f>INDICE!A3</f>
        <v>42125</v>
      </c>
      <c r="C3" s="859"/>
      <c r="D3" s="877" t="s">
        <v>120</v>
      </c>
      <c r="E3" s="877"/>
      <c r="F3" s="877" t="s">
        <v>121</v>
      </c>
      <c r="G3" s="877"/>
    </row>
    <row r="4" spans="1:7" x14ac:dyDescent="0.2">
      <c r="A4" s="75"/>
      <c r="B4" s="262"/>
      <c r="C4" s="72" t="s">
        <v>535</v>
      </c>
      <c r="D4" s="262"/>
      <c r="E4" s="72" t="s">
        <v>535</v>
      </c>
      <c r="F4" s="262"/>
      <c r="G4" s="72" t="s">
        <v>535</v>
      </c>
    </row>
    <row r="5" spans="1:7" ht="15" x14ac:dyDescent="0.25">
      <c r="A5" s="679" t="s">
        <v>119</v>
      </c>
      <c r="B5" s="685">
        <v>5670</v>
      </c>
      <c r="C5" s="680">
        <v>6.179775280898876</v>
      </c>
      <c r="D5" s="681">
        <v>26585</v>
      </c>
      <c r="E5" s="680">
        <v>6.6043788595717388</v>
      </c>
      <c r="F5" s="686">
        <v>63054</v>
      </c>
      <c r="G5" s="680">
        <v>5.4273675762439808</v>
      </c>
    </row>
    <row r="6" spans="1:7" x14ac:dyDescent="0.2">
      <c r="A6" s="276"/>
      <c r="B6" s="1"/>
      <c r="C6" s="1"/>
      <c r="D6" s="1"/>
      <c r="E6" s="1"/>
      <c r="F6" s="1"/>
      <c r="G6" s="71" t="s">
        <v>240</v>
      </c>
    </row>
    <row r="7" spans="1:7" x14ac:dyDescent="0.2">
      <c r="A7" s="276" t="s">
        <v>571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H33" sqref="H33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279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159</v>
      </c>
    </row>
    <row r="3" spans="1:8" s="80" customFormat="1" x14ac:dyDescent="0.2">
      <c r="A3" s="79"/>
      <c r="B3" s="856">
        <f>INDICE!A3</f>
        <v>42125</v>
      </c>
      <c r="C3" s="857"/>
      <c r="D3" s="857" t="s">
        <v>120</v>
      </c>
      <c r="E3" s="857"/>
      <c r="F3" s="857" t="s">
        <v>121</v>
      </c>
      <c r="G3" s="857"/>
      <c r="H3" s="857"/>
    </row>
    <row r="4" spans="1:8" s="80" customFormat="1" x14ac:dyDescent="0.2">
      <c r="A4" s="81"/>
      <c r="B4" s="72" t="s">
        <v>48</v>
      </c>
      <c r="C4" s="72" t="s">
        <v>122</v>
      </c>
      <c r="D4" s="72" t="s">
        <v>48</v>
      </c>
      <c r="E4" s="72" t="s">
        <v>123</v>
      </c>
      <c r="F4" s="72" t="s">
        <v>48</v>
      </c>
      <c r="G4" s="73" t="s">
        <v>123</v>
      </c>
      <c r="H4" s="73" t="s">
        <v>128</v>
      </c>
    </row>
    <row r="5" spans="1:8" s="80" customFormat="1" x14ac:dyDescent="0.2">
      <c r="A5" s="82" t="s">
        <v>625</v>
      </c>
      <c r="B5" s="482">
        <v>141</v>
      </c>
      <c r="C5" s="84">
        <v>4.4444444444444446</v>
      </c>
      <c r="D5" s="83">
        <v>735</v>
      </c>
      <c r="E5" s="84">
        <v>6.2138728323699421</v>
      </c>
      <c r="F5" s="83">
        <v>1617</v>
      </c>
      <c r="G5" s="84">
        <v>-1.1930164177243896</v>
      </c>
      <c r="H5" s="485">
        <v>2.6065510348829712</v>
      </c>
    </row>
    <row r="6" spans="1:8" s="80" customFormat="1" x14ac:dyDescent="0.2">
      <c r="A6" s="82" t="s">
        <v>49</v>
      </c>
      <c r="B6" s="483">
        <v>705</v>
      </c>
      <c r="C6" s="86">
        <v>13.526570048309178</v>
      </c>
      <c r="D6" s="85">
        <v>3533</v>
      </c>
      <c r="E6" s="86">
        <v>22.88695652173913</v>
      </c>
      <c r="F6" s="85">
        <v>7933</v>
      </c>
      <c r="G6" s="86">
        <v>11.459851481469032</v>
      </c>
      <c r="H6" s="486">
        <v>12.787736153201369</v>
      </c>
    </row>
    <row r="7" spans="1:8" s="80" customFormat="1" x14ac:dyDescent="0.2">
      <c r="A7" s="82" t="s">
        <v>50</v>
      </c>
      <c r="B7" s="483">
        <v>805</v>
      </c>
      <c r="C7" s="86">
        <v>6.0606060606060606</v>
      </c>
      <c r="D7" s="85">
        <v>3848</v>
      </c>
      <c r="E7" s="86">
        <v>11.342592592592593</v>
      </c>
      <c r="F7" s="85">
        <v>9266</v>
      </c>
      <c r="G7" s="86">
        <v>10.035639862114639</v>
      </c>
      <c r="H7" s="486">
        <v>14.936488490553874</v>
      </c>
    </row>
    <row r="8" spans="1:8" s="80" customFormat="1" x14ac:dyDescent="0.2">
      <c r="A8" s="82" t="s">
        <v>129</v>
      </c>
      <c r="B8" s="483">
        <v>2382</v>
      </c>
      <c r="C8" s="86">
        <v>1.1035653650254669</v>
      </c>
      <c r="D8" s="85">
        <v>11228</v>
      </c>
      <c r="E8" s="86">
        <v>0.42035596100527678</v>
      </c>
      <c r="F8" s="85">
        <v>27432</v>
      </c>
      <c r="G8" s="86">
        <v>2.8771203826944878</v>
      </c>
      <c r="H8" s="486">
        <v>44.219485460055452</v>
      </c>
    </row>
    <row r="9" spans="1:8" s="80" customFormat="1" x14ac:dyDescent="0.2">
      <c r="A9" s="82" t="s">
        <v>130</v>
      </c>
      <c r="B9" s="483">
        <v>374</v>
      </c>
      <c r="C9" s="86">
        <v>-15.192743764172336</v>
      </c>
      <c r="D9" s="85">
        <v>1628</v>
      </c>
      <c r="E9" s="86">
        <v>-18.802992518703242</v>
      </c>
      <c r="F9" s="85">
        <v>4105</v>
      </c>
      <c r="G9" s="87">
        <v>-17.747091843737508</v>
      </c>
      <c r="H9" s="486">
        <v>6.6171255400090265</v>
      </c>
    </row>
    <row r="10" spans="1:8" s="80" customFormat="1" x14ac:dyDescent="0.2">
      <c r="A10" s="81" t="s">
        <v>131</v>
      </c>
      <c r="B10" s="484">
        <v>1166</v>
      </c>
      <c r="C10" s="89">
        <v>18.979591836734695</v>
      </c>
      <c r="D10" s="88">
        <v>5220</v>
      </c>
      <c r="E10" s="89">
        <v>15.742793791574281</v>
      </c>
      <c r="F10" s="88">
        <v>11683</v>
      </c>
      <c r="G10" s="89">
        <v>11.790377970702755</v>
      </c>
      <c r="H10" s="487">
        <v>18.832613321297313</v>
      </c>
    </row>
    <row r="11" spans="1:8" s="80" customFormat="1" x14ac:dyDescent="0.2">
      <c r="A11" s="90" t="s">
        <v>119</v>
      </c>
      <c r="B11" s="91">
        <v>5573</v>
      </c>
      <c r="C11" s="92">
        <v>5.309901738473167</v>
      </c>
      <c r="D11" s="91">
        <v>26192</v>
      </c>
      <c r="E11" s="92">
        <v>5.9589789230955947</v>
      </c>
      <c r="F11" s="91">
        <v>62036</v>
      </c>
      <c r="G11" s="92">
        <v>4.647129780541122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240</v>
      </c>
    </row>
    <row r="13" spans="1:8" s="80" customFormat="1" x14ac:dyDescent="0.2">
      <c r="A13" s="94" t="s">
        <v>133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572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241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E27" sqref="E27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6" t="s">
        <v>280</v>
      </c>
      <c r="B1" s="226"/>
      <c r="C1" s="226"/>
      <c r="D1" s="226"/>
      <c r="E1" s="226"/>
      <c r="F1" s="227"/>
      <c r="G1" s="227"/>
    </row>
    <row r="2" spans="1:7" x14ac:dyDescent="0.2">
      <c r="A2" s="226"/>
      <c r="B2" s="226"/>
      <c r="C2" s="226"/>
      <c r="D2" s="226"/>
      <c r="E2" s="231" t="s">
        <v>159</v>
      </c>
      <c r="F2" s="227"/>
      <c r="G2" s="227"/>
    </row>
    <row r="3" spans="1:7" x14ac:dyDescent="0.2">
      <c r="A3" s="878">
        <f>INDICE!A3</f>
        <v>42125</v>
      </c>
      <c r="B3" s="878">
        <v>41671</v>
      </c>
      <c r="C3" s="879">
        <v>41671</v>
      </c>
      <c r="D3" s="878">
        <v>41671</v>
      </c>
      <c r="E3" s="878">
        <v>41671</v>
      </c>
      <c r="F3" s="227"/>
    </row>
    <row r="4" spans="1:7" x14ac:dyDescent="0.2">
      <c r="A4" s="237" t="s">
        <v>30</v>
      </c>
      <c r="B4" s="238">
        <v>23.832999999999998</v>
      </c>
      <c r="C4" s="688"/>
      <c r="D4" s="373" t="s">
        <v>281</v>
      </c>
      <c r="E4" s="380">
        <v>5573</v>
      </c>
    </row>
    <row r="5" spans="1:7" x14ac:dyDescent="0.2">
      <c r="A5" s="237" t="s">
        <v>282</v>
      </c>
      <c r="B5" s="238">
        <v>5055</v>
      </c>
      <c r="C5" s="380"/>
      <c r="D5" s="237" t="s">
        <v>283</v>
      </c>
      <c r="E5" s="238">
        <v>-372</v>
      </c>
    </row>
    <row r="6" spans="1:7" x14ac:dyDescent="0.2">
      <c r="A6" s="237" t="s">
        <v>565</v>
      </c>
      <c r="B6" s="238">
        <v>68</v>
      </c>
      <c r="C6" s="380"/>
      <c r="D6" s="237" t="s">
        <v>284</v>
      </c>
      <c r="E6" s="238">
        <v>222</v>
      </c>
    </row>
    <row r="7" spans="1:7" x14ac:dyDescent="0.2">
      <c r="A7" s="237" t="s">
        <v>566</v>
      </c>
      <c r="B7" s="238">
        <v>43.167000000000371</v>
      </c>
      <c r="C7" s="380"/>
      <c r="D7" s="237" t="s">
        <v>567</v>
      </c>
      <c r="E7" s="238">
        <v>1195</v>
      </c>
    </row>
    <row r="8" spans="1:7" x14ac:dyDescent="0.2">
      <c r="A8" s="237" t="s">
        <v>568</v>
      </c>
      <c r="B8" s="238">
        <v>480</v>
      </c>
      <c r="C8" s="380"/>
      <c r="D8" s="237" t="s">
        <v>569</v>
      </c>
      <c r="E8" s="238">
        <v>-1637</v>
      </c>
    </row>
    <row r="9" spans="1:7" x14ac:dyDescent="0.2">
      <c r="A9" s="245" t="s">
        <v>59</v>
      </c>
      <c r="B9" s="246">
        <v>5670</v>
      </c>
      <c r="C9" s="380"/>
      <c r="D9" s="237" t="s">
        <v>286</v>
      </c>
      <c r="E9" s="238">
        <v>-547</v>
      </c>
    </row>
    <row r="10" spans="1:7" x14ac:dyDescent="0.2">
      <c r="A10" s="237" t="s">
        <v>285</v>
      </c>
      <c r="B10" s="238">
        <v>-97</v>
      </c>
      <c r="C10" s="380"/>
      <c r="D10" s="245" t="s">
        <v>570</v>
      </c>
      <c r="E10" s="246">
        <v>4434</v>
      </c>
    </row>
    <row r="11" spans="1:7" x14ac:dyDescent="0.2">
      <c r="A11" s="245" t="s">
        <v>281</v>
      </c>
      <c r="B11" s="246">
        <v>5573</v>
      </c>
      <c r="C11" s="689"/>
      <c r="D11" s="322"/>
      <c r="E11" s="678" t="s">
        <v>132</v>
      </c>
      <c r="F11" s="237"/>
    </row>
  </sheetData>
  <mergeCells count="1">
    <mergeCell ref="A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31"/>
  <sheetViews>
    <sheetView workbookViewId="0">
      <selection activeCell="G28" sqref="G28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45" t="s">
        <v>574</v>
      </c>
      <c r="B1" s="845"/>
      <c r="C1" s="845"/>
      <c r="D1" s="845"/>
      <c r="E1" s="279"/>
      <c r="F1" s="279"/>
      <c r="G1" s="60"/>
      <c r="H1" s="60"/>
      <c r="I1" s="60"/>
      <c r="J1" s="60"/>
      <c r="K1" s="58"/>
      <c r="L1" s="58"/>
    </row>
    <row r="2" spans="1:12" ht="14.25" customHeight="1" x14ac:dyDescent="0.2">
      <c r="A2" s="845"/>
      <c r="B2" s="845"/>
      <c r="C2" s="845"/>
      <c r="D2" s="845"/>
      <c r="E2" s="279"/>
      <c r="F2" s="279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287</v>
      </c>
      <c r="F3" s="58"/>
    </row>
    <row r="4" spans="1:12" s="282" customFormat="1" ht="14.25" customHeight="1" x14ac:dyDescent="0.2">
      <c r="A4" s="280"/>
      <c r="B4" s="280"/>
      <c r="C4" s="281" t="s">
        <v>288</v>
      </c>
      <c r="D4" s="281" t="s">
        <v>573</v>
      </c>
      <c r="E4" s="65"/>
      <c r="F4" s="65"/>
    </row>
    <row r="5" spans="1:12" s="282" customFormat="1" ht="14.25" customHeight="1" x14ac:dyDescent="0.2">
      <c r="A5" s="880">
        <v>2008</v>
      </c>
      <c r="B5" s="283" t="s">
        <v>289</v>
      </c>
      <c r="C5" s="690">
        <v>12.94</v>
      </c>
      <c r="D5" s="284">
        <v>5.29</v>
      </c>
      <c r="E5" s="65"/>
      <c r="F5" s="65"/>
    </row>
    <row r="6" spans="1:12" ht="14.25" customHeight="1" x14ac:dyDescent="0.2">
      <c r="A6" s="880"/>
      <c r="B6" s="283" t="s">
        <v>290</v>
      </c>
      <c r="C6" s="690">
        <v>14.1</v>
      </c>
      <c r="D6" s="284">
        <v>8.9644513137557968</v>
      </c>
      <c r="F6" s="58"/>
    </row>
    <row r="7" spans="1:12" ht="14.25" customHeight="1" x14ac:dyDescent="0.2">
      <c r="A7" s="880"/>
      <c r="B7" s="283" t="s">
        <v>291</v>
      </c>
      <c r="C7" s="690">
        <v>13.76</v>
      </c>
      <c r="D7" s="284">
        <v>-2.4113475177304955</v>
      </c>
      <c r="E7" s="285"/>
      <c r="F7" s="58"/>
    </row>
    <row r="8" spans="1:12" s="282" customFormat="1" ht="14.25" customHeight="1" x14ac:dyDescent="0.2">
      <c r="A8" s="847">
        <v>2009</v>
      </c>
      <c r="B8" s="286" t="s">
        <v>289</v>
      </c>
      <c r="C8" s="691">
        <v>13.5</v>
      </c>
      <c r="D8" s="287">
        <v>-1.8895348837209287</v>
      </c>
      <c r="E8" s="65"/>
      <c r="F8" s="65"/>
    </row>
    <row r="9" spans="1:12" ht="14.25" customHeight="1" x14ac:dyDescent="0.2">
      <c r="A9" s="880"/>
      <c r="B9" s="283" t="s">
        <v>290</v>
      </c>
      <c r="C9" s="690">
        <v>10.5</v>
      </c>
      <c r="D9" s="284">
        <v>-22.222222222222221</v>
      </c>
      <c r="F9" s="58"/>
    </row>
    <row r="10" spans="1:12" ht="14.25" customHeight="1" x14ac:dyDescent="0.2">
      <c r="A10" s="880"/>
      <c r="B10" s="283" t="s">
        <v>291</v>
      </c>
      <c r="C10" s="690">
        <v>10.48</v>
      </c>
      <c r="D10" s="284">
        <v>-0.19047619047618641</v>
      </c>
      <c r="E10" s="285"/>
      <c r="F10" s="58"/>
    </row>
    <row r="11" spans="1:12" ht="14.25" customHeight="1" x14ac:dyDescent="0.2">
      <c r="A11" s="880"/>
      <c r="B11" s="283" t="s">
        <v>292</v>
      </c>
      <c r="C11" s="690">
        <v>10.69</v>
      </c>
      <c r="D11" s="284">
        <v>2.0038167938931211</v>
      </c>
      <c r="E11" s="285"/>
      <c r="F11" s="58"/>
    </row>
    <row r="12" spans="1:12" s="282" customFormat="1" ht="14.25" customHeight="1" x14ac:dyDescent="0.2">
      <c r="A12" s="847">
        <v>2010</v>
      </c>
      <c r="B12" s="286" t="s">
        <v>289</v>
      </c>
      <c r="C12" s="691">
        <v>11.06</v>
      </c>
      <c r="D12" s="287">
        <v>3.4611786716557624</v>
      </c>
      <c r="E12" s="65"/>
      <c r="F12" s="65"/>
    </row>
    <row r="13" spans="1:12" ht="14.25" customHeight="1" x14ac:dyDescent="0.2">
      <c r="A13" s="880"/>
      <c r="B13" s="283" t="s">
        <v>290</v>
      </c>
      <c r="C13" s="690">
        <v>11.68</v>
      </c>
      <c r="D13" s="284">
        <v>5.6057866184448395</v>
      </c>
      <c r="F13" s="58"/>
    </row>
    <row r="14" spans="1:12" ht="14.25" customHeight="1" x14ac:dyDescent="0.2">
      <c r="A14" s="880"/>
      <c r="B14" s="283" t="s">
        <v>291</v>
      </c>
      <c r="C14" s="690">
        <v>12.45</v>
      </c>
      <c r="D14" s="284">
        <v>6.5924657534246531</v>
      </c>
      <c r="E14" s="285"/>
      <c r="F14" s="58"/>
    </row>
    <row r="15" spans="1:12" ht="14.25" customHeight="1" x14ac:dyDescent="0.2">
      <c r="A15" s="848"/>
      <c r="B15" s="288" t="s">
        <v>292</v>
      </c>
      <c r="C15" s="692">
        <v>12.79</v>
      </c>
      <c r="D15" s="289">
        <v>2.7309236947791153</v>
      </c>
      <c r="E15" s="285"/>
      <c r="F15" s="58"/>
    </row>
    <row r="16" spans="1:12" s="282" customFormat="1" ht="14.25" customHeight="1" x14ac:dyDescent="0.2">
      <c r="A16" s="880">
        <v>2011</v>
      </c>
      <c r="B16" s="283" t="s">
        <v>289</v>
      </c>
      <c r="C16" s="690">
        <v>13.19</v>
      </c>
      <c r="D16" s="284">
        <v>3.1274433150899172</v>
      </c>
      <c r="E16" s="65"/>
      <c r="F16" s="65"/>
    </row>
    <row r="17" spans="1:6" ht="14.25" customHeight="1" x14ac:dyDescent="0.2">
      <c r="A17" s="880"/>
      <c r="B17" s="283" t="s">
        <v>290</v>
      </c>
      <c r="C17" s="690">
        <v>14</v>
      </c>
      <c r="D17" s="284">
        <v>6.141015921152392</v>
      </c>
      <c r="F17" s="58"/>
    </row>
    <row r="18" spans="1:6" ht="14.25" customHeight="1" x14ac:dyDescent="0.2">
      <c r="A18" s="880"/>
      <c r="B18" s="283" t="s">
        <v>291</v>
      </c>
      <c r="C18" s="690">
        <v>14.8</v>
      </c>
      <c r="D18" s="284">
        <v>5.7142857142857197</v>
      </c>
      <c r="E18" s="285"/>
      <c r="F18" s="58"/>
    </row>
    <row r="19" spans="1:6" ht="14.25" customHeight="1" x14ac:dyDescent="0.2">
      <c r="A19" s="848"/>
      <c r="B19" s="288" t="s">
        <v>292</v>
      </c>
      <c r="C19" s="692">
        <v>15.09</v>
      </c>
      <c r="D19" s="289">
        <v>1.9594594594594537</v>
      </c>
      <c r="E19" s="285"/>
      <c r="F19" s="58"/>
    </row>
    <row r="20" spans="1:6" s="282" customFormat="1" ht="14.25" customHeight="1" x14ac:dyDescent="0.2">
      <c r="A20" s="880">
        <v>2012</v>
      </c>
      <c r="B20" s="283" t="s">
        <v>293</v>
      </c>
      <c r="C20" s="690">
        <v>15.53</v>
      </c>
      <c r="D20" s="284">
        <v>2.9158383035122566</v>
      </c>
      <c r="E20" s="65"/>
      <c r="F20" s="65"/>
    </row>
    <row r="21" spans="1:6" ht="14.25" customHeight="1" x14ac:dyDescent="0.2">
      <c r="A21" s="880"/>
      <c r="B21" s="283" t="s">
        <v>291</v>
      </c>
      <c r="C21" s="690">
        <v>16.45</v>
      </c>
      <c r="D21" s="284">
        <v>5.9240180296200897</v>
      </c>
      <c r="F21" s="58"/>
    </row>
    <row r="22" spans="1:6" ht="14.25" customHeight="1" x14ac:dyDescent="0.2">
      <c r="A22" s="880"/>
      <c r="B22" s="283" t="s">
        <v>294</v>
      </c>
      <c r="C22" s="690">
        <v>16.87</v>
      </c>
      <c r="D22" s="284">
        <v>2.5531914893617129</v>
      </c>
      <c r="E22" s="285"/>
      <c r="F22" s="58"/>
    </row>
    <row r="23" spans="1:6" ht="14.25" customHeight="1" x14ac:dyDescent="0.2">
      <c r="A23" s="848"/>
      <c r="B23" s="288" t="s">
        <v>292</v>
      </c>
      <c r="C23" s="692">
        <v>16.100000000000001</v>
      </c>
      <c r="D23" s="289">
        <v>-4.5643153526970925</v>
      </c>
      <c r="E23" s="285"/>
      <c r="F23" s="58"/>
    </row>
    <row r="24" spans="1:6" ht="14.25" customHeight="1" x14ac:dyDescent="0.2">
      <c r="A24" s="847">
        <v>2013</v>
      </c>
      <c r="B24" s="286" t="s">
        <v>289</v>
      </c>
      <c r="C24" s="691">
        <v>16.32</v>
      </c>
      <c r="D24" s="287">
        <v>1.3664596273291854</v>
      </c>
      <c r="E24" s="285"/>
      <c r="F24" s="58"/>
    </row>
    <row r="25" spans="1:6" ht="14.25" customHeight="1" x14ac:dyDescent="0.2">
      <c r="A25" s="880"/>
      <c r="B25" s="283" t="s">
        <v>295</v>
      </c>
      <c r="C25" s="690">
        <v>17.13</v>
      </c>
      <c r="D25" s="284">
        <v>4.9632352941176388</v>
      </c>
      <c r="E25" s="285"/>
      <c r="F25" s="58"/>
    </row>
    <row r="26" spans="1:6" ht="14.25" customHeight="1" x14ac:dyDescent="0.2">
      <c r="A26" s="848"/>
      <c r="B26" s="288" t="s">
        <v>296</v>
      </c>
      <c r="C26" s="692">
        <v>17.5</v>
      </c>
      <c r="D26" s="289">
        <v>2.1599532983070695</v>
      </c>
      <c r="F26" s="58"/>
    </row>
    <row r="27" spans="1:6" ht="14.25" customHeight="1" x14ac:dyDescent="0.2">
      <c r="A27" s="847">
        <v>2015</v>
      </c>
      <c r="B27" s="286" t="s">
        <v>652</v>
      </c>
      <c r="C27" s="691">
        <v>15.81</v>
      </c>
      <c r="D27" s="287">
        <v>-9.66</v>
      </c>
      <c r="F27" s="58"/>
    </row>
    <row r="28" spans="1:6" ht="14.25" customHeight="1" x14ac:dyDescent="0.2">
      <c r="A28" s="848"/>
      <c r="B28" s="288" t="s">
        <v>662</v>
      </c>
      <c r="C28" s="692">
        <v>14.12</v>
      </c>
      <c r="D28" s="289">
        <v>-10.69</v>
      </c>
    </row>
    <row r="29" spans="1:6" ht="14.25" customHeight="1" x14ac:dyDescent="0.2">
      <c r="A29" s="276"/>
      <c r="D29" s="71" t="s">
        <v>298</v>
      </c>
    </row>
    <row r="30" spans="1:6" ht="14.25" customHeight="1" x14ac:dyDescent="0.2">
      <c r="A30" s="276" t="s">
        <v>297</v>
      </c>
    </row>
    <row r="31" spans="1:6" ht="14.25" customHeight="1" x14ac:dyDescent="0.2">
      <c r="A31" s="276"/>
    </row>
  </sheetData>
  <mergeCells count="8">
    <mergeCell ref="A27:A28"/>
    <mergeCell ref="A24:A26"/>
    <mergeCell ref="A1:D2"/>
    <mergeCell ref="A5:A7"/>
    <mergeCell ref="A8:A11"/>
    <mergeCell ref="A12:A15"/>
    <mergeCell ref="A16:A19"/>
    <mergeCell ref="A20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>
      <selection activeCell="L26" sqref="L26"/>
    </sheetView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47" t="s">
        <v>664</v>
      </c>
      <c r="C3" s="849" t="s">
        <v>499</v>
      </c>
      <c r="D3" s="847" t="s">
        <v>620</v>
      </c>
      <c r="E3" s="849" t="s">
        <v>499</v>
      </c>
      <c r="F3" s="851" t="s">
        <v>111</v>
      </c>
      <c r="G3" s="851"/>
    </row>
    <row r="4" spans="1:7" ht="14.45" customHeight="1" x14ac:dyDescent="0.25">
      <c r="A4" s="64"/>
      <c r="B4" s="848"/>
      <c r="C4" s="850"/>
      <c r="D4" s="848"/>
      <c r="E4" s="850"/>
      <c r="F4" s="468">
        <v>2014</v>
      </c>
      <c r="G4" s="468">
        <v>2013</v>
      </c>
    </row>
    <row r="5" spans="1:7" x14ac:dyDescent="0.2">
      <c r="A5" s="65" t="s">
        <v>112</v>
      </c>
      <c r="B5" s="267">
        <v>11975.110065789622</v>
      </c>
      <c r="C5" s="268">
        <v>10.113043660139244</v>
      </c>
      <c r="D5" s="267">
        <v>11396.81732916</v>
      </c>
      <c r="E5" s="268">
        <v>9.4621336849910733</v>
      </c>
      <c r="F5" s="792">
        <v>13.166960597027218</v>
      </c>
      <c r="G5" s="792">
        <v>15.464818533595858</v>
      </c>
    </row>
    <row r="6" spans="1:7" x14ac:dyDescent="0.2">
      <c r="A6" s="65" t="s">
        <v>113</v>
      </c>
      <c r="B6" s="267">
        <v>50740.304559999997</v>
      </c>
      <c r="C6" s="268">
        <v>42.850455029217031</v>
      </c>
      <c r="D6" s="267">
        <v>51317.6751678</v>
      </c>
      <c r="E6" s="268">
        <v>42.606167039132451</v>
      </c>
      <c r="F6" s="792">
        <v>0.61252095882177338</v>
      </c>
      <c r="G6" s="792">
        <v>0.73061219623459694</v>
      </c>
    </row>
    <row r="7" spans="1:7" x14ac:dyDescent="0.2">
      <c r="A7" s="65" t="s">
        <v>114</v>
      </c>
      <c r="B7" s="267">
        <v>23663.594664</v>
      </c>
      <c r="C7" s="268">
        <v>19.984030599980144</v>
      </c>
      <c r="D7" s="267">
        <v>26077.468643999997</v>
      </c>
      <c r="E7" s="268">
        <v>21.650649242605471</v>
      </c>
      <c r="F7" s="792">
        <v>8.8007541946628728E-2</v>
      </c>
      <c r="G7" s="792">
        <v>0.19104022970980514</v>
      </c>
    </row>
    <row r="8" spans="1:7" x14ac:dyDescent="0.2">
      <c r="A8" s="65" t="s">
        <v>115</v>
      </c>
      <c r="B8" s="267">
        <v>14932.588630303027</v>
      </c>
      <c r="C8" s="268">
        <v>12.610649918664924</v>
      </c>
      <c r="D8" s="267">
        <v>14784.442424242423</v>
      </c>
      <c r="E8" s="268">
        <v>12.274687453163388</v>
      </c>
      <c r="F8" s="792">
        <v>100</v>
      </c>
      <c r="G8" s="792">
        <v>100</v>
      </c>
    </row>
    <row r="9" spans="1:7" x14ac:dyDescent="0.2">
      <c r="A9" s="65" t="s">
        <v>116</v>
      </c>
      <c r="B9" s="267">
        <v>17274.618443135863</v>
      </c>
      <c r="C9" s="268">
        <v>14.588506457803502</v>
      </c>
      <c r="D9" s="267">
        <v>17304.626457999999</v>
      </c>
      <c r="E9" s="268">
        <v>14.367053905083333</v>
      </c>
      <c r="F9" s="792">
        <v>100</v>
      </c>
      <c r="G9" s="792">
        <v>100</v>
      </c>
    </row>
    <row r="10" spans="1:7" x14ac:dyDescent="0.2">
      <c r="A10" s="65" t="s">
        <v>117</v>
      </c>
      <c r="B10" s="267">
        <v>119.22180346348519</v>
      </c>
      <c r="C10" s="268">
        <v>0.10068344232686298</v>
      </c>
      <c r="D10" s="267">
        <v>146.1456</v>
      </c>
      <c r="E10" s="268">
        <v>0.12133643672036938</v>
      </c>
      <c r="F10" s="792" t="s">
        <v>666</v>
      </c>
      <c r="G10" s="792" t="s">
        <v>667</v>
      </c>
    </row>
    <row r="11" spans="1:7" x14ac:dyDescent="0.2">
      <c r="A11" s="65" t="s">
        <v>118</v>
      </c>
      <c r="B11" s="267">
        <v>-292.916</v>
      </c>
      <c r="C11" s="268">
        <v>-0.24736910813170204</v>
      </c>
      <c r="D11" s="267">
        <v>-580.58600000000001</v>
      </c>
      <c r="E11" s="268">
        <v>-0.48202776169609196</v>
      </c>
      <c r="F11" s="793"/>
      <c r="G11" s="793"/>
    </row>
    <row r="12" spans="1:7" x14ac:dyDescent="0.2">
      <c r="A12" s="68" t="s">
        <v>119</v>
      </c>
      <c r="B12" s="794">
        <v>118412.522166692</v>
      </c>
      <c r="C12" s="795">
        <v>100</v>
      </c>
      <c r="D12" s="794">
        <v>120446.58962320242</v>
      </c>
      <c r="E12" s="795">
        <v>100</v>
      </c>
      <c r="F12" s="795">
        <v>28.395029099457979</v>
      </c>
      <c r="G12" s="795">
        <v>28.579026901539933</v>
      </c>
    </row>
    <row r="13" spans="1:7" x14ac:dyDescent="0.2">
      <c r="A13" s="65"/>
      <c r="B13" s="65"/>
      <c r="C13" s="65"/>
      <c r="D13" s="65"/>
      <c r="E13" s="65"/>
      <c r="F13" s="65"/>
      <c r="G13" s="71" t="s">
        <v>621</v>
      </c>
    </row>
    <row r="14" spans="1:7" x14ac:dyDescent="0.2">
      <c r="A14" s="796" t="s">
        <v>622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E28" sqref="E28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575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1" t="s">
        <v>299</v>
      </c>
    </row>
    <row r="3" spans="1:6" x14ac:dyDescent="0.2">
      <c r="A3" s="63"/>
      <c r="B3" s="859" t="s">
        <v>300</v>
      </c>
      <c r="C3" s="859"/>
      <c r="D3" s="859"/>
      <c r="E3" s="261" t="s">
        <v>301</v>
      </c>
      <c r="F3" s="261"/>
    </row>
    <row r="4" spans="1:6" x14ac:dyDescent="0.2">
      <c r="A4" s="75"/>
      <c r="B4" s="292" t="s">
        <v>657</v>
      </c>
      <c r="C4" s="293" t="s">
        <v>654</v>
      </c>
      <c r="D4" s="292" t="s">
        <v>659</v>
      </c>
      <c r="E4" s="263" t="s">
        <v>302</v>
      </c>
      <c r="F4" s="262" t="s">
        <v>303</v>
      </c>
    </row>
    <row r="5" spans="1:6" x14ac:dyDescent="0.2">
      <c r="A5" s="693" t="s">
        <v>577</v>
      </c>
      <c r="B5" s="294">
        <v>131.498386377419</v>
      </c>
      <c r="C5" s="294">
        <v>128.46882674</v>
      </c>
      <c r="D5" s="294">
        <v>142.17090322580646</v>
      </c>
      <c r="E5" s="294">
        <v>2.3582060444518063</v>
      </c>
      <c r="F5" s="294">
        <v>-7.5068221459046169</v>
      </c>
    </row>
    <row r="6" spans="1:6" x14ac:dyDescent="0.2">
      <c r="A6" s="75" t="s">
        <v>576</v>
      </c>
      <c r="B6" s="273">
        <v>120.26744768064501</v>
      </c>
      <c r="C6" s="289">
        <v>117.45194257666699</v>
      </c>
      <c r="D6" s="273">
        <v>132.27454838709701</v>
      </c>
      <c r="E6" s="273">
        <v>2.3971549914044084</v>
      </c>
      <c r="F6" s="273">
        <v>-9.0774082035144303</v>
      </c>
    </row>
    <row r="7" spans="1:6" x14ac:dyDescent="0.2">
      <c r="A7" s="1"/>
      <c r="B7" s="1"/>
      <c r="C7" s="1"/>
      <c r="D7" s="1"/>
      <c r="E7" s="1"/>
      <c r="F7" s="71" t="s">
        <v>298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K30" sqref="K30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45" t="s">
        <v>304</v>
      </c>
      <c r="B1" s="845"/>
      <c r="C1" s="845"/>
      <c r="D1" s="58"/>
      <c r="E1" s="58"/>
    </row>
    <row r="2" spans="1:38" x14ac:dyDescent="0.2">
      <c r="A2" s="846"/>
      <c r="B2" s="845"/>
      <c r="C2" s="845"/>
      <c r="D2" s="8"/>
      <c r="E2" s="62" t="s">
        <v>299</v>
      </c>
    </row>
    <row r="3" spans="1:38" x14ac:dyDescent="0.2">
      <c r="A3" s="64"/>
      <c r="B3" s="296" t="s">
        <v>305</v>
      </c>
      <c r="C3" s="296" t="s">
        <v>306</v>
      </c>
      <c r="D3" s="296" t="s">
        <v>307</v>
      </c>
      <c r="E3" s="296" t="s">
        <v>308</v>
      </c>
    </row>
    <row r="4" spans="1:38" x14ac:dyDescent="0.2">
      <c r="A4" s="297" t="s">
        <v>309</v>
      </c>
      <c r="B4" s="298">
        <v>131.498386377419</v>
      </c>
      <c r="C4" s="299">
        <v>22.822033999386765</v>
      </c>
      <c r="D4" s="299">
        <v>46.169109770380928</v>
      </c>
      <c r="E4" s="299">
        <v>62.5072426076513</v>
      </c>
      <c r="F4" s="442"/>
      <c r="H4" s="442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4"/>
      <c r="AE4" s="444"/>
      <c r="AF4" s="444"/>
      <c r="AG4" s="444"/>
      <c r="AH4" s="444"/>
      <c r="AI4" s="444"/>
      <c r="AJ4" s="444"/>
      <c r="AK4" s="444"/>
      <c r="AL4" s="444"/>
    </row>
    <row r="5" spans="1:38" x14ac:dyDescent="0.2">
      <c r="A5" s="300" t="s">
        <v>310</v>
      </c>
      <c r="B5" s="301">
        <v>148.79032258064518</v>
      </c>
      <c r="C5" s="295">
        <v>23.756438059094609</v>
      </c>
      <c r="D5" s="295">
        <v>65.450013553808631</v>
      </c>
      <c r="E5" s="295">
        <v>59.583870967741937</v>
      </c>
      <c r="F5" s="442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3"/>
      <c r="AB5" s="443"/>
      <c r="AC5" s="443"/>
      <c r="AD5" s="443"/>
      <c r="AE5" s="443"/>
      <c r="AF5" s="443"/>
      <c r="AG5" s="443"/>
      <c r="AH5" s="443"/>
      <c r="AI5" s="443"/>
      <c r="AJ5" s="443"/>
      <c r="AK5" s="443"/>
      <c r="AL5" s="443"/>
    </row>
    <row r="6" spans="1:38" x14ac:dyDescent="0.2">
      <c r="A6" s="300" t="s">
        <v>311</v>
      </c>
      <c r="B6" s="301">
        <v>126.58387096774193</v>
      </c>
      <c r="C6" s="295">
        <v>21.09731182795699</v>
      </c>
      <c r="D6" s="295">
        <v>49.336139784946226</v>
      </c>
      <c r="E6" s="295">
        <v>56.150419354838711</v>
      </c>
      <c r="F6" s="442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3"/>
      <c r="X6" s="443"/>
      <c r="Y6" s="443"/>
      <c r="Z6" s="443"/>
      <c r="AA6" s="443"/>
      <c r="AB6" s="443"/>
      <c r="AC6" s="443"/>
      <c r="AD6" s="443"/>
      <c r="AE6" s="443"/>
      <c r="AF6" s="443"/>
      <c r="AG6" s="443"/>
      <c r="AH6" s="443"/>
      <c r="AI6" s="443"/>
      <c r="AJ6" s="443"/>
      <c r="AK6" s="443"/>
      <c r="AL6" s="443"/>
    </row>
    <row r="7" spans="1:38" x14ac:dyDescent="0.2">
      <c r="A7" s="300" t="s">
        <v>254</v>
      </c>
      <c r="B7" s="301">
        <v>144.81774193548387</v>
      </c>
      <c r="C7" s="295">
        <v>25.133657691282323</v>
      </c>
      <c r="D7" s="295">
        <v>61.521922953878956</v>
      </c>
      <c r="E7" s="295">
        <v>58.16216129032258</v>
      </c>
      <c r="F7" s="442"/>
      <c r="N7" s="443"/>
      <c r="O7" s="443"/>
      <c r="P7" s="443"/>
      <c r="Q7" s="443"/>
      <c r="R7" s="443"/>
      <c r="S7" s="443"/>
      <c r="T7" s="443"/>
      <c r="U7" s="443"/>
      <c r="V7" s="443"/>
      <c r="W7" s="443"/>
      <c r="X7" s="443"/>
      <c r="Y7" s="443"/>
      <c r="Z7" s="443"/>
      <c r="AA7" s="443"/>
      <c r="AB7" s="443"/>
      <c r="AC7" s="443"/>
      <c r="AD7" s="443"/>
      <c r="AE7" s="443"/>
      <c r="AF7" s="443"/>
      <c r="AG7" s="443"/>
      <c r="AH7" s="443"/>
      <c r="AI7" s="443"/>
      <c r="AJ7" s="443"/>
      <c r="AK7" s="443"/>
      <c r="AL7" s="443"/>
    </row>
    <row r="8" spans="1:38" x14ac:dyDescent="0.2">
      <c r="A8" s="300" t="s">
        <v>312</v>
      </c>
      <c r="B8" s="301">
        <v>115.62301046680018</v>
      </c>
      <c r="C8" s="295">
        <v>19.270501744466699</v>
      </c>
      <c r="D8" s="295">
        <v>36.30235186877303</v>
      </c>
      <c r="E8" s="295">
        <v>60.050156853560452</v>
      </c>
      <c r="F8" s="442"/>
      <c r="N8" s="443"/>
      <c r="O8" s="443"/>
      <c r="P8" s="443"/>
      <c r="Q8" s="443"/>
      <c r="R8" s="443"/>
      <c r="S8" s="443"/>
      <c r="T8" s="443"/>
      <c r="U8" s="443"/>
      <c r="V8" s="443"/>
      <c r="W8" s="443"/>
      <c r="X8" s="443"/>
      <c r="Y8" s="443"/>
      <c r="Z8" s="443"/>
      <c r="AA8" s="443"/>
      <c r="AB8" s="443"/>
      <c r="AC8" s="443"/>
      <c r="AD8" s="443"/>
      <c r="AE8" s="443"/>
      <c r="AF8" s="443"/>
      <c r="AG8" s="443"/>
      <c r="AH8" s="443"/>
      <c r="AI8" s="443"/>
      <c r="AJ8" s="443"/>
      <c r="AK8" s="443"/>
      <c r="AL8" s="443"/>
    </row>
    <row r="9" spans="1:38" x14ac:dyDescent="0.2">
      <c r="A9" s="300" t="s">
        <v>313</v>
      </c>
      <c r="B9" s="301">
        <v>118.94019208113079</v>
      </c>
      <c r="C9" s="295">
        <v>20.642512675237576</v>
      </c>
      <c r="D9" s="295">
        <v>46.875097004888637</v>
      </c>
      <c r="E9" s="295">
        <v>51.422582401004568</v>
      </c>
      <c r="F9" s="442"/>
    </row>
    <row r="10" spans="1:38" x14ac:dyDescent="0.2">
      <c r="A10" s="300" t="s">
        <v>314</v>
      </c>
      <c r="B10" s="301">
        <v>129.39458064516131</v>
      </c>
      <c r="C10" s="295">
        <v>20.65963892653836</v>
      </c>
      <c r="D10" s="295">
        <v>48.969844944429397</v>
      </c>
      <c r="E10" s="295">
        <v>59.765096774193545</v>
      </c>
      <c r="F10" s="442"/>
    </row>
    <row r="11" spans="1:38" x14ac:dyDescent="0.2">
      <c r="A11" s="300" t="s">
        <v>315</v>
      </c>
      <c r="B11" s="301">
        <v>135.82161564907361</v>
      </c>
      <c r="C11" s="295">
        <v>27.164323129814722</v>
      </c>
      <c r="D11" s="295">
        <v>51.061571926703834</v>
      </c>
      <c r="E11" s="295">
        <v>57.595720592555054</v>
      </c>
      <c r="F11" s="442"/>
    </row>
    <row r="12" spans="1:38" x14ac:dyDescent="0.2">
      <c r="A12" s="300" t="s">
        <v>316</v>
      </c>
      <c r="B12" s="301">
        <v>158.44259865994948</v>
      </c>
      <c r="C12" s="295">
        <v>31.688519731989896</v>
      </c>
      <c r="D12" s="295">
        <v>61.218909014945595</v>
      </c>
      <c r="E12" s="295">
        <v>65.535169913013988</v>
      </c>
      <c r="F12" s="442"/>
    </row>
    <row r="13" spans="1:38" x14ac:dyDescent="0.2">
      <c r="A13" s="300" t="s">
        <v>317</v>
      </c>
      <c r="B13" s="301">
        <v>135.56774193548387</v>
      </c>
      <c r="C13" s="295">
        <v>22.594623655913978</v>
      </c>
      <c r="D13" s="295">
        <v>57.017086021505364</v>
      </c>
      <c r="E13" s="295">
        <v>55.956032258064525</v>
      </c>
      <c r="F13" s="442"/>
    </row>
    <row r="14" spans="1:38" x14ac:dyDescent="0.2">
      <c r="A14" s="300" t="s">
        <v>318</v>
      </c>
      <c r="B14" s="301">
        <v>135.83548387096772</v>
      </c>
      <c r="C14" s="295">
        <v>24.494923320994179</v>
      </c>
      <c r="D14" s="295">
        <v>55.973205711263873</v>
      </c>
      <c r="E14" s="295">
        <v>55.367354838709673</v>
      </c>
      <c r="F14" s="442"/>
    </row>
    <row r="15" spans="1:38" x14ac:dyDescent="0.2">
      <c r="A15" s="300" t="s">
        <v>219</v>
      </c>
      <c r="B15" s="301">
        <v>118.3967741935484</v>
      </c>
      <c r="C15" s="295">
        <v>19.732795698924736</v>
      </c>
      <c r="D15" s="295">
        <v>42.277204301075272</v>
      </c>
      <c r="E15" s="295">
        <v>56.386774193548391</v>
      </c>
      <c r="F15" s="442"/>
    </row>
    <row r="16" spans="1:38" x14ac:dyDescent="0.2">
      <c r="A16" s="300" t="s">
        <v>319</v>
      </c>
      <c r="B16" s="302">
        <v>154.12258064516129</v>
      </c>
      <c r="C16" s="284">
        <v>29.830176899063474</v>
      </c>
      <c r="D16" s="284">
        <v>64.902694068678471</v>
      </c>
      <c r="E16" s="284">
        <v>59.389709677419354</v>
      </c>
      <c r="F16" s="442"/>
    </row>
    <row r="17" spans="1:13" x14ac:dyDescent="0.2">
      <c r="A17" s="300" t="s">
        <v>255</v>
      </c>
      <c r="B17" s="301">
        <v>143.47748387096775</v>
      </c>
      <c r="C17" s="295">
        <v>23.912913978494625</v>
      </c>
      <c r="D17" s="295">
        <v>63.050215053763438</v>
      </c>
      <c r="E17" s="295">
        <v>56.514354838709679</v>
      </c>
      <c r="F17" s="442"/>
    </row>
    <row r="18" spans="1:13" x14ac:dyDescent="0.2">
      <c r="A18" s="300" t="s">
        <v>256</v>
      </c>
      <c r="B18" s="301">
        <v>155.73225806451612</v>
      </c>
      <c r="C18" s="295">
        <v>29.120666142145293</v>
      </c>
      <c r="D18" s="295">
        <v>68.194011277209526</v>
      </c>
      <c r="E18" s="295">
        <v>58.417580645161294</v>
      </c>
      <c r="F18" s="442"/>
    </row>
    <row r="19" spans="1:13" x14ac:dyDescent="0.2">
      <c r="A19" s="58" t="s">
        <v>257</v>
      </c>
      <c r="B19" s="301">
        <v>164.25483870967741</v>
      </c>
      <c r="C19" s="295">
        <v>28.507038123167156</v>
      </c>
      <c r="D19" s="295">
        <v>77.406929618768316</v>
      </c>
      <c r="E19" s="295">
        <v>58.340870967741935</v>
      </c>
      <c r="F19" s="442"/>
    </row>
    <row r="20" spans="1:13" x14ac:dyDescent="0.2">
      <c r="A20" s="58" t="s">
        <v>320</v>
      </c>
      <c r="B20" s="301">
        <v>124.38966176686293</v>
      </c>
      <c r="C20" s="295">
        <v>26.445046202403933</v>
      </c>
      <c r="D20" s="295">
        <v>39.822827308507854</v>
      </c>
      <c r="E20" s="295">
        <v>58.121788255951152</v>
      </c>
      <c r="F20" s="442"/>
    </row>
    <row r="21" spans="1:13" x14ac:dyDescent="0.2">
      <c r="A21" s="58" t="s">
        <v>321</v>
      </c>
      <c r="B21" s="301">
        <v>144.41612903225808</v>
      </c>
      <c r="C21" s="295">
        <v>27.004642014162084</v>
      </c>
      <c r="D21" s="295">
        <v>60.771874114870187</v>
      </c>
      <c r="E21" s="295">
        <v>56.639612903225817</v>
      </c>
      <c r="F21" s="442"/>
    </row>
    <row r="22" spans="1:13" x14ac:dyDescent="0.2">
      <c r="A22" s="58" t="s">
        <v>220</v>
      </c>
      <c r="B22" s="301">
        <v>161.2793870967742</v>
      </c>
      <c r="C22" s="295">
        <v>29.08316816499207</v>
      </c>
      <c r="D22" s="295">
        <v>72.839960867266001</v>
      </c>
      <c r="E22" s="295">
        <v>59.356258064516126</v>
      </c>
      <c r="F22" s="442"/>
    </row>
    <row r="23" spans="1:13" x14ac:dyDescent="0.2">
      <c r="A23" s="303" t="s">
        <v>322</v>
      </c>
      <c r="B23" s="304">
        <v>119.23509677419356</v>
      </c>
      <c r="C23" s="305">
        <v>20.69369448147161</v>
      </c>
      <c r="D23" s="305">
        <v>42.32007971207679</v>
      </c>
      <c r="E23" s="305">
        <v>56.221322580645165</v>
      </c>
      <c r="F23" s="442"/>
    </row>
    <row r="24" spans="1:13" x14ac:dyDescent="0.2">
      <c r="A24" s="303" t="s">
        <v>323</v>
      </c>
      <c r="B24" s="304">
        <v>123.85822580645163</v>
      </c>
      <c r="C24" s="305">
        <v>21.496055718475077</v>
      </c>
      <c r="D24" s="305">
        <v>43.443137829912047</v>
      </c>
      <c r="E24" s="305">
        <v>58.919032258064512</v>
      </c>
      <c r="F24" s="442"/>
    </row>
    <row r="25" spans="1:13" x14ac:dyDescent="0.2">
      <c r="A25" s="283" t="s">
        <v>324</v>
      </c>
      <c r="B25" s="304">
        <v>124.92064516129032</v>
      </c>
      <c r="C25" s="305">
        <v>18.150862972153298</v>
      </c>
      <c r="D25" s="305">
        <v>46.209072511717672</v>
      </c>
      <c r="E25" s="305">
        <v>60.560709677419354</v>
      </c>
      <c r="F25" s="442"/>
    </row>
    <row r="26" spans="1:13" x14ac:dyDescent="0.2">
      <c r="A26" s="283" t="s">
        <v>325</v>
      </c>
      <c r="B26" s="304">
        <v>135</v>
      </c>
      <c r="C26" s="305">
        <v>20.593220338983052</v>
      </c>
      <c r="D26" s="305">
        <v>51.937779661016954</v>
      </c>
      <c r="E26" s="305">
        <v>62.468999999999994</v>
      </c>
      <c r="F26" s="442"/>
    </row>
    <row r="27" spans="1:13" x14ac:dyDescent="0.2">
      <c r="A27" s="283" t="s">
        <v>326</v>
      </c>
      <c r="B27" s="304">
        <v>117.76302023058278</v>
      </c>
      <c r="C27" s="305">
        <v>22.020727360190278</v>
      </c>
      <c r="D27" s="305">
        <v>41.109700121950723</v>
      </c>
      <c r="E27" s="305">
        <v>54.63259274844178</v>
      </c>
      <c r="F27" s="442"/>
    </row>
    <row r="28" spans="1:13" x14ac:dyDescent="0.2">
      <c r="A28" s="58" t="s">
        <v>258</v>
      </c>
      <c r="B28" s="301">
        <v>150.47096774193548</v>
      </c>
      <c r="C28" s="295">
        <v>28.136847626540785</v>
      </c>
      <c r="D28" s="295">
        <v>61.750926567007596</v>
      </c>
      <c r="E28" s="295">
        <v>60.583193548387101</v>
      </c>
      <c r="F28" s="442"/>
    </row>
    <row r="29" spans="1:13" x14ac:dyDescent="0.2">
      <c r="A29" s="283" t="s">
        <v>223</v>
      </c>
      <c r="B29" s="304">
        <v>159.12079583680404</v>
      </c>
      <c r="C29" s="305">
        <v>26.520132639467342</v>
      </c>
      <c r="D29" s="305">
        <v>80.15526967433118</v>
      </c>
      <c r="E29" s="305">
        <v>52.445393523005521</v>
      </c>
      <c r="F29" s="442"/>
    </row>
    <row r="30" spans="1:13" x14ac:dyDescent="0.2">
      <c r="A30" s="58" t="s">
        <v>327</v>
      </c>
      <c r="B30" s="301">
        <v>128.92595985388377</v>
      </c>
      <c r="C30" s="295">
        <v>24.953411584622664</v>
      </c>
      <c r="D30" s="295">
        <v>45.833751105214482</v>
      </c>
      <c r="E30" s="295">
        <v>58.138797164046629</v>
      </c>
      <c r="F30" s="442"/>
    </row>
    <row r="31" spans="1:13" x14ac:dyDescent="0.2">
      <c r="A31" s="306" t="s">
        <v>259</v>
      </c>
      <c r="B31" s="307">
        <v>151.133416686841</v>
      </c>
      <c r="C31" s="273">
        <v>30.2266833373682</v>
      </c>
      <c r="D31" s="273">
        <v>60.43774688664854</v>
      </c>
      <c r="E31" s="273">
        <v>60.468986462824262</v>
      </c>
      <c r="F31" s="442"/>
    </row>
    <row r="32" spans="1:13" x14ac:dyDescent="0.2">
      <c r="A32" s="308" t="s">
        <v>328</v>
      </c>
      <c r="B32" s="309">
        <v>147.45682937413724</v>
      </c>
      <c r="C32" s="309">
        <v>25.690609740169982</v>
      </c>
      <c r="D32" s="309">
        <v>64.127025046270347</v>
      </c>
      <c r="E32" s="309">
        <v>57.63919458769692</v>
      </c>
      <c r="F32" s="442"/>
      <c r="M32" s="443"/>
    </row>
    <row r="33" spans="1:13" x14ac:dyDescent="0.2">
      <c r="A33" s="310" t="s">
        <v>329</v>
      </c>
      <c r="B33" s="311">
        <v>148.7683354912632</v>
      </c>
      <c r="C33" s="311">
        <v>25.438216049569142</v>
      </c>
      <c r="D33" s="311">
        <v>64.258679544987217</v>
      </c>
      <c r="E33" s="311">
        <v>59.071439896706849</v>
      </c>
      <c r="F33" s="442"/>
      <c r="M33" s="443"/>
    </row>
    <row r="34" spans="1:13" x14ac:dyDescent="0.2">
      <c r="A34" s="310" t="s">
        <v>330</v>
      </c>
      <c r="B34" s="312">
        <v>17.269949113844206</v>
      </c>
      <c r="C34" s="312">
        <v>2.6161820501823776</v>
      </c>
      <c r="D34" s="312">
        <v>18.089569774606289</v>
      </c>
      <c r="E34" s="312">
        <v>-3.4358027109444507</v>
      </c>
      <c r="F34" s="442"/>
    </row>
    <row r="35" spans="1:13" x14ac:dyDescent="0.2">
      <c r="A35" s="94"/>
      <c r="B35" s="65"/>
      <c r="C35" s="58"/>
      <c r="D35" s="8"/>
      <c r="E35" s="71" t="s">
        <v>298</v>
      </c>
    </row>
    <row r="36" spans="1:13" x14ac:dyDescent="0.2">
      <c r="B36" s="442"/>
      <c r="C36" s="442"/>
      <c r="D36" s="442"/>
      <c r="E36" s="442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G31" sqref="G31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45" t="s">
        <v>331</v>
      </c>
      <c r="B1" s="845"/>
      <c r="C1" s="845"/>
      <c r="D1" s="58"/>
      <c r="E1" s="58"/>
    </row>
    <row r="2" spans="1:36" x14ac:dyDescent="0.2">
      <c r="A2" s="846"/>
      <c r="B2" s="845"/>
      <c r="C2" s="845"/>
      <c r="D2" s="8"/>
      <c r="E2" s="62" t="s">
        <v>299</v>
      </c>
    </row>
    <row r="3" spans="1:36" x14ac:dyDescent="0.2">
      <c r="A3" s="64"/>
      <c r="B3" s="296" t="s">
        <v>305</v>
      </c>
      <c r="C3" s="296" t="s">
        <v>306</v>
      </c>
      <c r="D3" s="296" t="s">
        <v>307</v>
      </c>
      <c r="E3" s="296" t="s">
        <v>308</v>
      </c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  <c r="AG3" s="446"/>
      <c r="AH3" s="446"/>
      <c r="AI3" s="446"/>
      <c r="AJ3" s="446"/>
    </row>
    <row r="4" spans="1:36" x14ac:dyDescent="0.2">
      <c r="A4" s="297" t="s">
        <v>309</v>
      </c>
      <c r="B4" s="298">
        <v>120.26744768064501</v>
      </c>
      <c r="C4" s="299">
        <v>20.872862820607811</v>
      </c>
      <c r="D4" s="299">
        <v>36.76488665561169</v>
      </c>
      <c r="E4" s="299">
        <v>62.629698204425502</v>
      </c>
      <c r="F4" s="442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  <c r="AC4" s="445"/>
      <c r="AD4" s="445"/>
      <c r="AE4" s="445"/>
      <c r="AF4" s="445"/>
      <c r="AG4" s="445"/>
      <c r="AH4" s="445"/>
      <c r="AI4" s="445"/>
      <c r="AJ4" s="445"/>
    </row>
    <row r="5" spans="1:36" x14ac:dyDescent="0.2">
      <c r="A5" s="300" t="s">
        <v>310</v>
      </c>
      <c r="B5" s="301">
        <v>126.27096774193549</v>
      </c>
      <c r="C5" s="295">
        <v>20.160910815939282</v>
      </c>
      <c r="D5" s="295">
        <v>47.040024667931696</v>
      </c>
      <c r="E5" s="295">
        <v>59.070032258064508</v>
      </c>
      <c r="G5" s="447"/>
      <c r="H5" s="447"/>
      <c r="I5" s="447"/>
      <c r="J5" s="447"/>
      <c r="K5" s="447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5"/>
      <c r="W5" s="445"/>
      <c r="X5" s="445"/>
      <c r="Y5" s="445"/>
      <c r="Z5" s="445"/>
      <c r="AA5" s="445"/>
      <c r="AB5" s="445"/>
      <c r="AC5" s="445"/>
      <c r="AD5" s="445"/>
      <c r="AE5" s="445"/>
      <c r="AF5" s="445"/>
      <c r="AG5" s="445"/>
      <c r="AH5" s="445"/>
      <c r="AI5" s="445"/>
      <c r="AJ5" s="445"/>
    </row>
    <row r="6" spans="1:36" x14ac:dyDescent="0.2">
      <c r="A6" s="300" t="s">
        <v>311</v>
      </c>
      <c r="B6" s="301">
        <v>118.55806451612902</v>
      </c>
      <c r="C6" s="295">
        <v>19.759677419354841</v>
      </c>
      <c r="D6" s="295">
        <v>40.963935483870955</v>
      </c>
      <c r="E6" s="295">
        <v>57.83445161290323</v>
      </c>
      <c r="L6" s="448"/>
      <c r="M6" s="448"/>
      <c r="N6" s="448"/>
      <c r="O6" s="448"/>
      <c r="P6" s="448"/>
      <c r="Q6" s="448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  <c r="AC6" s="448"/>
      <c r="AD6" s="448"/>
      <c r="AE6" s="448"/>
      <c r="AF6" s="448"/>
      <c r="AG6" s="448"/>
      <c r="AH6" s="448"/>
      <c r="AI6" s="448"/>
      <c r="AJ6" s="448"/>
    </row>
    <row r="7" spans="1:36" x14ac:dyDescent="0.2">
      <c r="A7" s="300" t="s">
        <v>254</v>
      </c>
      <c r="B7" s="301">
        <v>122.58903225806451</v>
      </c>
      <c r="C7" s="295">
        <v>21.275782458011193</v>
      </c>
      <c r="D7" s="295">
        <v>42.883894961343643</v>
      </c>
      <c r="E7" s="295">
        <v>58.429354838709671</v>
      </c>
      <c r="L7" s="447"/>
      <c r="M7" s="447"/>
      <c r="N7" s="447"/>
      <c r="O7" s="447"/>
      <c r="P7" s="447"/>
      <c r="Q7" s="447"/>
      <c r="R7" s="447"/>
      <c r="S7" s="447"/>
      <c r="T7" s="447"/>
      <c r="U7" s="447"/>
      <c r="V7" s="447"/>
      <c r="W7" s="447"/>
      <c r="X7" s="447"/>
      <c r="Y7" s="447"/>
      <c r="Z7" s="447"/>
      <c r="AA7" s="447"/>
      <c r="AB7" s="447"/>
      <c r="AC7" s="447"/>
      <c r="AD7" s="447"/>
      <c r="AE7" s="447"/>
      <c r="AF7" s="447"/>
      <c r="AG7" s="447"/>
      <c r="AH7" s="447"/>
      <c r="AI7" s="447"/>
      <c r="AJ7" s="447"/>
    </row>
    <row r="8" spans="1:36" x14ac:dyDescent="0.2">
      <c r="A8" s="300" t="s">
        <v>312</v>
      </c>
      <c r="B8" s="301">
        <v>119.24919758930426</v>
      </c>
      <c r="C8" s="295">
        <v>19.874866264884044</v>
      </c>
      <c r="D8" s="295">
        <v>32.978829442507362</v>
      </c>
      <c r="E8" s="295">
        <v>66.39550188191285</v>
      </c>
    </row>
    <row r="9" spans="1:36" x14ac:dyDescent="0.2">
      <c r="A9" s="300" t="s">
        <v>313</v>
      </c>
      <c r="B9" s="301">
        <v>119.64251644932885</v>
      </c>
      <c r="C9" s="295">
        <v>20.764403681288478</v>
      </c>
      <c r="D9" s="295">
        <v>39.975248688659349</v>
      </c>
      <c r="E9" s="295">
        <v>58.902864079381025</v>
      </c>
    </row>
    <row r="10" spans="1:36" x14ac:dyDescent="0.2">
      <c r="A10" s="300" t="s">
        <v>314</v>
      </c>
      <c r="B10" s="301">
        <v>128.77787096774193</v>
      </c>
      <c r="C10" s="295">
        <v>20.561172675521824</v>
      </c>
      <c r="D10" s="295">
        <v>46.069924098671713</v>
      </c>
      <c r="E10" s="295">
        <v>62.146774193548389</v>
      </c>
    </row>
    <row r="11" spans="1:36" x14ac:dyDescent="0.2">
      <c r="A11" s="300" t="s">
        <v>315</v>
      </c>
      <c r="B11" s="301">
        <v>126.19060970807273</v>
      </c>
      <c r="C11" s="295">
        <v>25.238121941614544</v>
      </c>
      <c r="D11" s="295">
        <v>40.478862719096831</v>
      </c>
      <c r="E11" s="295">
        <v>60.473625047361359</v>
      </c>
    </row>
    <row r="12" spans="1:36" x14ac:dyDescent="0.2">
      <c r="A12" s="300" t="s">
        <v>316</v>
      </c>
      <c r="B12" s="301">
        <v>135.23620920877786</v>
      </c>
      <c r="C12" s="295">
        <v>27.047241841755572</v>
      </c>
      <c r="D12" s="295">
        <v>41.907077165003251</v>
      </c>
      <c r="E12" s="295">
        <v>66.281890202019042</v>
      </c>
    </row>
    <row r="13" spans="1:36" x14ac:dyDescent="0.2">
      <c r="A13" s="300" t="s">
        <v>317</v>
      </c>
      <c r="B13" s="301">
        <v>121.41935483870968</v>
      </c>
      <c r="C13" s="295">
        <v>20.236559139784948</v>
      </c>
      <c r="D13" s="295">
        <v>40.605021505376342</v>
      </c>
      <c r="E13" s="295">
        <v>60.577774193548386</v>
      </c>
    </row>
    <row r="14" spans="1:36" x14ac:dyDescent="0.2">
      <c r="A14" s="300" t="s">
        <v>318</v>
      </c>
      <c r="B14" s="301">
        <v>124.3</v>
      </c>
      <c r="C14" s="295">
        <v>22.414754098360657</v>
      </c>
      <c r="D14" s="295">
        <v>46.886987837123215</v>
      </c>
      <c r="E14" s="295">
        <v>54.998258064516129</v>
      </c>
    </row>
    <row r="15" spans="1:36" x14ac:dyDescent="0.2">
      <c r="A15" s="300" t="s">
        <v>219</v>
      </c>
      <c r="B15" s="301">
        <v>114.73225806451612</v>
      </c>
      <c r="C15" s="295">
        <v>19.122043010752687</v>
      </c>
      <c r="D15" s="295">
        <v>39.29224731182795</v>
      </c>
      <c r="E15" s="295">
        <v>56.317967741935476</v>
      </c>
    </row>
    <row r="16" spans="1:36" x14ac:dyDescent="0.2">
      <c r="A16" s="300" t="s">
        <v>319</v>
      </c>
      <c r="B16" s="302">
        <v>135.86451612903227</v>
      </c>
      <c r="C16" s="284">
        <v>26.296357960457854</v>
      </c>
      <c r="D16" s="284">
        <v>49.386771071800212</v>
      </c>
      <c r="E16" s="284">
        <v>60.181387096774202</v>
      </c>
    </row>
    <row r="17" spans="1:11" x14ac:dyDescent="0.2">
      <c r="A17" s="300" t="s">
        <v>255</v>
      </c>
      <c r="B17" s="301">
        <v>123.31283870967744</v>
      </c>
      <c r="C17" s="295">
        <v>20.552139784946242</v>
      </c>
      <c r="D17" s="295">
        <v>48.069924731182816</v>
      </c>
      <c r="E17" s="295">
        <v>54.690774193548386</v>
      </c>
    </row>
    <row r="18" spans="1:11" x14ac:dyDescent="0.2">
      <c r="A18" s="300" t="s">
        <v>256</v>
      </c>
      <c r="B18" s="301">
        <v>124.38387096774193</v>
      </c>
      <c r="C18" s="295">
        <v>23.258772619984263</v>
      </c>
      <c r="D18" s="295">
        <v>34.131291896144766</v>
      </c>
      <c r="E18" s="295">
        <v>66.993806451612897</v>
      </c>
    </row>
    <row r="19" spans="1:11" x14ac:dyDescent="0.2">
      <c r="A19" s="58" t="s">
        <v>257</v>
      </c>
      <c r="B19" s="301">
        <v>131.01290322580647</v>
      </c>
      <c r="C19" s="295">
        <v>22.737776592908563</v>
      </c>
      <c r="D19" s="295">
        <v>49.005868568381771</v>
      </c>
      <c r="E19" s="295">
        <v>59.269258064516137</v>
      </c>
    </row>
    <row r="20" spans="1:11" x14ac:dyDescent="0.2">
      <c r="A20" s="58" t="s">
        <v>320</v>
      </c>
      <c r="B20" s="301">
        <v>124.59106491254541</v>
      </c>
      <c r="C20" s="295">
        <v>26.487864194005716</v>
      </c>
      <c r="D20" s="295">
        <v>36.628807198163337</v>
      </c>
      <c r="E20" s="295">
        <v>61.474393520376353</v>
      </c>
    </row>
    <row r="21" spans="1:11" x14ac:dyDescent="0.2">
      <c r="A21" s="58" t="s">
        <v>321</v>
      </c>
      <c r="B21" s="301">
        <v>133.41612903225808</v>
      </c>
      <c r="C21" s="295">
        <v>24.947731445056391</v>
      </c>
      <c r="D21" s="295">
        <v>49.899784683975881</v>
      </c>
      <c r="E21" s="295">
        <v>58.568612903225812</v>
      </c>
    </row>
    <row r="22" spans="1:11" x14ac:dyDescent="0.2">
      <c r="A22" s="58" t="s">
        <v>220</v>
      </c>
      <c r="B22" s="301">
        <v>147.89732258064515</v>
      </c>
      <c r="C22" s="295">
        <v>26.670008989952407</v>
      </c>
      <c r="D22" s="295">
        <v>61.739991010047589</v>
      </c>
      <c r="E22" s="295">
        <v>59.487322580645163</v>
      </c>
    </row>
    <row r="23" spans="1:11" x14ac:dyDescent="0.2">
      <c r="A23" s="303" t="s">
        <v>322</v>
      </c>
      <c r="B23" s="304">
        <v>111.42619354838709</v>
      </c>
      <c r="C23" s="305">
        <v>19.338430285257264</v>
      </c>
      <c r="D23" s="305">
        <v>34.602795521194352</v>
      </c>
      <c r="E23" s="305">
        <v>57.484967741935478</v>
      </c>
    </row>
    <row r="24" spans="1:11" x14ac:dyDescent="0.2">
      <c r="A24" s="303" t="s">
        <v>323</v>
      </c>
      <c r="B24" s="304">
        <v>112.65899999999999</v>
      </c>
      <c r="C24" s="305">
        <v>19.552388429752064</v>
      </c>
      <c r="D24" s="305">
        <v>33.017095441215673</v>
      </c>
      <c r="E24" s="305">
        <v>60.089516129032255</v>
      </c>
    </row>
    <row r="25" spans="1:11" x14ac:dyDescent="0.2">
      <c r="A25" s="283" t="s">
        <v>324</v>
      </c>
      <c r="B25" s="304">
        <v>109.11600000000003</v>
      </c>
      <c r="C25" s="305">
        <v>15.854461538461546</v>
      </c>
      <c r="D25" s="305">
        <v>33.499538461538478</v>
      </c>
      <c r="E25" s="305">
        <v>59.762</v>
      </c>
    </row>
    <row r="26" spans="1:11" x14ac:dyDescent="0.2">
      <c r="A26" s="283" t="s">
        <v>325</v>
      </c>
      <c r="B26" s="304">
        <v>126</v>
      </c>
      <c r="C26" s="305">
        <v>19.220338983050848</v>
      </c>
      <c r="D26" s="305">
        <v>44.239661016949142</v>
      </c>
      <c r="E26" s="305">
        <v>62.540000000000006</v>
      </c>
    </row>
    <row r="27" spans="1:11" x14ac:dyDescent="0.2">
      <c r="A27" s="283" t="s">
        <v>326</v>
      </c>
      <c r="B27" s="304">
        <v>114.88973265111925</v>
      </c>
      <c r="C27" s="305">
        <v>21.483445942892217</v>
      </c>
      <c r="D27" s="305">
        <v>35.92945709538774</v>
      </c>
      <c r="E27" s="305">
        <v>57.476829612839289</v>
      </c>
    </row>
    <row r="28" spans="1:11" x14ac:dyDescent="0.2">
      <c r="A28" s="58" t="s">
        <v>258</v>
      </c>
      <c r="B28" s="301">
        <v>124.7</v>
      </c>
      <c r="C28" s="295">
        <v>23.317886178861791</v>
      </c>
      <c r="D28" s="295">
        <v>40.201017046944671</v>
      </c>
      <c r="E28" s="295">
        <v>61.181096774193541</v>
      </c>
    </row>
    <row r="29" spans="1:11" x14ac:dyDescent="0.2">
      <c r="A29" s="283" t="s">
        <v>223</v>
      </c>
      <c r="B29" s="304">
        <v>166.77171282171619</v>
      </c>
      <c r="C29" s="305">
        <v>27.795285470286036</v>
      </c>
      <c r="D29" s="305">
        <v>80.155528143167359</v>
      </c>
      <c r="E29" s="305">
        <v>58.820899208262801</v>
      </c>
    </row>
    <row r="30" spans="1:11" x14ac:dyDescent="0.2">
      <c r="A30" s="58" t="s">
        <v>327</v>
      </c>
      <c r="B30" s="301">
        <v>128.37818878155809</v>
      </c>
      <c r="C30" s="295">
        <v>24.847391377075759</v>
      </c>
      <c r="D30" s="295">
        <v>42.719095867440835</v>
      </c>
      <c r="E30" s="295">
        <v>60.811701537041507</v>
      </c>
    </row>
    <row r="31" spans="1:11" x14ac:dyDescent="0.2">
      <c r="A31" s="306" t="s">
        <v>259</v>
      </c>
      <c r="B31" s="307">
        <v>145.50213581111606</v>
      </c>
      <c r="C31" s="273">
        <v>29.100427162223212</v>
      </c>
      <c r="D31" s="273">
        <v>52.032284042555119</v>
      </c>
      <c r="E31" s="273">
        <v>64.369424606337731</v>
      </c>
    </row>
    <row r="32" spans="1:11" x14ac:dyDescent="0.2">
      <c r="A32" s="308" t="s">
        <v>328</v>
      </c>
      <c r="B32" s="309">
        <v>131.05653031748622</v>
      </c>
      <c r="C32" s="309">
        <v>22.687068841140015</v>
      </c>
      <c r="D32" s="309">
        <v>49.281405950922348</v>
      </c>
      <c r="E32" s="309">
        <v>59.088055525423854</v>
      </c>
      <c r="G32" s="448"/>
      <c r="H32" s="448"/>
      <c r="I32" s="448"/>
      <c r="J32" s="448"/>
      <c r="K32" s="448"/>
    </row>
    <row r="33" spans="1:11" x14ac:dyDescent="0.2">
      <c r="A33" s="310" t="s">
        <v>329</v>
      </c>
      <c r="B33" s="311">
        <v>127.27237932202124</v>
      </c>
      <c r="C33" s="311">
        <v>21.663595565699961</v>
      </c>
      <c r="D33" s="311">
        <v>46.814286029836126</v>
      </c>
      <c r="E33" s="311">
        <v>58.794497726485147</v>
      </c>
      <c r="G33" s="445"/>
      <c r="H33" s="445"/>
      <c r="I33" s="445"/>
      <c r="J33" s="445"/>
      <c r="K33" s="445"/>
    </row>
    <row r="34" spans="1:11" x14ac:dyDescent="0.2">
      <c r="A34" s="310" t="s">
        <v>330</v>
      </c>
      <c r="B34" s="312">
        <v>7.0049316413762313</v>
      </c>
      <c r="C34" s="312">
        <v>0.79073274509214997</v>
      </c>
      <c r="D34" s="312">
        <v>10.049399374224436</v>
      </c>
      <c r="E34" s="312">
        <v>-3.8352004779403543</v>
      </c>
    </row>
    <row r="35" spans="1:11" x14ac:dyDescent="0.2">
      <c r="A35" s="94"/>
      <c r="B35" s="65"/>
      <c r="C35" s="58"/>
      <c r="D35" s="8"/>
      <c r="E35" s="71" t="s">
        <v>298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activeCell="G26" sqref="G26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45" t="s">
        <v>35</v>
      </c>
      <c r="B1" s="845"/>
      <c r="C1" s="845"/>
    </row>
    <row r="2" spans="1:4" x14ac:dyDescent="0.2">
      <c r="A2" s="845"/>
      <c r="B2" s="845"/>
      <c r="C2" s="845"/>
    </row>
    <row r="3" spans="1:4" x14ac:dyDescent="0.2">
      <c r="A3" s="61"/>
      <c r="B3" s="8"/>
      <c r="C3" s="62" t="s">
        <v>299</v>
      </c>
    </row>
    <row r="4" spans="1:4" x14ac:dyDescent="0.2">
      <c r="A4" s="64"/>
      <c r="B4" s="296" t="s">
        <v>305</v>
      </c>
      <c r="C4" s="296" t="s">
        <v>308</v>
      </c>
    </row>
    <row r="5" spans="1:4" x14ac:dyDescent="0.2">
      <c r="A5" s="297" t="s">
        <v>309</v>
      </c>
      <c r="B5" s="782">
        <v>76.637566666666672</v>
      </c>
      <c r="C5" s="783">
        <v>29.741166666666668</v>
      </c>
    </row>
    <row r="6" spans="1:4" x14ac:dyDescent="0.2">
      <c r="A6" s="300" t="s">
        <v>310</v>
      </c>
      <c r="B6" s="784">
        <v>71.982900000000001</v>
      </c>
      <c r="C6" s="785">
        <v>29.836766666666669</v>
      </c>
    </row>
    <row r="7" spans="1:4" x14ac:dyDescent="0.2">
      <c r="A7" s="300" t="s">
        <v>311</v>
      </c>
      <c r="B7" s="784">
        <v>81.01906666666666</v>
      </c>
      <c r="C7" s="785">
        <v>30.753233333333334</v>
      </c>
    </row>
    <row r="8" spans="1:4" x14ac:dyDescent="0.2">
      <c r="A8" s="300" t="s">
        <v>254</v>
      </c>
      <c r="B8" s="784">
        <v>68.660000000000011</v>
      </c>
      <c r="C8" s="785">
        <v>30.01956666666667</v>
      </c>
    </row>
    <row r="9" spans="1:4" x14ac:dyDescent="0.2">
      <c r="A9" s="300" t="s">
        <v>312</v>
      </c>
      <c r="B9" s="784">
        <v>73.036097760507204</v>
      </c>
      <c r="C9" s="785">
        <v>31.8795377850496</v>
      </c>
    </row>
    <row r="10" spans="1:4" x14ac:dyDescent="0.2">
      <c r="A10" s="300" t="s">
        <v>313</v>
      </c>
      <c r="B10" s="784">
        <v>76.782034523659505</v>
      </c>
      <c r="C10" s="785">
        <v>29.791201816796143</v>
      </c>
    </row>
    <row r="11" spans="1:4" x14ac:dyDescent="0.2">
      <c r="A11" s="300" t="s">
        <v>315</v>
      </c>
      <c r="B11" s="784">
        <v>88.538299999999992</v>
      </c>
      <c r="C11" s="785">
        <v>32.816466666666663</v>
      </c>
      <c r="D11" s="295"/>
    </row>
    <row r="12" spans="1:4" x14ac:dyDescent="0.2">
      <c r="A12" s="300" t="s">
        <v>314</v>
      </c>
      <c r="B12" s="784">
        <v>75.874955418106836</v>
      </c>
      <c r="C12" s="785">
        <v>30.201579489424795</v>
      </c>
    </row>
    <row r="13" spans="1:4" x14ac:dyDescent="0.2">
      <c r="A13" s="300" t="s">
        <v>316</v>
      </c>
      <c r="B13" s="784">
        <v>137.12961659453799</v>
      </c>
      <c r="C13" s="785">
        <v>41.181256509850385</v>
      </c>
    </row>
    <row r="14" spans="1:4" x14ac:dyDescent="0.2">
      <c r="A14" s="300" t="s">
        <v>317</v>
      </c>
      <c r="B14" s="786">
        <v>0</v>
      </c>
      <c r="C14" s="787">
        <v>0</v>
      </c>
    </row>
    <row r="15" spans="1:4" x14ac:dyDescent="0.2">
      <c r="A15" s="300" t="s">
        <v>318</v>
      </c>
      <c r="B15" s="784">
        <v>92.853333333333325</v>
      </c>
      <c r="C15" s="785">
        <v>28.320300000000003</v>
      </c>
    </row>
    <row r="16" spans="1:4" x14ac:dyDescent="0.2">
      <c r="A16" s="300" t="s">
        <v>219</v>
      </c>
      <c r="B16" s="784">
        <v>83.756666666666675</v>
      </c>
      <c r="C16" s="785">
        <v>31.524133333333332</v>
      </c>
    </row>
    <row r="17" spans="1:3" x14ac:dyDescent="0.2">
      <c r="A17" s="300" t="s">
        <v>319</v>
      </c>
      <c r="B17" s="784">
        <v>98.583333333333343</v>
      </c>
      <c r="C17" s="785">
        <v>33.324366666666663</v>
      </c>
    </row>
    <row r="18" spans="1:3" x14ac:dyDescent="0.2">
      <c r="A18" s="300" t="s">
        <v>255</v>
      </c>
      <c r="B18" s="784">
        <v>80.29473333333334</v>
      </c>
      <c r="C18" s="785">
        <v>32.279833333333336</v>
      </c>
    </row>
    <row r="19" spans="1:3" x14ac:dyDescent="0.2">
      <c r="A19" s="300" t="s">
        <v>256</v>
      </c>
      <c r="B19" s="786">
        <v>0</v>
      </c>
      <c r="C19" s="787">
        <v>0</v>
      </c>
    </row>
    <row r="20" spans="1:3" x14ac:dyDescent="0.2">
      <c r="A20" s="300" t="s">
        <v>257</v>
      </c>
      <c r="B20" s="784">
        <v>106.33</v>
      </c>
      <c r="C20" s="785">
        <v>20.419833333333337</v>
      </c>
    </row>
    <row r="21" spans="1:3" x14ac:dyDescent="0.2">
      <c r="A21" s="300" t="s">
        <v>320</v>
      </c>
      <c r="B21" s="784">
        <v>128.71575774906202</v>
      </c>
      <c r="C21" s="785">
        <v>34.937643906622434</v>
      </c>
    </row>
    <row r="22" spans="1:3" x14ac:dyDescent="0.2">
      <c r="A22" s="300" t="s">
        <v>321</v>
      </c>
      <c r="B22" s="784">
        <v>76.66706666666667</v>
      </c>
      <c r="C22" s="785">
        <v>30.009800000000002</v>
      </c>
    </row>
    <row r="23" spans="1:3" x14ac:dyDescent="0.2">
      <c r="A23" s="300" t="s">
        <v>220</v>
      </c>
      <c r="B23" s="784">
        <v>131.69516666666667</v>
      </c>
      <c r="C23" s="785">
        <v>36.046033333333341</v>
      </c>
    </row>
    <row r="24" spans="1:3" x14ac:dyDescent="0.2">
      <c r="A24" s="300" t="s">
        <v>322</v>
      </c>
      <c r="B24" s="784">
        <v>74.631966666666671</v>
      </c>
      <c r="C24" s="785">
        <v>31.597033333333336</v>
      </c>
    </row>
    <row r="25" spans="1:3" x14ac:dyDescent="0.2">
      <c r="A25" s="300" t="s">
        <v>323</v>
      </c>
      <c r="B25" s="784">
        <v>67.393333333333331</v>
      </c>
      <c r="C25" s="785">
        <v>29.410733333333337</v>
      </c>
    </row>
    <row r="26" spans="1:3" x14ac:dyDescent="0.2">
      <c r="A26" s="300" t="s">
        <v>324</v>
      </c>
      <c r="B26" s="784">
        <v>65.253833333333347</v>
      </c>
      <c r="C26" s="785">
        <v>30.737466666666666</v>
      </c>
    </row>
    <row r="27" spans="1:3" x14ac:dyDescent="0.2">
      <c r="A27" s="300" t="s">
        <v>325</v>
      </c>
      <c r="B27" s="784">
        <v>103.33333333333333</v>
      </c>
      <c r="C27" s="785">
        <v>36.570966666666671</v>
      </c>
    </row>
    <row r="28" spans="1:3" x14ac:dyDescent="0.2">
      <c r="A28" s="300" t="s">
        <v>326</v>
      </c>
      <c r="B28" s="784">
        <v>81.742953454760439</v>
      </c>
      <c r="C28" s="785">
        <v>33.260158260347076</v>
      </c>
    </row>
    <row r="29" spans="1:3" x14ac:dyDescent="0.2">
      <c r="A29" s="300" t="s">
        <v>258</v>
      </c>
      <c r="B29" s="784">
        <v>117.21666666666667</v>
      </c>
      <c r="C29" s="785">
        <v>32.632100000000001</v>
      </c>
    </row>
    <row r="30" spans="1:3" x14ac:dyDescent="0.2">
      <c r="A30" s="300" t="s">
        <v>223</v>
      </c>
      <c r="B30" s="784">
        <v>72.082296473531898</v>
      </c>
      <c r="C30" s="785">
        <v>28.792659128639951</v>
      </c>
    </row>
    <row r="31" spans="1:3" x14ac:dyDescent="0.2">
      <c r="A31" s="300" t="s">
        <v>327</v>
      </c>
      <c r="B31" s="784">
        <v>108.47980326382924</v>
      </c>
      <c r="C31" s="785">
        <v>24.014030963414182</v>
      </c>
    </row>
    <row r="32" spans="1:3" x14ac:dyDescent="0.2">
      <c r="A32" s="300" t="s">
        <v>259</v>
      </c>
      <c r="B32" s="784">
        <v>121.42371291842548</v>
      </c>
      <c r="C32" s="785">
        <v>29.907237689980899</v>
      </c>
    </row>
    <row r="33" spans="1:3" x14ac:dyDescent="0.2">
      <c r="A33" s="308" t="s">
        <v>328</v>
      </c>
      <c r="B33" s="788">
        <v>78.947705748757755</v>
      </c>
      <c r="C33" s="788">
        <v>30.718125442997007</v>
      </c>
    </row>
    <row r="34" spans="1:3" x14ac:dyDescent="0.2">
      <c r="A34" s="310" t="s">
        <v>329</v>
      </c>
      <c r="B34" s="789">
        <v>77.714892419733843</v>
      </c>
      <c r="C34" s="789">
        <v>30.585670265039699</v>
      </c>
    </row>
    <row r="35" spans="1:3" x14ac:dyDescent="0.2">
      <c r="A35" s="310" t="s">
        <v>330</v>
      </c>
      <c r="B35" s="790">
        <v>1.0773257530671714</v>
      </c>
      <c r="C35" s="790">
        <v>0.84450359837303068</v>
      </c>
    </row>
    <row r="36" spans="1:3" x14ac:dyDescent="0.2">
      <c r="A36" s="94"/>
      <c r="B36" s="8"/>
      <c r="C36" s="71" t="s">
        <v>626</v>
      </c>
    </row>
    <row r="37" spans="1:3" x14ac:dyDescent="0.2">
      <c r="A37" s="94" t="s">
        <v>578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N24" sqref="N24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6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6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1" t="s">
        <v>332</v>
      </c>
    </row>
    <row r="3" spans="1:13" x14ac:dyDescent="0.2">
      <c r="A3" s="228"/>
      <c r="B3" s="763">
        <v>2014</v>
      </c>
      <c r="C3" s="763" t="s">
        <v>617</v>
      </c>
      <c r="D3" s="763" t="s">
        <v>617</v>
      </c>
      <c r="E3" s="763" t="s">
        <v>617</v>
      </c>
      <c r="F3" s="763" t="s">
        <v>617</v>
      </c>
      <c r="G3" s="763" t="s">
        <v>617</v>
      </c>
      <c r="H3" s="763" t="s">
        <v>617</v>
      </c>
      <c r="I3" s="763">
        <v>2015</v>
      </c>
      <c r="J3" s="763" t="s">
        <v>617</v>
      </c>
      <c r="K3" s="763" t="s">
        <v>617</v>
      </c>
      <c r="L3" s="763" t="s">
        <v>617</v>
      </c>
      <c r="M3" s="763" t="s">
        <v>617</v>
      </c>
    </row>
    <row r="4" spans="1:13" x14ac:dyDescent="0.2">
      <c r="A4" s="313"/>
      <c r="B4" s="694">
        <v>41791</v>
      </c>
      <c r="C4" s="694">
        <v>41821</v>
      </c>
      <c r="D4" s="694">
        <v>41852</v>
      </c>
      <c r="E4" s="694">
        <v>41883</v>
      </c>
      <c r="F4" s="694">
        <v>41913</v>
      </c>
      <c r="G4" s="694">
        <v>41944</v>
      </c>
      <c r="H4" s="694">
        <v>41974</v>
      </c>
      <c r="I4" s="694">
        <v>42005</v>
      </c>
      <c r="J4" s="694">
        <v>42036</v>
      </c>
      <c r="K4" s="694">
        <v>42064</v>
      </c>
      <c r="L4" s="694">
        <v>42095</v>
      </c>
      <c r="M4" s="694">
        <v>42125</v>
      </c>
    </row>
    <row r="5" spans="1:13" x14ac:dyDescent="0.2">
      <c r="A5" s="314" t="s">
        <v>333</v>
      </c>
      <c r="B5" s="315">
        <v>111.92238095238095</v>
      </c>
      <c r="C5" s="316">
        <v>106.80217391304349</v>
      </c>
      <c r="D5" s="316">
        <v>101.8235</v>
      </c>
      <c r="E5" s="316">
        <v>97.277272727272717</v>
      </c>
      <c r="F5" s="316">
        <v>87.419999999999987</v>
      </c>
      <c r="G5" s="316">
        <v>78.751999999999995</v>
      </c>
      <c r="H5" s="316">
        <v>62.477619047619058</v>
      </c>
      <c r="I5" s="316">
        <v>48.188571428571429</v>
      </c>
      <c r="J5" s="316">
        <v>58.224999999999987</v>
      </c>
      <c r="K5" s="316">
        <v>55.924999999999997</v>
      </c>
      <c r="L5" s="316">
        <v>59.638999999999989</v>
      </c>
      <c r="M5" s="316">
        <v>63.966315789473668</v>
      </c>
    </row>
    <row r="6" spans="1:13" x14ac:dyDescent="0.2">
      <c r="A6" s="317" t="s">
        <v>334</v>
      </c>
      <c r="B6" s="315">
        <v>105.22999999999998</v>
      </c>
      <c r="C6" s="316">
        <v>102.89772727272729</v>
      </c>
      <c r="D6" s="316">
        <v>96.53619047619047</v>
      </c>
      <c r="E6" s="316">
        <v>93.211904761904748</v>
      </c>
      <c r="F6" s="316">
        <v>84.396956521739114</v>
      </c>
      <c r="G6" s="316">
        <v>75.78947368421052</v>
      </c>
      <c r="H6" s="316">
        <v>59.290454545454551</v>
      </c>
      <c r="I6" s="316">
        <v>47.184999999999995</v>
      </c>
      <c r="J6" s="316">
        <v>50.584210526315793</v>
      </c>
      <c r="K6" s="316">
        <v>47.823636363636361</v>
      </c>
      <c r="L6" s="316">
        <v>54.452857142857134</v>
      </c>
      <c r="M6" s="316">
        <v>59.265000000000001</v>
      </c>
    </row>
    <row r="7" spans="1:13" x14ac:dyDescent="0.2">
      <c r="A7" s="318" t="s">
        <v>335</v>
      </c>
      <c r="B7" s="319">
        <v>1.3592380952380951</v>
      </c>
      <c r="C7" s="320">
        <v>1.3539173913043479</v>
      </c>
      <c r="D7" s="320">
        <v>1.3316095238095236</v>
      </c>
      <c r="E7" s="320">
        <v>1.2901363636363632</v>
      </c>
      <c r="F7" s="320">
        <v>1.2672739130434783</v>
      </c>
      <c r="G7" s="320">
        <v>1.24722</v>
      </c>
      <c r="H7" s="320">
        <v>1.2331333333333334</v>
      </c>
      <c r="I7" s="320">
        <v>1.1621333333333337</v>
      </c>
      <c r="J7" s="320">
        <v>1.1349649999999998</v>
      </c>
      <c r="K7" s="320">
        <v>1.0837681818181819</v>
      </c>
      <c r="L7" s="320">
        <v>1.0779300000000001</v>
      </c>
      <c r="M7" s="320">
        <v>1.1149550000000001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9" t="s">
        <v>336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P27" sqref="P27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6" t="s">
        <v>21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x14ac:dyDescent="0.2">
      <c r="A2" s="229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31" t="s">
        <v>332</v>
      </c>
    </row>
    <row r="3" spans="1:13" x14ac:dyDescent="0.2">
      <c r="A3" s="321"/>
      <c r="B3" s="763">
        <v>2014</v>
      </c>
      <c r="C3" s="763" t="s">
        <v>617</v>
      </c>
      <c r="D3" s="763" t="s">
        <v>617</v>
      </c>
      <c r="E3" s="763" t="s">
        <v>617</v>
      </c>
      <c r="F3" s="763" t="s">
        <v>617</v>
      </c>
      <c r="G3" s="763" t="s">
        <v>617</v>
      </c>
      <c r="H3" s="763" t="s">
        <v>617</v>
      </c>
      <c r="I3" s="763">
        <v>2015</v>
      </c>
      <c r="J3" s="763" t="s">
        <v>617</v>
      </c>
      <c r="K3" s="763" t="s">
        <v>617</v>
      </c>
      <c r="L3" s="763" t="s">
        <v>617</v>
      </c>
      <c r="M3" s="763" t="s">
        <v>617</v>
      </c>
    </row>
    <row r="4" spans="1:13" x14ac:dyDescent="0.2">
      <c r="A4" s="322"/>
      <c r="B4" s="694">
        <v>41791</v>
      </c>
      <c r="C4" s="694">
        <v>41821</v>
      </c>
      <c r="D4" s="694">
        <v>41852</v>
      </c>
      <c r="E4" s="694">
        <v>41883</v>
      </c>
      <c r="F4" s="694">
        <v>41913</v>
      </c>
      <c r="G4" s="694">
        <v>41944</v>
      </c>
      <c r="H4" s="694">
        <v>41974</v>
      </c>
      <c r="I4" s="694">
        <v>42005</v>
      </c>
      <c r="J4" s="694">
        <v>42036</v>
      </c>
      <c r="K4" s="694">
        <v>42064</v>
      </c>
      <c r="L4" s="694">
        <v>42095</v>
      </c>
      <c r="M4" s="694">
        <v>42125</v>
      </c>
    </row>
    <row r="5" spans="1:13" x14ac:dyDescent="0.2">
      <c r="A5" s="323" t="s">
        <v>337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</row>
    <row r="6" spans="1:13" x14ac:dyDescent="0.2">
      <c r="A6" s="325" t="s">
        <v>338</v>
      </c>
      <c r="B6" s="239">
        <v>109.35904761904762</v>
      </c>
      <c r="C6" s="239">
        <v>105.73565217391305</v>
      </c>
      <c r="D6" s="239">
        <v>99.234761904761896</v>
      </c>
      <c r="E6" s="239">
        <v>96.015000000000001</v>
      </c>
      <c r="F6" s="239">
        <v>84.82</v>
      </c>
      <c r="G6" s="239">
        <v>76.655499999999989</v>
      </c>
      <c r="H6" s="239">
        <v>60.158695652173925</v>
      </c>
      <c r="I6" s="239">
        <v>47.063636363636355</v>
      </c>
      <c r="J6" s="239">
        <v>53.628</v>
      </c>
      <c r="K6" s="239">
        <v>53.267727272727264</v>
      </c>
      <c r="L6" s="239">
        <v>56.695454545454531</v>
      </c>
      <c r="M6" s="239">
        <v>61.786666666666669</v>
      </c>
    </row>
    <row r="7" spans="1:13" x14ac:dyDescent="0.2">
      <c r="A7" s="325" t="s">
        <v>339</v>
      </c>
      <c r="B7" s="239">
        <v>108.25952380952378</v>
      </c>
      <c r="C7" s="239">
        <v>105.80652173913045</v>
      </c>
      <c r="D7" s="239">
        <v>101.59714285714286</v>
      </c>
      <c r="E7" s="239">
        <v>96.368181818181839</v>
      </c>
      <c r="F7" s="239">
        <v>86.199130434782631</v>
      </c>
      <c r="G7" s="239">
        <v>76.004000000000005</v>
      </c>
      <c r="H7" s="239">
        <v>59.881363636363631</v>
      </c>
      <c r="I7" s="239">
        <v>46.382272727272728</v>
      </c>
      <c r="J7" s="239">
        <v>55.920500000000018</v>
      </c>
      <c r="K7" s="239">
        <v>54.386818181818178</v>
      </c>
      <c r="L7" s="239">
        <v>58.307272727272725</v>
      </c>
      <c r="M7" s="239">
        <v>63.27</v>
      </c>
    </row>
    <row r="8" spans="1:13" x14ac:dyDescent="0.2">
      <c r="A8" s="325" t="s">
        <v>340</v>
      </c>
      <c r="B8" s="239">
        <v>109.42095238095239</v>
      </c>
      <c r="C8" s="239">
        <v>105.68782608695651</v>
      </c>
      <c r="D8" s="239">
        <v>99.232380952380936</v>
      </c>
      <c r="E8" s="239">
        <v>96.015454545454546</v>
      </c>
      <c r="F8" s="239">
        <v>84.82</v>
      </c>
      <c r="G8" s="239">
        <v>76.88949999999997</v>
      </c>
      <c r="H8" s="239">
        <v>60.233043478260868</v>
      </c>
      <c r="I8" s="239">
        <v>46.772272727272728</v>
      </c>
      <c r="J8" s="239">
        <v>53.555500000000009</v>
      </c>
      <c r="K8" s="239">
        <v>53.220454545454544</v>
      </c>
      <c r="L8" s="239">
        <v>56.693181818181806</v>
      </c>
      <c r="M8" s="239">
        <v>61.833333333333336</v>
      </c>
    </row>
    <row r="9" spans="1:13" x14ac:dyDescent="0.2">
      <c r="A9" s="325" t="s">
        <v>341</v>
      </c>
      <c r="B9" s="326">
        <v>107.63047619047617</v>
      </c>
      <c r="C9" s="326">
        <v>104.03130434782609</v>
      </c>
      <c r="D9" s="326">
        <v>97.344285714285718</v>
      </c>
      <c r="E9" s="326">
        <v>94.067727272727282</v>
      </c>
      <c r="F9" s="326">
        <v>83.013478260869576</v>
      </c>
      <c r="G9" s="326">
        <v>75.231999999999999</v>
      </c>
      <c r="H9" s="326">
        <v>58.630869565217381</v>
      </c>
      <c r="I9" s="326">
        <v>45.17227272727272</v>
      </c>
      <c r="J9" s="326">
        <v>52.050500000000014</v>
      </c>
      <c r="K9" s="326">
        <v>51.81136363636363</v>
      </c>
      <c r="L9" s="326">
        <v>55.006818181818183</v>
      </c>
      <c r="M9" s="326">
        <v>60.323809523809523</v>
      </c>
    </row>
    <row r="10" spans="1:13" x14ac:dyDescent="0.2">
      <c r="A10" s="327" t="s">
        <v>342</v>
      </c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</row>
    <row r="11" spans="1:13" x14ac:dyDescent="0.2">
      <c r="A11" s="325" t="s">
        <v>343</v>
      </c>
      <c r="B11" s="239">
        <v>108.34523809523812</v>
      </c>
      <c r="C11" s="239">
        <v>103.05130434782608</v>
      </c>
      <c r="D11" s="239">
        <v>97.914000000000016</v>
      </c>
      <c r="E11" s="239">
        <v>93.486818181818165</v>
      </c>
      <c r="F11" s="239">
        <v>83.480000000000032</v>
      </c>
      <c r="G11" s="239">
        <v>75.001500000000007</v>
      </c>
      <c r="H11" s="239">
        <v>58.507142857142853</v>
      </c>
      <c r="I11" s="239">
        <v>43.70809523809524</v>
      </c>
      <c r="J11" s="239">
        <v>54.095500000000015</v>
      </c>
      <c r="K11" s="239">
        <v>51.885454545454543</v>
      </c>
      <c r="L11" s="239">
        <v>55.205500000000008</v>
      </c>
      <c r="M11" s="239">
        <v>59.75210526315788</v>
      </c>
    </row>
    <row r="12" spans="1:13" x14ac:dyDescent="0.2">
      <c r="A12" s="325" t="s">
        <v>344</v>
      </c>
      <c r="B12" s="239">
        <v>112.28333333333333</v>
      </c>
      <c r="C12" s="239">
        <v>105.99260869565217</v>
      </c>
      <c r="D12" s="239">
        <v>100.71400000000001</v>
      </c>
      <c r="E12" s="239">
        <v>96.786818181818205</v>
      </c>
      <c r="F12" s="239">
        <v>87.843043478260867</v>
      </c>
      <c r="G12" s="239">
        <v>79.601500000000016</v>
      </c>
      <c r="H12" s="239">
        <v>62.892857142857146</v>
      </c>
      <c r="I12" s="239">
        <v>47.88428571428571</v>
      </c>
      <c r="J12" s="239">
        <v>58.505499999999998</v>
      </c>
      <c r="K12" s="239">
        <v>56.060454545454554</v>
      </c>
      <c r="L12" s="239">
        <v>59.525500000000001</v>
      </c>
      <c r="M12" s="239">
        <v>63.886315789473677</v>
      </c>
    </row>
    <row r="13" spans="1:13" x14ac:dyDescent="0.2">
      <c r="A13" s="325" t="s">
        <v>345</v>
      </c>
      <c r="B13" s="239">
        <v>111.45380952380954</v>
      </c>
      <c r="C13" s="239">
        <v>106.28</v>
      </c>
      <c r="D13" s="239">
        <v>100.70952380952382</v>
      </c>
      <c r="E13" s="239">
        <v>96.200909090909121</v>
      </c>
      <c r="F13" s="239">
        <v>86.312608695652173</v>
      </c>
      <c r="G13" s="239">
        <v>78.943999999999988</v>
      </c>
      <c r="H13" s="239">
        <v>61.437391304347827</v>
      </c>
      <c r="I13" s="239">
        <v>47.094545454545475</v>
      </c>
      <c r="J13" s="239">
        <v>56.640000000000008</v>
      </c>
      <c r="K13" s="239">
        <v>54.679545454545469</v>
      </c>
      <c r="L13" s="239">
        <v>58.094999999999999</v>
      </c>
      <c r="M13" s="239">
        <v>62.794761904761899</v>
      </c>
    </row>
    <row r="14" spans="1:13" x14ac:dyDescent="0.2">
      <c r="A14" s="325" t="s">
        <v>346</v>
      </c>
      <c r="B14" s="239">
        <v>114.17142857142856</v>
      </c>
      <c r="C14" s="239">
        <v>107.9795652173913</v>
      </c>
      <c r="D14" s="239">
        <v>102.62899999999999</v>
      </c>
      <c r="E14" s="239">
        <v>98.493636363636369</v>
      </c>
      <c r="F14" s="239">
        <v>88.782173913043465</v>
      </c>
      <c r="G14" s="239">
        <v>80.333999999999989</v>
      </c>
      <c r="H14" s="239">
        <v>63.188095238095229</v>
      </c>
      <c r="I14" s="239">
        <v>48.210476190476193</v>
      </c>
      <c r="J14" s="239">
        <v>59.23299999999999</v>
      </c>
      <c r="K14" s="239">
        <v>57.451363636363631</v>
      </c>
      <c r="L14" s="239">
        <v>60.757000000000005</v>
      </c>
      <c r="M14" s="239">
        <v>64.736315789473693</v>
      </c>
    </row>
    <row r="15" spans="1:13" x14ac:dyDescent="0.2">
      <c r="A15" s="327" t="s">
        <v>224</v>
      </c>
      <c r="B15" s="328"/>
      <c r="C15" s="328"/>
      <c r="D15" s="328"/>
      <c r="E15" s="328"/>
      <c r="F15" s="328"/>
      <c r="G15" s="328"/>
      <c r="H15" s="328"/>
      <c r="I15" s="328"/>
      <c r="J15" s="328"/>
      <c r="K15" s="328"/>
      <c r="L15" s="328"/>
      <c r="M15" s="328"/>
    </row>
    <row r="16" spans="1:13" x14ac:dyDescent="0.2">
      <c r="A16" s="325" t="s">
        <v>347</v>
      </c>
      <c r="B16" s="239">
        <v>109.64761904761906</v>
      </c>
      <c r="C16" s="239">
        <v>105.63826086956519</v>
      </c>
      <c r="D16" s="239">
        <v>101.4165</v>
      </c>
      <c r="E16" s="239">
        <v>95.673181818181817</v>
      </c>
      <c r="F16" s="239">
        <v>86.625652173913053</v>
      </c>
      <c r="G16" s="239">
        <v>78.966499999999982</v>
      </c>
      <c r="H16" s="239">
        <v>61.283333333333339</v>
      </c>
      <c r="I16" s="239">
        <v>46.341428571428587</v>
      </c>
      <c r="J16" s="239">
        <v>57.863</v>
      </c>
      <c r="K16" s="239">
        <v>54.642272727272719</v>
      </c>
      <c r="L16" s="239">
        <v>59.129499999999993</v>
      </c>
      <c r="M16" s="239">
        <v>63.373684210526314</v>
      </c>
    </row>
    <row r="17" spans="1:13" x14ac:dyDescent="0.2">
      <c r="A17" s="327" t="s">
        <v>348</v>
      </c>
      <c r="B17" s="329"/>
      <c r="C17" s="329"/>
      <c r="D17" s="329"/>
      <c r="E17" s="329"/>
      <c r="F17" s="329"/>
      <c r="G17" s="329"/>
      <c r="H17" s="329"/>
      <c r="I17" s="329"/>
      <c r="J17" s="329"/>
      <c r="K17" s="329"/>
      <c r="L17" s="329"/>
      <c r="M17" s="329"/>
    </row>
    <row r="18" spans="1:13" x14ac:dyDescent="0.2">
      <c r="A18" s="325" t="s">
        <v>349</v>
      </c>
      <c r="B18" s="239">
        <v>105.22999999999998</v>
      </c>
      <c r="C18" s="239">
        <v>102.89772727272729</v>
      </c>
      <c r="D18" s="239">
        <v>96.53619047619047</v>
      </c>
      <c r="E18" s="239">
        <v>93.211904761904748</v>
      </c>
      <c r="F18" s="239">
        <v>84.396956521739114</v>
      </c>
      <c r="G18" s="239">
        <v>75.78947368421052</v>
      </c>
      <c r="H18" s="239">
        <v>59.290454545454551</v>
      </c>
      <c r="I18" s="239">
        <v>47.184999999999995</v>
      </c>
      <c r="J18" s="239">
        <v>50.584210526315793</v>
      </c>
      <c r="K18" s="239">
        <v>47.823636363636361</v>
      </c>
      <c r="L18" s="239">
        <v>54.452857142857134</v>
      </c>
      <c r="M18" s="239">
        <v>59.265000000000001</v>
      </c>
    </row>
    <row r="19" spans="1:13" x14ac:dyDescent="0.2">
      <c r="A19" s="330" t="s">
        <v>350</v>
      </c>
      <c r="B19" s="326">
        <v>99.742857142857133</v>
      </c>
      <c r="C19" s="326">
        <v>97.343043478260867</v>
      </c>
      <c r="D19" s="326">
        <v>94.469047619047643</v>
      </c>
      <c r="E19" s="326">
        <v>90.556818181818201</v>
      </c>
      <c r="F19" s="326">
        <v>78.189565217391291</v>
      </c>
      <c r="G19" s="326">
        <v>67.731499999999997</v>
      </c>
      <c r="H19" s="326">
        <v>49.640869565217379</v>
      </c>
      <c r="I19" s="326">
        <v>35.203181818181811</v>
      </c>
      <c r="J19" s="326">
        <v>45.082000000000001</v>
      </c>
      <c r="K19" s="326">
        <v>43.201818181818183</v>
      </c>
      <c r="L19" s="326">
        <v>47.036363636363632</v>
      </c>
      <c r="M19" s="326">
        <v>51.764285714285712</v>
      </c>
    </row>
    <row r="20" spans="1:13" x14ac:dyDescent="0.2">
      <c r="A20" s="327" t="s">
        <v>351</v>
      </c>
      <c r="B20" s="329"/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M20" s="329"/>
    </row>
    <row r="21" spans="1:13" x14ac:dyDescent="0.2">
      <c r="A21" s="325" t="s">
        <v>352</v>
      </c>
      <c r="B21" s="239">
        <v>112.79428571428571</v>
      </c>
      <c r="C21" s="239">
        <v>106.89608695652173</v>
      </c>
      <c r="D21" s="239">
        <v>101.3815</v>
      </c>
      <c r="E21" s="239">
        <v>97.314999999999998</v>
      </c>
      <c r="F21" s="239">
        <v>87.797391304347812</v>
      </c>
      <c r="G21" s="239">
        <v>79.233499999999992</v>
      </c>
      <c r="H21" s="239">
        <v>62.87047619047619</v>
      </c>
      <c r="I21" s="239">
        <v>47.90857142857142</v>
      </c>
      <c r="J21" s="239">
        <v>58.817999999999998</v>
      </c>
      <c r="K21" s="239">
        <v>56.805909090909104</v>
      </c>
      <c r="L21" s="239">
        <v>59.599499999999999</v>
      </c>
      <c r="M21" s="239">
        <v>63.69263157894737</v>
      </c>
    </row>
    <row r="22" spans="1:13" x14ac:dyDescent="0.2">
      <c r="A22" s="325" t="s">
        <v>353</v>
      </c>
      <c r="B22" s="248">
        <v>111.9157142857143</v>
      </c>
      <c r="C22" s="248">
        <v>106.41304347826085</v>
      </c>
      <c r="D22" s="248">
        <v>101.059</v>
      </c>
      <c r="E22" s="248">
        <v>96.911363636363618</v>
      </c>
      <c r="F22" s="248">
        <v>87.427826086956529</v>
      </c>
      <c r="G22" s="248">
        <v>78.937999999999988</v>
      </c>
      <c r="H22" s="248">
        <v>62.231904761904765</v>
      </c>
      <c r="I22" s="248">
        <v>47.241904761904756</v>
      </c>
      <c r="J22" s="248">
        <v>57.903499999999987</v>
      </c>
      <c r="K22" s="248">
        <v>55.563181818181803</v>
      </c>
      <c r="L22" s="248">
        <v>59.227999999999987</v>
      </c>
      <c r="M22" s="248">
        <v>63.244736842105269</v>
      </c>
    </row>
    <row r="23" spans="1:13" x14ac:dyDescent="0.2">
      <c r="A23" s="330" t="s">
        <v>354</v>
      </c>
      <c r="B23" s="326">
        <v>112.26666666666668</v>
      </c>
      <c r="C23" s="326">
        <v>106.73391304347824</v>
      </c>
      <c r="D23" s="326">
        <v>101.56399999999999</v>
      </c>
      <c r="E23" s="326">
        <v>97.020909090909072</v>
      </c>
      <c r="F23" s="326">
        <v>87.512608695652162</v>
      </c>
      <c r="G23" s="326">
        <v>79.278999999999996</v>
      </c>
      <c r="H23" s="326">
        <v>62.719047619047615</v>
      </c>
      <c r="I23" s="326">
        <v>47.458095238095247</v>
      </c>
      <c r="J23" s="326">
        <v>57.957999999999991</v>
      </c>
      <c r="K23" s="326">
        <v>56.299090909090914</v>
      </c>
      <c r="L23" s="326">
        <v>59.452999999999996</v>
      </c>
      <c r="M23" s="326">
        <v>63.715263157894718</v>
      </c>
    </row>
    <row r="24" spans="1:13" s="260" customFormat="1" ht="15" x14ac:dyDescent="0.25">
      <c r="A24" s="695" t="s">
        <v>355</v>
      </c>
      <c r="B24" s="696">
        <v>107.86714285714285</v>
      </c>
      <c r="C24" s="696">
        <v>105.60826086956523</v>
      </c>
      <c r="D24" s="696">
        <v>100.75142857142856</v>
      </c>
      <c r="E24" s="696">
        <v>95.977727272727265</v>
      </c>
      <c r="F24" s="696">
        <v>85.060434782608709</v>
      </c>
      <c r="G24" s="696">
        <v>75.566000000000003</v>
      </c>
      <c r="H24" s="696">
        <v>59.512272727272716</v>
      </c>
      <c r="I24" s="696">
        <v>44.990909090909092</v>
      </c>
      <c r="J24" s="696">
        <v>54.061999999999991</v>
      </c>
      <c r="K24" s="696">
        <v>52.474090909090904</v>
      </c>
      <c r="L24" s="696">
        <v>57.083181818181835</v>
      </c>
      <c r="M24" s="696">
        <v>62.084285714285727</v>
      </c>
    </row>
    <row r="25" spans="1:13" x14ac:dyDescent="0.2">
      <c r="A25" s="331"/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49" t="s">
        <v>336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P38" sqref="P38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8"/>
    <col min="16" max="16384" width="10.5" style="13"/>
  </cols>
  <sheetData>
    <row r="1" spans="1:15" ht="13.7" customHeight="1" x14ac:dyDescent="0.2">
      <c r="A1" s="226" t="s">
        <v>22</v>
      </c>
      <c r="B1" s="226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5" ht="13.7" customHeight="1" x14ac:dyDescent="0.2">
      <c r="A2" s="226"/>
      <c r="B2" s="226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31" t="s">
        <v>356</v>
      </c>
    </row>
    <row r="3" spans="1:15" ht="13.7" customHeight="1" x14ac:dyDescent="0.2">
      <c r="B3" s="237"/>
      <c r="C3" s="763">
        <v>2014</v>
      </c>
      <c r="D3" s="763" t="s">
        <v>617</v>
      </c>
      <c r="E3" s="763" t="s">
        <v>617</v>
      </c>
      <c r="F3" s="763" t="s">
        <v>617</v>
      </c>
      <c r="G3" s="763" t="s">
        <v>617</v>
      </c>
      <c r="H3" s="763" t="s">
        <v>617</v>
      </c>
      <c r="I3" s="763" t="s">
        <v>617</v>
      </c>
      <c r="J3" s="763">
        <v>2015</v>
      </c>
      <c r="K3" s="763" t="s">
        <v>617</v>
      </c>
      <c r="L3" s="763" t="s">
        <v>617</v>
      </c>
      <c r="M3" s="763" t="s">
        <v>617</v>
      </c>
      <c r="N3" s="763" t="s">
        <v>617</v>
      </c>
    </row>
    <row r="4" spans="1:15" ht="13.7" customHeight="1" x14ac:dyDescent="0.2">
      <c r="B4" s="237"/>
      <c r="C4" s="694">
        <v>41791</v>
      </c>
      <c r="D4" s="694">
        <v>41821</v>
      </c>
      <c r="E4" s="694">
        <v>41852</v>
      </c>
      <c r="F4" s="694">
        <v>41883</v>
      </c>
      <c r="G4" s="694">
        <v>41913</v>
      </c>
      <c r="H4" s="694">
        <v>41944</v>
      </c>
      <c r="I4" s="694">
        <v>41974</v>
      </c>
      <c r="J4" s="694">
        <v>42005</v>
      </c>
      <c r="K4" s="694">
        <v>42036</v>
      </c>
      <c r="L4" s="694">
        <v>42064</v>
      </c>
      <c r="M4" s="694">
        <v>42095</v>
      </c>
      <c r="N4" s="694">
        <v>42125</v>
      </c>
    </row>
    <row r="5" spans="1:15" ht="13.7" customHeight="1" x14ac:dyDescent="0.2">
      <c r="A5" s="881" t="s">
        <v>579</v>
      </c>
      <c r="B5" s="332" t="s">
        <v>357</v>
      </c>
      <c r="C5" s="770">
        <v>993.82142857142856</v>
      </c>
      <c r="D5" s="771">
        <v>997.95652173913038</v>
      </c>
      <c r="E5" s="771">
        <v>938.41250000000002</v>
      </c>
      <c r="F5" s="771">
        <v>905.52272727272725</v>
      </c>
      <c r="G5" s="771">
        <v>804.35869565217388</v>
      </c>
      <c r="H5" s="771">
        <v>731.41250000000002</v>
      </c>
      <c r="I5" s="771">
        <v>586.26190476190482</v>
      </c>
      <c r="J5" s="771">
        <v>465.41666666666669</v>
      </c>
      <c r="K5" s="771">
        <v>560.91250000000002</v>
      </c>
      <c r="L5" s="771">
        <v>595.5</v>
      </c>
      <c r="M5" s="771">
        <v>614.32500000000005</v>
      </c>
      <c r="N5" s="771">
        <v>659.03947368421052</v>
      </c>
    </row>
    <row r="6" spans="1:15" ht="13.7" customHeight="1" x14ac:dyDescent="0.2">
      <c r="A6" s="882"/>
      <c r="B6" s="333" t="s">
        <v>358</v>
      </c>
      <c r="C6" s="772">
        <v>1022.5833333333334</v>
      </c>
      <c r="D6" s="773">
        <v>1006.75</v>
      </c>
      <c r="E6" s="773">
        <v>947.65</v>
      </c>
      <c r="F6" s="773">
        <v>925.11363636363637</v>
      </c>
      <c r="G6" s="773">
        <v>813.67391304347825</v>
      </c>
      <c r="H6" s="773">
        <v>736.5625</v>
      </c>
      <c r="I6" s="773">
        <v>567.07142857142856</v>
      </c>
      <c r="J6" s="773">
        <v>457.42857142857144</v>
      </c>
      <c r="K6" s="773">
        <v>548.42499999999995</v>
      </c>
      <c r="L6" s="773">
        <v>588.86363636363637</v>
      </c>
      <c r="M6" s="773">
        <v>613.83749999999998</v>
      </c>
      <c r="N6" s="773">
        <v>653.42105263157896</v>
      </c>
    </row>
    <row r="7" spans="1:15" ht="13.7" customHeight="1" x14ac:dyDescent="0.2">
      <c r="A7" s="883" t="s">
        <v>633</v>
      </c>
      <c r="B7" s="332" t="s">
        <v>357</v>
      </c>
      <c r="C7" s="774">
        <v>957.20238095238096</v>
      </c>
      <c r="D7" s="775">
        <v>944.93478260869563</v>
      </c>
      <c r="E7" s="775">
        <v>928.1</v>
      </c>
      <c r="F7" s="775">
        <v>882.23863636363637</v>
      </c>
      <c r="G7" s="775">
        <v>805.75</v>
      </c>
      <c r="H7" s="775">
        <v>750.16250000000002</v>
      </c>
      <c r="I7" s="775">
        <v>608.70238095238096</v>
      </c>
      <c r="J7" s="775">
        <v>496.84523809523807</v>
      </c>
      <c r="K7" s="775">
        <v>579.21249999999998</v>
      </c>
      <c r="L7" s="775">
        <v>542.5</v>
      </c>
      <c r="M7" s="775">
        <v>553.9375</v>
      </c>
      <c r="N7" s="775">
        <v>596.77631578947364</v>
      </c>
    </row>
    <row r="8" spans="1:15" ht="13.7" customHeight="1" x14ac:dyDescent="0.2">
      <c r="A8" s="884"/>
      <c r="B8" s="333" t="s">
        <v>358</v>
      </c>
      <c r="C8" s="772">
        <v>967.78571428571433</v>
      </c>
      <c r="D8" s="773">
        <v>953.96739130434787</v>
      </c>
      <c r="E8" s="773">
        <v>934</v>
      </c>
      <c r="F8" s="773">
        <v>890.09090909090912</v>
      </c>
      <c r="G8" s="773">
        <v>817.45652173913038</v>
      </c>
      <c r="H8" s="773">
        <v>763.86249999999995</v>
      </c>
      <c r="I8" s="773">
        <v>622.95238095238096</v>
      </c>
      <c r="J8" s="773">
        <v>518.73809523809518</v>
      </c>
      <c r="K8" s="773">
        <v>593.04999999999995</v>
      </c>
      <c r="L8" s="773">
        <v>554.72727272727275</v>
      </c>
      <c r="M8" s="773">
        <v>574.76250000000005</v>
      </c>
      <c r="N8" s="773">
        <v>608.51315789473688</v>
      </c>
    </row>
    <row r="9" spans="1:15" ht="13.7" customHeight="1" x14ac:dyDescent="0.2">
      <c r="A9" s="883" t="s">
        <v>580</v>
      </c>
      <c r="B9" s="332" t="s">
        <v>357</v>
      </c>
      <c r="C9" s="770">
        <v>917.4585714285713</v>
      </c>
      <c r="D9" s="771">
        <v>902.61956521739125</v>
      </c>
      <c r="E9" s="771">
        <v>884</v>
      </c>
      <c r="F9" s="771">
        <v>847.89772727272725</v>
      </c>
      <c r="G9" s="771">
        <v>774.53260869565213</v>
      </c>
      <c r="H9" s="771">
        <v>721.23749999999995</v>
      </c>
      <c r="I9" s="771">
        <v>576.64285714285711</v>
      </c>
      <c r="J9" s="771">
        <v>469.71428571428572</v>
      </c>
      <c r="K9" s="771">
        <v>557.71249999999998</v>
      </c>
      <c r="L9" s="771">
        <v>533.5</v>
      </c>
      <c r="M9" s="771">
        <v>554.42499999999995</v>
      </c>
      <c r="N9" s="771">
        <v>598.84210526315792</v>
      </c>
    </row>
    <row r="10" spans="1:15" ht="13.7" customHeight="1" x14ac:dyDescent="0.2">
      <c r="A10" s="884"/>
      <c r="B10" s="333" t="s">
        <v>358</v>
      </c>
      <c r="C10" s="772">
        <v>931.25</v>
      </c>
      <c r="D10" s="773">
        <v>911.62521739130443</v>
      </c>
      <c r="E10" s="773">
        <v>891.26900000000001</v>
      </c>
      <c r="F10" s="773">
        <v>854.15909090909088</v>
      </c>
      <c r="G10" s="773">
        <v>785.53260869565213</v>
      </c>
      <c r="H10" s="773">
        <v>744.65</v>
      </c>
      <c r="I10" s="773">
        <v>603.35714285714289</v>
      </c>
      <c r="J10" s="773">
        <v>500.3633333333334</v>
      </c>
      <c r="K10" s="773">
        <v>585.29999999999995</v>
      </c>
      <c r="L10" s="773">
        <v>555.60818181818183</v>
      </c>
      <c r="M10" s="773">
        <v>571.65699999999993</v>
      </c>
      <c r="N10" s="773">
        <v>608.50789473684199</v>
      </c>
    </row>
    <row r="11" spans="1:15" ht="13.7" customHeight="1" x14ac:dyDescent="0.2">
      <c r="A11" s="881" t="s">
        <v>359</v>
      </c>
      <c r="B11" s="332" t="s">
        <v>357</v>
      </c>
      <c r="C11" s="770">
        <v>641.20238095238096</v>
      </c>
      <c r="D11" s="771">
        <v>605.195652173913</v>
      </c>
      <c r="E11" s="771">
        <v>574.67499999999995</v>
      </c>
      <c r="F11" s="771">
        <v>567.03409090909088</v>
      </c>
      <c r="G11" s="771">
        <v>487.98391304347825</v>
      </c>
      <c r="H11" s="771">
        <v>425.38749999999999</v>
      </c>
      <c r="I11" s="771">
        <v>326.21428571428572</v>
      </c>
      <c r="J11" s="771">
        <v>261.9404761904762</v>
      </c>
      <c r="K11" s="771">
        <v>292.6875</v>
      </c>
      <c r="L11" s="771">
        <v>312.65909090909093</v>
      </c>
      <c r="M11" s="771">
        <v>327.125</v>
      </c>
      <c r="N11" s="771">
        <v>349.63157894736844</v>
      </c>
    </row>
    <row r="12" spans="1:15" ht="13.7" customHeight="1" x14ac:dyDescent="0.2">
      <c r="A12" s="882"/>
      <c r="B12" s="333" t="s">
        <v>358</v>
      </c>
      <c r="C12" s="772">
        <v>634.09523809523807</v>
      </c>
      <c r="D12" s="773">
        <v>598.1521739130435</v>
      </c>
      <c r="E12" s="773">
        <v>566.72500000000002</v>
      </c>
      <c r="F12" s="773">
        <v>552.01136363636363</v>
      </c>
      <c r="G12" s="773">
        <v>478.88043478260869</v>
      </c>
      <c r="H12" s="773">
        <v>417.625</v>
      </c>
      <c r="I12" s="773">
        <v>319.45238095238096</v>
      </c>
      <c r="J12" s="773">
        <v>253.78571428571428</v>
      </c>
      <c r="K12" s="773">
        <v>283.38749999999999</v>
      </c>
      <c r="L12" s="773">
        <v>304.84090909090907</v>
      </c>
      <c r="M12" s="773">
        <v>320.83749999999998</v>
      </c>
      <c r="N12" s="773">
        <v>343.11842105263156</v>
      </c>
    </row>
    <row r="13" spans="1:15" ht="13.7" customHeight="1" x14ac:dyDescent="0.2">
      <c r="B13" s="331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49" t="s">
        <v>336</v>
      </c>
    </row>
    <row r="14" spans="1:15" ht="13.7" customHeight="1" x14ac:dyDescent="0.2">
      <c r="A14" s="331"/>
      <c r="N14" s="228"/>
      <c r="O14" s="13"/>
    </row>
    <row r="15" spans="1:15" ht="13.7" customHeight="1" x14ac:dyDescent="0.2">
      <c r="A15" s="331"/>
      <c r="N15" s="228"/>
      <c r="O15" s="13"/>
    </row>
    <row r="18" spans="13:15" ht="13.7" customHeight="1" x14ac:dyDescent="0.2">
      <c r="N18" s="228"/>
      <c r="O18" s="13"/>
    </row>
    <row r="19" spans="13:15" ht="13.7" customHeight="1" x14ac:dyDescent="0.2">
      <c r="M19" s="228"/>
      <c r="O19" s="13"/>
    </row>
    <row r="20" spans="13:15" ht="13.7" customHeight="1" x14ac:dyDescent="0.2">
      <c r="M20" s="228"/>
      <c r="O20" s="13"/>
    </row>
    <row r="21" spans="13:15" ht="13.7" customHeight="1" x14ac:dyDescent="0.2">
      <c r="M21" s="228"/>
      <c r="O21" s="13"/>
    </row>
    <row r="22" spans="13:15" ht="13.7" customHeight="1" x14ac:dyDescent="0.2">
      <c r="M22" s="228"/>
      <c r="O22" s="13"/>
    </row>
    <row r="23" spans="13:15" ht="13.7" customHeight="1" x14ac:dyDescent="0.2">
      <c r="M23" s="228"/>
      <c r="O23" s="13"/>
    </row>
    <row r="24" spans="13:15" ht="13.7" customHeight="1" x14ac:dyDescent="0.2">
      <c r="M24" s="228"/>
      <c r="O24" s="13"/>
    </row>
    <row r="25" spans="13:15" ht="13.7" customHeight="1" x14ac:dyDescent="0.2">
      <c r="M25" s="228"/>
      <c r="O25" s="13"/>
    </row>
    <row r="26" spans="13:15" ht="13.7" customHeight="1" x14ac:dyDescent="0.2">
      <c r="M26" s="228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C27" sqref="C27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360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557</v>
      </c>
    </row>
    <row r="3" spans="1:8" x14ac:dyDescent="0.2">
      <c r="A3" s="63"/>
      <c r="B3" s="859">
        <f>INDICE!A3</f>
        <v>42125</v>
      </c>
      <c r="C3" s="877">
        <v>41671</v>
      </c>
      <c r="D3" s="877" t="s">
        <v>120</v>
      </c>
      <c r="E3" s="877"/>
      <c r="F3" s="877" t="s">
        <v>121</v>
      </c>
      <c r="G3" s="877"/>
      <c r="H3" s="877"/>
    </row>
    <row r="4" spans="1:8" ht="25.5" x14ac:dyDescent="0.2">
      <c r="A4" s="75"/>
      <c r="B4" s="262" t="s">
        <v>55</v>
      </c>
      <c r="C4" s="263" t="s">
        <v>535</v>
      </c>
      <c r="D4" s="262" t="s">
        <v>55</v>
      </c>
      <c r="E4" s="263" t="s">
        <v>535</v>
      </c>
      <c r="F4" s="262" t="s">
        <v>55</v>
      </c>
      <c r="G4" s="264" t="s">
        <v>535</v>
      </c>
      <c r="H4" s="263" t="s">
        <v>110</v>
      </c>
    </row>
    <row r="5" spans="1:8" x14ac:dyDescent="0.2">
      <c r="A5" s="65" t="s">
        <v>361</v>
      </c>
      <c r="B5" s="266">
        <v>17508.061000000002</v>
      </c>
      <c r="C5" s="265">
        <v>-2.0407764757686331</v>
      </c>
      <c r="D5" s="266">
        <v>114531.842</v>
      </c>
      <c r="E5" s="265">
        <v>2.0028811498607966</v>
      </c>
      <c r="F5" s="266">
        <v>245169.32399999999</v>
      </c>
      <c r="G5" s="265">
        <v>-3.4371932457381758</v>
      </c>
      <c r="H5" s="265">
        <v>78.586403984452261</v>
      </c>
    </row>
    <row r="6" spans="1:8" x14ac:dyDescent="0.2">
      <c r="A6" s="65" t="s">
        <v>362</v>
      </c>
      <c r="B6" s="66">
        <v>4068.0940000000001</v>
      </c>
      <c r="C6" s="268">
        <v>18.453616202263319</v>
      </c>
      <c r="D6" s="66">
        <v>22014.705999999998</v>
      </c>
      <c r="E6" s="67">
        <v>31.034137125261317</v>
      </c>
      <c r="F6" s="66">
        <v>56641.110999999997</v>
      </c>
      <c r="G6" s="67">
        <v>8.7373153805608528</v>
      </c>
      <c r="H6" s="67">
        <v>18.15570218390863</v>
      </c>
    </row>
    <row r="7" spans="1:8" x14ac:dyDescent="0.2">
      <c r="A7" s="65" t="s">
        <v>363</v>
      </c>
      <c r="B7" s="267">
        <v>699.53899999999999</v>
      </c>
      <c r="C7" s="268">
        <v>-22.750417698720234</v>
      </c>
      <c r="D7" s="267">
        <v>3748.2</v>
      </c>
      <c r="E7" s="268">
        <v>-19.320503079131861</v>
      </c>
      <c r="F7" s="267">
        <v>10163.789000000001</v>
      </c>
      <c r="G7" s="268">
        <v>-9.6219176201438099</v>
      </c>
      <c r="H7" s="268">
        <v>3.2578938316391164</v>
      </c>
    </row>
    <row r="8" spans="1:8" x14ac:dyDescent="0.2">
      <c r="A8" s="337" t="s">
        <v>197</v>
      </c>
      <c r="B8" s="338">
        <v>22275.694</v>
      </c>
      <c r="C8" s="339">
        <v>0.28360806434265956</v>
      </c>
      <c r="D8" s="338">
        <v>140294.74799999999</v>
      </c>
      <c r="E8" s="339">
        <v>4.909365570772918</v>
      </c>
      <c r="F8" s="338">
        <v>311974.22399999999</v>
      </c>
      <c r="G8" s="340">
        <v>-1.6573728357869639</v>
      </c>
      <c r="H8" s="341">
        <v>100</v>
      </c>
    </row>
    <row r="9" spans="1:8" x14ac:dyDescent="0.2">
      <c r="A9" s="342" t="s">
        <v>607</v>
      </c>
      <c r="B9" s="631">
        <v>7456.1859999999997</v>
      </c>
      <c r="C9" s="274">
        <v>-7.6926409991923306</v>
      </c>
      <c r="D9" s="631">
        <v>39048.845000000001</v>
      </c>
      <c r="E9" s="274">
        <v>-7.4452112774270702</v>
      </c>
      <c r="F9" s="631">
        <v>97314.648000000001</v>
      </c>
      <c r="G9" s="275">
        <v>-8.7544887815668986</v>
      </c>
      <c r="H9" s="275">
        <v>31.193169343374983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240</v>
      </c>
    </row>
    <row r="11" spans="1:8" x14ac:dyDescent="0.2">
      <c r="A11" s="276" t="s">
        <v>571</v>
      </c>
      <c r="B11" s="94"/>
      <c r="C11" s="290"/>
      <c r="D11" s="290"/>
      <c r="E11" s="290"/>
      <c r="F11" s="94"/>
      <c r="G11" s="94"/>
      <c r="H11" s="94"/>
    </row>
    <row r="12" spans="1:8" x14ac:dyDescent="0.2">
      <c r="A12" s="276" t="s">
        <v>608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714" t="s">
        <v>241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D31" sqref="D31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364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557</v>
      </c>
    </row>
    <row r="3" spans="1:8" ht="14.1" customHeight="1" x14ac:dyDescent="0.2">
      <c r="A3" s="63"/>
      <c r="B3" s="859">
        <f>INDICE!A3</f>
        <v>42125</v>
      </c>
      <c r="C3" s="859">
        <v>41671</v>
      </c>
      <c r="D3" s="877" t="s">
        <v>120</v>
      </c>
      <c r="E3" s="877"/>
      <c r="F3" s="877" t="s">
        <v>121</v>
      </c>
      <c r="G3" s="877"/>
      <c r="H3" s="261"/>
    </row>
    <row r="4" spans="1:8" ht="25.5" x14ac:dyDescent="0.2">
      <c r="A4" s="75"/>
      <c r="B4" s="262" t="s">
        <v>55</v>
      </c>
      <c r="C4" s="263" t="s">
        <v>535</v>
      </c>
      <c r="D4" s="262" t="s">
        <v>55</v>
      </c>
      <c r="E4" s="263" t="s">
        <v>535</v>
      </c>
      <c r="F4" s="262" t="s">
        <v>55</v>
      </c>
      <c r="G4" s="264" t="s">
        <v>535</v>
      </c>
      <c r="H4" s="263" t="s">
        <v>110</v>
      </c>
    </row>
    <row r="5" spans="1:8" x14ac:dyDescent="0.2">
      <c r="A5" s="65" t="s">
        <v>584</v>
      </c>
      <c r="B5" s="266">
        <v>8803.5740000000005</v>
      </c>
      <c r="C5" s="265">
        <v>4.8007968293486902</v>
      </c>
      <c r="D5" s="266">
        <v>45307.303</v>
      </c>
      <c r="E5" s="265">
        <v>5.7981120159296466</v>
      </c>
      <c r="F5" s="266">
        <v>113500.87699999999</v>
      </c>
      <c r="G5" s="265">
        <v>0.28894302447148823</v>
      </c>
      <c r="H5" s="265">
        <v>36.381491888894004</v>
      </c>
    </row>
    <row r="6" spans="1:8" x14ac:dyDescent="0.2">
      <c r="A6" s="65" t="s">
        <v>583</v>
      </c>
      <c r="B6" s="66">
        <v>9815.8269999999993</v>
      </c>
      <c r="C6" s="268">
        <v>-0.2200767534196014</v>
      </c>
      <c r="D6" s="66">
        <v>49991.701999999997</v>
      </c>
      <c r="E6" s="67">
        <v>-0.61370883730546877</v>
      </c>
      <c r="F6" s="66">
        <v>118777.21</v>
      </c>
      <c r="G6" s="67">
        <v>-6.0177962228537032</v>
      </c>
      <c r="H6" s="67">
        <v>38.072763985783645</v>
      </c>
    </row>
    <row r="7" spans="1:8" x14ac:dyDescent="0.2">
      <c r="A7" s="65" t="s">
        <v>582</v>
      </c>
      <c r="B7" s="267">
        <v>2956.7539999999999</v>
      </c>
      <c r="C7" s="268">
        <v>-3.6690265429061988</v>
      </c>
      <c r="D7" s="267">
        <v>41247.542999999998</v>
      </c>
      <c r="E7" s="268">
        <v>14.707188497829485</v>
      </c>
      <c r="F7" s="267">
        <v>69532.347999999998</v>
      </c>
      <c r="G7" s="268">
        <v>4.6708036004577114</v>
      </c>
      <c r="H7" s="268">
        <v>22.287850293683238</v>
      </c>
    </row>
    <row r="8" spans="1:8" x14ac:dyDescent="0.2">
      <c r="A8" s="697" t="s">
        <v>365</v>
      </c>
      <c r="B8" s="267">
        <v>699.53899999999999</v>
      </c>
      <c r="C8" s="268">
        <v>-22.750417698720234</v>
      </c>
      <c r="D8" s="267">
        <v>3748.2</v>
      </c>
      <c r="E8" s="268">
        <v>-19.320503079131861</v>
      </c>
      <c r="F8" s="267">
        <v>10163.789000000001</v>
      </c>
      <c r="G8" s="268">
        <v>-9.6219176201438099</v>
      </c>
      <c r="H8" s="268">
        <v>3.2578938316391164</v>
      </c>
    </row>
    <row r="9" spans="1:8" x14ac:dyDescent="0.2">
      <c r="A9" s="337" t="s">
        <v>197</v>
      </c>
      <c r="B9" s="338">
        <v>22275.694</v>
      </c>
      <c r="C9" s="339">
        <v>0.28360806434265956</v>
      </c>
      <c r="D9" s="338">
        <v>140294.74799999999</v>
      </c>
      <c r="E9" s="339">
        <v>4.909365570772918</v>
      </c>
      <c r="F9" s="338">
        <v>311974.22399999999</v>
      </c>
      <c r="G9" s="340">
        <v>-1.6573728357869639</v>
      </c>
      <c r="H9" s="341">
        <v>100</v>
      </c>
    </row>
    <row r="10" spans="1:8" x14ac:dyDescent="0.2">
      <c r="A10" s="276"/>
      <c r="B10" s="65"/>
      <c r="C10" s="65"/>
      <c r="D10" s="65"/>
      <c r="E10" s="65"/>
      <c r="F10" s="65"/>
      <c r="G10" s="134"/>
      <c r="H10" s="71" t="s">
        <v>240</v>
      </c>
    </row>
    <row r="11" spans="1:8" x14ac:dyDescent="0.2">
      <c r="A11" s="276" t="s">
        <v>571</v>
      </c>
      <c r="B11" s="94"/>
      <c r="C11" s="290"/>
      <c r="D11" s="290"/>
      <c r="E11" s="290"/>
      <c r="F11" s="94"/>
      <c r="G11" s="94"/>
      <c r="H11" s="94"/>
    </row>
    <row r="12" spans="1:8" x14ac:dyDescent="0.2">
      <c r="A12" s="276" t="s">
        <v>581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714" t="s">
        <v>241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364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B5" sqref="B5:D16"/>
    </sheetView>
  </sheetViews>
  <sheetFormatPr baseColWidth="10" defaultRowHeight="14.25" x14ac:dyDescent="0.2"/>
  <sheetData>
    <row r="1" spans="1:4" x14ac:dyDescent="0.2">
      <c r="A1" s="226" t="s">
        <v>585</v>
      </c>
      <c r="B1" s="226"/>
      <c r="C1" s="226"/>
      <c r="D1" s="226"/>
    </row>
    <row r="2" spans="1:4" x14ac:dyDescent="0.2">
      <c r="A2" s="229"/>
      <c r="B2" s="229"/>
      <c r="C2" s="229"/>
      <c r="D2" s="229"/>
    </row>
    <row r="3" spans="1:4" x14ac:dyDescent="0.2">
      <c r="A3" s="232"/>
      <c r="B3" s="885">
        <v>2012</v>
      </c>
      <c r="C3" s="885">
        <v>2013</v>
      </c>
      <c r="D3" s="885">
        <v>2014</v>
      </c>
    </row>
    <row r="4" spans="1:4" x14ac:dyDescent="0.2">
      <c r="A4" s="237"/>
      <c r="B4" s="886"/>
      <c r="C4" s="886"/>
      <c r="D4" s="886"/>
    </row>
    <row r="5" spans="1:4" x14ac:dyDescent="0.2">
      <c r="A5" s="277" t="s">
        <v>366</v>
      </c>
      <c r="B5" s="328">
        <v>-4.0535722731549946</v>
      </c>
      <c r="C5" s="328">
        <v>-8.0401119445560489</v>
      </c>
      <c r="D5" s="328">
        <v>-7.4741871285765846</v>
      </c>
    </row>
    <row r="6" spans="1:4" x14ac:dyDescent="0.2">
      <c r="A6" s="237" t="s">
        <v>135</v>
      </c>
      <c r="B6" s="239">
        <v>-7.088077792977046</v>
      </c>
      <c r="C6" s="239">
        <v>-7.0037468327399974</v>
      </c>
      <c r="D6" s="239">
        <v>-6.1469186909602751</v>
      </c>
    </row>
    <row r="7" spans="1:4" x14ac:dyDescent="0.2">
      <c r="A7" s="237" t="s">
        <v>136</v>
      </c>
      <c r="B7" s="239">
        <v>-6.83287887708196</v>
      </c>
      <c r="C7" s="239">
        <v>-7.681494940759781</v>
      </c>
      <c r="D7" s="239">
        <v>-4.6501469597789589</v>
      </c>
    </row>
    <row r="8" spans="1:4" x14ac:dyDescent="0.2">
      <c r="A8" s="237" t="s">
        <v>137</v>
      </c>
      <c r="B8" s="239">
        <v>-7.5798540360641251</v>
      </c>
      <c r="C8" s="239">
        <v>-8.517655428837104</v>
      </c>
      <c r="D8" s="239">
        <v>-2.8597100037866841</v>
      </c>
    </row>
    <row r="9" spans="1:4" x14ac:dyDescent="0.2">
      <c r="A9" s="237" t="s">
        <v>138</v>
      </c>
      <c r="B9" s="239">
        <v>-7.2617509097959223</v>
      </c>
      <c r="C9" s="239">
        <v>-9.3108077199824191</v>
      </c>
      <c r="D9" s="239">
        <v>-1.6573728357869639</v>
      </c>
    </row>
    <row r="10" spans="1:4" x14ac:dyDescent="0.2">
      <c r="A10" s="237" t="s">
        <v>139</v>
      </c>
      <c r="B10" s="239">
        <v>-7.0759216342685134</v>
      </c>
      <c r="C10" s="239">
        <v>-8.6545481857552335</v>
      </c>
      <c r="D10" s="239" t="s">
        <v>617</v>
      </c>
    </row>
    <row r="11" spans="1:4" x14ac:dyDescent="0.2">
      <c r="A11" s="237" t="s">
        <v>140</v>
      </c>
      <c r="B11" s="239">
        <v>-7.242658414706785</v>
      </c>
      <c r="C11" s="239">
        <v>-8.6505630730997307</v>
      </c>
      <c r="D11" s="239" t="s">
        <v>617</v>
      </c>
    </row>
    <row r="12" spans="1:4" x14ac:dyDescent="0.2">
      <c r="A12" s="237" t="s">
        <v>141</v>
      </c>
      <c r="B12" s="239">
        <v>-7.5759015210375411</v>
      </c>
      <c r="C12" s="239">
        <v>-7.8488835513590001</v>
      </c>
      <c r="D12" s="239" t="s">
        <v>617</v>
      </c>
    </row>
    <row r="13" spans="1:4" x14ac:dyDescent="0.2">
      <c r="A13" s="237" t="s">
        <v>142</v>
      </c>
      <c r="B13" s="239">
        <v>-7.0274744528575654</v>
      </c>
      <c r="C13" s="239">
        <v>-7.4836406204844126</v>
      </c>
      <c r="D13" s="239" t="s">
        <v>617</v>
      </c>
    </row>
    <row r="14" spans="1:4" x14ac:dyDescent="0.2">
      <c r="A14" s="237" t="s">
        <v>143</v>
      </c>
      <c r="B14" s="239">
        <v>-7.9041639707250591</v>
      </c>
      <c r="C14" s="239">
        <v>-7.4405626847611606</v>
      </c>
      <c r="D14" s="239" t="s">
        <v>617</v>
      </c>
    </row>
    <row r="15" spans="1:4" x14ac:dyDescent="0.2">
      <c r="A15" s="237" t="s">
        <v>144</v>
      </c>
      <c r="B15" s="239">
        <v>-8.5881033603635313</v>
      </c>
      <c r="C15" s="239">
        <v>-7.6272037124902425</v>
      </c>
      <c r="D15" s="239" t="s">
        <v>617</v>
      </c>
    </row>
    <row r="16" spans="1:4" x14ac:dyDescent="0.2">
      <c r="A16" s="322" t="s">
        <v>145</v>
      </c>
      <c r="B16" s="326">
        <v>-8.1495570115831768</v>
      </c>
      <c r="C16" s="326">
        <v>-8.9897638806275264</v>
      </c>
      <c r="D16" s="326" t="s">
        <v>617</v>
      </c>
    </row>
    <row r="17" spans="4:4" x14ac:dyDescent="0.2">
      <c r="D17" s="71" t="s">
        <v>240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>
      <selection activeCell="I15" sqref="I15"/>
    </sheetView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52" t="s">
        <v>664</v>
      </c>
      <c r="C3" s="849" t="s">
        <v>499</v>
      </c>
      <c r="D3" s="852" t="s">
        <v>620</v>
      </c>
      <c r="E3" s="849" t="s">
        <v>499</v>
      </c>
      <c r="F3" s="854" t="s">
        <v>665</v>
      </c>
    </row>
    <row r="4" spans="1:6" x14ac:dyDescent="0.2">
      <c r="A4" s="75"/>
      <c r="B4" s="853"/>
      <c r="C4" s="850"/>
      <c r="D4" s="853"/>
      <c r="E4" s="850"/>
      <c r="F4" s="855"/>
    </row>
    <row r="5" spans="1:6" x14ac:dyDescent="0.2">
      <c r="A5" s="65" t="s">
        <v>112</v>
      </c>
      <c r="B5" s="66">
        <v>1546.4727156385634</v>
      </c>
      <c r="C5" s="67">
        <v>1.8515080101634531</v>
      </c>
      <c r="D5" s="66">
        <v>1752.4124273999998</v>
      </c>
      <c r="E5" s="67">
        <v>2.041126078787062</v>
      </c>
      <c r="F5" s="67">
        <v>-11.751783344003265</v>
      </c>
    </row>
    <row r="6" spans="1:6" x14ac:dyDescent="0.2">
      <c r="A6" s="65" t="s">
        <v>124</v>
      </c>
      <c r="B6" s="66">
        <v>42413.3226488199</v>
      </c>
      <c r="C6" s="67">
        <v>50.779173682033786</v>
      </c>
      <c r="D6" s="66">
        <v>43602.659159999996</v>
      </c>
      <c r="E6" s="67">
        <v>50.786289417031774</v>
      </c>
      <c r="F6" s="67">
        <v>-2.7276696744935314</v>
      </c>
    </row>
    <row r="7" spans="1:6" x14ac:dyDescent="0.2">
      <c r="A7" s="65" t="s">
        <v>125</v>
      </c>
      <c r="B7" s="66">
        <v>14695.020641340096</v>
      </c>
      <c r="C7" s="67">
        <v>17.593552186094584</v>
      </c>
      <c r="D7" s="66">
        <v>15254.333855999999</v>
      </c>
      <c r="E7" s="67">
        <v>17.767517600980241</v>
      </c>
      <c r="F7" s="67">
        <v>-3.6665856401189787</v>
      </c>
    </row>
    <row r="8" spans="1:6" x14ac:dyDescent="0.2">
      <c r="A8" s="65" t="s">
        <v>126</v>
      </c>
      <c r="B8" s="66">
        <v>19576.005946571258</v>
      </c>
      <c r="C8" s="67">
        <v>23.437291489567521</v>
      </c>
      <c r="D8" s="66">
        <v>19952.774000000001</v>
      </c>
      <c r="E8" s="67">
        <v>23.240035689525747</v>
      </c>
      <c r="F8" s="67">
        <v>-1.8882991078270259</v>
      </c>
    </row>
    <row r="9" spans="1:6" x14ac:dyDescent="0.2">
      <c r="A9" s="65" t="s">
        <v>127</v>
      </c>
      <c r="B9" s="66">
        <v>5294.2131622251727</v>
      </c>
      <c r="C9" s="67">
        <v>6.3384746321406489</v>
      </c>
      <c r="D9" s="66">
        <v>5292.9985200000001</v>
      </c>
      <c r="E9" s="67">
        <v>6.1650312136751992</v>
      </c>
      <c r="F9" s="67">
        <v>2.2948093043725446E-2</v>
      </c>
    </row>
    <row r="10" spans="1:6" x14ac:dyDescent="0.2">
      <c r="A10" s="68" t="s">
        <v>119</v>
      </c>
      <c r="B10" s="69">
        <v>83525.035114594997</v>
      </c>
      <c r="C10" s="70">
        <v>100</v>
      </c>
      <c r="D10" s="69">
        <v>85855.177963399983</v>
      </c>
      <c r="E10" s="70">
        <v>100</v>
      </c>
      <c r="F10" s="70">
        <v>-2.7140388082339362</v>
      </c>
    </row>
    <row r="11" spans="1:6" x14ac:dyDescent="0.2">
      <c r="A11" s="58"/>
      <c r="B11" s="65"/>
      <c r="C11" s="65"/>
      <c r="D11" s="65"/>
      <c r="E11" s="65"/>
      <c r="F11" s="71" t="s">
        <v>621</v>
      </c>
    </row>
    <row r="12" spans="1:6" x14ac:dyDescent="0.2">
      <c r="A12" s="403"/>
      <c r="B12" s="403"/>
      <c r="C12" s="403"/>
      <c r="D12" s="403"/>
      <c r="E12" s="403"/>
      <c r="F12" s="403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J33" sqref="J33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87" t="s">
        <v>587</v>
      </c>
      <c r="B1" s="887"/>
      <c r="C1" s="887"/>
      <c r="D1" s="887"/>
      <c r="E1" s="887"/>
      <c r="F1" s="887"/>
      <c r="G1" s="228"/>
      <c r="H1" s="228"/>
      <c r="I1" s="228"/>
      <c r="J1" s="228"/>
      <c r="K1" s="228"/>
      <c r="L1" s="1"/>
    </row>
    <row r="2" spans="1:12" x14ac:dyDescent="0.2">
      <c r="A2" s="888"/>
      <c r="B2" s="888"/>
      <c r="C2" s="888"/>
      <c r="D2" s="888"/>
      <c r="E2" s="888"/>
      <c r="F2" s="888"/>
      <c r="G2" s="228"/>
      <c r="H2" s="228"/>
      <c r="I2" s="228"/>
      <c r="J2" s="228"/>
      <c r="K2" s="62"/>
      <c r="L2" s="62" t="s">
        <v>557</v>
      </c>
    </row>
    <row r="3" spans="1:12" x14ac:dyDescent="0.2">
      <c r="A3" s="343"/>
      <c r="B3" s="889">
        <f>INDICE!A3</f>
        <v>42125</v>
      </c>
      <c r="C3" s="890">
        <v>41671</v>
      </c>
      <c r="D3" s="890">
        <v>41671</v>
      </c>
      <c r="E3" s="890">
        <v>41671</v>
      </c>
      <c r="F3" s="891">
        <v>41671</v>
      </c>
      <c r="G3" s="892" t="s">
        <v>121</v>
      </c>
      <c r="H3" s="890"/>
      <c r="I3" s="890"/>
      <c r="J3" s="890"/>
      <c r="K3" s="890"/>
      <c r="L3" s="893" t="s">
        <v>110</v>
      </c>
    </row>
    <row r="4" spans="1:12" x14ac:dyDescent="0.2">
      <c r="A4" s="344"/>
      <c r="B4" s="345" t="s">
        <v>367</v>
      </c>
      <c r="C4" s="345" t="s">
        <v>368</v>
      </c>
      <c r="D4" s="346" t="s">
        <v>369</v>
      </c>
      <c r="E4" s="346" t="s">
        <v>370</v>
      </c>
      <c r="F4" s="347" t="s">
        <v>197</v>
      </c>
      <c r="G4" s="348" t="s">
        <v>367</v>
      </c>
      <c r="H4" s="234" t="s">
        <v>368</v>
      </c>
      <c r="I4" s="349" t="s">
        <v>369</v>
      </c>
      <c r="J4" s="349" t="s">
        <v>370</v>
      </c>
      <c r="K4" s="349" t="s">
        <v>197</v>
      </c>
      <c r="L4" s="894"/>
    </row>
    <row r="5" spans="1:12" x14ac:dyDescent="0.2">
      <c r="A5" s="350" t="s">
        <v>161</v>
      </c>
      <c r="B5" s="453">
        <v>2149.2689999999998</v>
      </c>
      <c r="C5" s="453">
        <v>521.83799999999997</v>
      </c>
      <c r="D5" s="453">
        <v>122.126</v>
      </c>
      <c r="E5" s="453">
        <v>221.595</v>
      </c>
      <c r="F5" s="351">
        <v>3014.828</v>
      </c>
      <c r="G5" s="453">
        <v>30804.974999999999</v>
      </c>
      <c r="H5" s="453">
        <v>6521.4960000000001</v>
      </c>
      <c r="I5" s="453">
        <v>2406.4989999999998</v>
      </c>
      <c r="J5" s="453">
        <v>2853.0920000000001</v>
      </c>
      <c r="K5" s="352">
        <v>42586.061999999998</v>
      </c>
      <c r="L5" s="698">
        <v>13.651060994907194</v>
      </c>
    </row>
    <row r="6" spans="1:12" x14ac:dyDescent="0.2">
      <c r="A6" s="353" t="s">
        <v>162</v>
      </c>
      <c r="B6" s="453">
        <v>318.16500000000002</v>
      </c>
      <c r="C6" s="453">
        <v>529.14700000000005</v>
      </c>
      <c r="D6" s="453">
        <v>129.482</v>
      </c>
      <c r="E6" s="453">
        <v>35.619999999999997</v>
      </c>
      <c r="F6" s="354">
        <v>1012.4140000000001</v>
      </c>
      <c r="G6" s="453">
        <v>4753.0929999999998</v>
      </c>
      <c r="H6" s="453">
        <v>6483.1809999999996</v>
      </c>
      <c r="I6" s="453">
        <v>2993.8789999999999</v>
      </c>
      <c r="J6" s="453">
        <v>492.28699999999998</v>
      </c>
      <c r="K6" s="278">
        <v>14722.439999999999</v>
      </c>
      <c r="L6" s="699">
        <v>4.7193123053702744</v>
      </c>
    </row>
    <row r="7" spans="1:12" x14ac:dyDescent="0.2">
      <c r="A7" s="353" t="s">
        <v>163</v>
      </c>
      <c r="B7" s="453">
        <v>19.741</v>
      </c>
      <c r="C7" s="453">
        <v>315.55700000000002</v>
      </c>
      <c r="D7" s="453">
        <v>95.988</v>
      </c>
      <c r="E7" s="453">
        <v>106.068</v>
      </c>
      <c r="F7" s="354">
        <v>537.35400000000004</v>
      </c>
      <c r="G7" s="453">
        <v>733.428</v>
      </c>
      <c r="H7" s="453">
        <v>3724.5688959999998</v>
      </c>
      <c r="I7" s="453">
        <v>2137.8380000000002</v>
      </c>
      <c r="J7" s="453">
        <v>1161.55</v>
      </c>
      <c r="K7" s="278">
        <v>7757.3848960000005</v>
      </c>
      <c r="L7" s="699">
        <v>2.4866477293971863</v>
      </c>
    </row>
    <row r="8" spans="1:12" x14ac:dyDescent="0.2">
      <c r="A8" s="353" t="s">
        <v>164</v>
      </c>
      <c r="B8" s="453">
        <v>466.94499999999999</v>
      </c>
      <c r="C8" s="453">
        <v>0.58099999999999996</v>
      </c>
      <c r="D8" s="453">
        <v>49.734000000000002</v>
      </c>
      <c r="E8" s="453">
        <v>4.641</v>
      </c>
      <c r="F8" s="354">
        <v>521.90099999999995</v>
      </c>
      <c r="G8" s="453">
        <v>4066.8330000000001</v>
      </c>
      <c r="H8" s="453">
        <v>6.4189999999999996</v>
      </c>
      <c r="I8" s="453">
        <v>774.66700000000003</v>
      </c>
      <c r="J8" s="453">
        <v>35.005000000000003</v>
      </c>
      <c r="K8" s="278">
        <v>4882.924</v>
      </c>
      <c r="L8" s="699">
        <v>1.5652326190079799</v>
      </c>
    </row>
    <row r="9" spans="1:12" x14ac:dyDescent="0.2">
      <c r="A9" s="353" t="s">
        <v>166</v>
      </c>
      <c r="B9" s="453">
        <v>138.70599999999999</v>
      </c>
      <c r="C9" s="453">
        <v>153.506</v>
      </c>
      <c r="D9" s="453">
        <v>50.387999999999998</v>
      </c>
      <c r="E9" s="453">
        <v>1.27</v>
      </c>
      <c r="F9" s="354">
        <v>343.86999999999995</v>
      </c>
      <c r="G9" s="453">
        <v>1920.22</v>
      </c>
      <c r="H9" s="453">
        <v>1821.4590000000001</v>
      </c>
      <c r="I9" s="453">
        <v>1040.2650000000001</v>
      </c>
      <c r="J9" s="453">
        <v>19.399000000000001</v>
      </c>
      <c r="K9" s="278">
        <v>4801.3430000000008</v>
      </c>
      <c r="L9" s="699">
        <v>1.5390816401495562</v>
      </c>
    </row>
    <row r="10" spans="1:12" x14ac:dyDescent="0.2">
      <c r="A10" s="353" t="s">
        <v>167</v>
      </c>
      <c r="B10" s="453">
        <v>190.66800000000001</v>
      </c>
      <c r="C10" s="453">
        <v>664.89300000000003</v>
      </c>
      <c r="D10" s="453">
        <v>266.58</v>
      </c>
      <c r="E10" s="453">
        <v>42.177</v>
      </c>
      <c r="F10" s="354">
        <v>1164.318</v>
      </c>
      <c r="G10" s="453">
        <v>2475.4639999999999</v>
      </c>
      <c r="H10" s="453">
        <v>8762.9110000000001</v>
      </c>
      <c r="I10" s="453">
        <v>6637.902</v>
      </c>
      <c r="J10" s="453">
        <v>578.02200000000005</v>
      </c>
      <c r="K10" s="278">
        <v>18454.299000000003</v>
      </c>
      <c r="L10" s="699">
        <v>5.9155683675859692</v>
      </c>
    </row>
    <row r="11" spans="1:12" x14ac:dyDescent="0.2">
      <c r="A11" s="353" t="s">
        <v>624</v>
      </c>
      <c r="B11" s="453">
        <v>947.37</v>
      </c>
      <c r="C11" s="453">
        <v>322.81200000000001</v>
      </c>
      <c r="D11" s="453">
        <v>90.265000000000001</v>
      </c>
      <c r="E11" s="453">
        <v>28.728000000000002</v>
      </c>
      <c r="F11" s="354">
        <v>1389.1750000000002</v>
      </c>
      <c r="G11" s="453">
        <v>10564.352000000001</v>
      </c>
      <c r="H11" s="453">
        <v>3495.855</v>
      </c>
      <c r="I11" s="453">
        <v>2549.3090000000002</v>
      </c>
      <c r="J11" s="453">
        <v>375.01799999999997</v>
      </c>
      <c r="K11" s="278">
        <v>16984.534</v>
      </c>
      <c r="L11" s="699">
        <v>5.4444317862514513</v>
      </c>
    </row>
    <row r="12" spans="1:12" x14ac:dyDescent="0.2">
      <c r="A12" s="353" t="s">
        <v>168</v>
      </c>
      <c r="B12" s="453">
        <v>1250.325</v>
      </c>
      <c r="C12" s="453">
        <v>2671.174</v>
      </c>
      <c r="D12" s="453">
        <v>727.274</v>
      </c>
      <c r="E12" s="453">
        <v>69.840999999999994</v>
      </c>
      <c r="F12" s="354">
        <v>4718.6140000000005</v>
      </c>
      <c r="G12" s="453">
        <v>13921.322</v>
      </c>
      <c r="H12" s="453">
        <v>33636.71</v>
      </c>
      <c r="I12" s="453">
        <v>17397.830999999998</v>
      </c>
      <c r="J12" s="453">
        <v>1218.0730000000001</v>
      </c>
      <c r="K12" s="278">
        <v>66173.936000000002</v>
      </c>
      <c r="L12" s="699">
        <v>21.212208741185908</v>
      </c>
    </row>
    <row r="13" spans="1:12" x14ac:dyDescent="0.2">
      <c r="A13" s="353" t="s">
        <v>371</v>
      </c>
      <c r="B13" s="453">
        <v>945.57399999999996</v>
      </c>
      <c r="C13" s="453">
        <v>1785.896</v>
      </c>
      <c r="D13" s="453">
        <v>139.607</v>
      </c>
      <c r="E13" s="453">
        <v>51.273000000000003</v>
      </c>
      <c r="F13" s="354">
        <v>2922.35</v>
      </c>
      <c r="G13" s="453">
        <v>12557.065000000001</v>
      </c>
      <c r="H13" s="453">
        <v>19035.378000000001</v>
      </c>
      <c r="I13" s="453">
        <v>3431.3719999999998</v>
      </c>
      <c r="J13" s="453">
        <v>611.947</v>
      </c>
      <c r="K13" s="278">
        <v>35635.762000000002</v>
      </c>
      <c r="L13" s="699">
        <v>11.423126201760471</v>
      </c>
    </row>
    <row r="14" spans="1:12" x14ac:dyDescent="0.2">
      <c r="A14" s="353" t="s">
        <v>171</v>
      </c>
      <c r="B14" s="453" t="s">
        <v>150</v>
      </c>
      <c r="C14" s="453">
        <v>86.471999999999994</v>
      </c>
      <c r="D14" s="453">
        <v>25.318999999999999</v>
      </c>
      <c r="E14" s="453">
        <v>20.163</v>
      </c>
      <c r="F14" s="354">
        <v>131.95400000000001</v>
      </c>
      <c r="G14" s="453" t="s">
        <v>150</v>
      </c>
      <c r="H14" s="453">
        <v>1544.229</v>
      </c>
      <c r="I14" s="453">
        <v>558.70399999999995</v>
      </c>
      <c r="J14" s="453">
        <v>494.82400000000001</v>
      </c>
      <c r="K14" s="278">
        <v>2597.7570000000001</v>
      </c>
      <c r="L14" s="699">
        <v>0.8327170344359881</v>
      </c>
    </row>
    <row r="15" spans="1:12" x14ac:dyDescent="0.2">
      <c r="A15" s="353" t="s">
        <v>172</v>
      </c>
      <c r="B15" s="453">
        <v>317.61609100000004</v>
      </c>
      <c r="C15" s="453">
        <v>635.80999999999995</v>
      </c>
      <c r="D15" s="453">
        <v>102.039</v>
      </c>
      <c r="E15" s="453">
        <v>44.531999999999996</v>
      </c>
      <c r="F15" s="354">
        <v>1099.997091</v>
      </c>
      <c r="G15" s="453">
        <v>2205.1530910000001</v>
      </c>
      <c r="H15" s="453">
        <v>7055.6030000000001</v>
      </c>
      <c r="I15" s="453">
        <v>2054.4079999999999</v>
      </c>
      <c r="J15" s="453">
        <v>1295.0888870000001</v>
      </c>
      <c r="K15" s="278">
        <v>12610.252977999999</v>
      </c>
      <c r="L15" s="699">
        <v>4.0422458541456132</v>
      </c>
    </row>
    <row r="16" spans="1:12" x14ac:dyDescent="0.2">
      <c r="A16" s="353" t="s">
        <v>173</v>
      </c>
      <c r="B16" s="453">
        <v>9.1999999999999998E-2</v>
      </c>
      <c r="C16" s="453">
        <v>52.655000000000001</v>
      </c>
      <c r="D16" s="453">
        <v>43.901000000000003</v>
      </c>
      <c r="E16" s="453">
        <v>2.327</v>
      </c>
      <c r="F16" s="354">
        <v>98.974999999999994</v>
      </c>
      <c r="G16" s="453">
        <v>364.06599999999997</v>
      </c>
      <c r="H16" s="453">
        <v>565.92200000000003</v>
      </c>
      <c r="I16" s="453">
        <v>1088.9949999999999</v>
      </c>
      <c r="J16" s="453">
        <v>37.975999999999999</v>
      </c>
      <c r="K16" s="278">
        <v>2056.9589999999998</v>
      </c>
      <c r="L16" s="699">
        <v>0.65936298061612986</v>
      </c>
    </row>
    <row r="17" spans="1:12" x14ac:dyDescent="0.2">
      <c r="A17" s="353" t="s">
        <v>174</v>
      </c>
      <c r="B17" s="453">
        <v>203.33099999999999</v>
      </c>
      <c r="C17" s="453">
        <v>247.99700000000001</v>
      </c>
      <c r="D17" s="453">
        <v>769.90800000000002</v>
      </c>
      <c r="E17" s="453">
        <v>9.5389999999999997</v>
      </c>
      <c r="F17" s="354">
        <v>1230.7749999999999</v>
      </c>
      <c r="G17" s="453">
        <v>1721.874</v>
      </c>
      <c r="H17" s="453">
        <v>2980.7919999999999</v>
      </c>
      <c r="I17" s="453">
        <v>18389.829000000002</v>
      </c>
      <c r="J17" s="453">
        <v>127.58</v>
      </c>
      <c r="K17" s="278">
        <v>23220.075000000004</v>
      </c>
      <c r="L17" s="699">
        <v>7.443248923352427</v>
      </c>
    </row>
    <row r="18" spans="1:12" x14ac:dyDescent="0.2">
      <c r="A18" s="353" t="s">
        <v>176</v>
      </c>
      <c r="B18" s="453">
        <v>1250.3019999999999</v>
      </c>
      <c r="C18" s="453">
        <v>87.02</v>
      </c>
      <c r="D18" s="453">
        <v>24.053000000000001</v>
      </c>
      <c r="E18" s="453">
        <v>46.423000000000002</v>
      </c>
      <c r="F18" s="354">
        <v>1407.798</v>
      </c>
      <c r="G18" s="453">
        <v>19735.224999999999</v>
      </c>
      <c r="H18" s="453">
        <v>1080.663</v>
      </c>
      <c r="I18" s="453">
        <v>584.846</v>
      </c>
      <c r="J18" s="453">
        <v>595.93700000000001</v>
      </c>
      <c r="K18" s="278">
        <v>21996.671000000002</v>
      </c>
      <c r="L18" s="699">
        <v>7.0510839322477441</v>
      </c>
    </row>
    <row r="19" spans="1:12" x14ac:dyDescent="0.2">
      <c r="A19" s="353" t="s">
        <v>177</v>
      </c>
      <c r="B19" s="453">
        <v>76.986000000000004</v>
      </c>
      <c r="C19" s="453">
        <v>367.01600000000002</v>
      </c>
      <c r="D19" s="453">
        <v>94.194000000000003</v>
      </c>
      <c r="E19" s="453">
        <v>9.0619999999999994</v>
      </c>
      <c r="F19" s="354">
        <v>547.25800000000004</v>
      </c>
      <c r="G19" s="453">
        <v>1186.037</v>
      </c>
      <c r="H19" s="453">
        <v>4434.66</v>
      </c>
      <c r="I19" s="453">
        <v>2249.58</v>
      </c>
      <c r="J19" s="453">
        <v>143.28899999999999</v>
      </c>
      <c r="K19" s="278">
        <v>8013.5659999999998</v>
      </c>
      <c r="L19" s="699">
        <v>2.5687671767517375</v>
      </c>
    </row>
    <row r="20" spans="1:12" x14ac:dyDescent="0.2">
      <c r="A20" s="353" t="s">
        <v>178</v>
      </c>
      <c r="B20" s="453">
        <v>511.666</v>
      </c>
      <c r="C20" s="453">
        <v>1373.4480000000001</v>
      </c>
      <c r="D20" s="453">
        <v>227.24600000000001</v>
      </c>
      <c r="E20" s="453">
        <v>6.274</v>
      </c>
      <c r="F20" s="354">
        <v>2118.634</v>
      </c>
      <c r="G20" s="453">
        <v>6474.9539999999997</v>
      </c>
      <c r="H20" s="453">
        <v>17627.349999999999</v>
      </c>
      <c r="I20" s="453">
        <v>5240.5749999999998</v>
      </c>
      <c r="J20" s="453">
        <v>124.709</v>
      </c>
      <c r="K20" s="278">
        <v>29467.587999999996</v>
      </c>
      <c r="L20" s="699">
        <v>9.445903712834383</v>
      </c>
    </row>
    <row r="21" spans="1:12" ht="15" x14ac:dyDescent="0.25">
      <c r="A21" s="355" t="s">
        <v>119</v>
      </c>
      <c r="B21" s="701">
        <v>8786.7560909999993</v>
      </c>
      <c r="C21" s="701">
        <v>9815.8220000000001</v>
      </c>
      <c r="D21" s="701">
        <v>2958.1039999999998</v>
      </c>
      <c r="E21" s="701">
        <v>699.53300000000002</v>
      </c>
      <c r="F21" s="702">
        <v>22260.215090999998</v>
      </c>
      <c r="G21" s="703">
        <v>113484.061091</v>
      </c>
      <c r="H21" s="701">
        <v>118777.19689600001</v>
      </c>
      <c r="I21" s="701">
        <v>69536.499000000011</v>
      </c>
      <c r="J21" s="701">
        <v>10163.796887000002</v>
      </c>
      <c r="K21" s="701">
        <v>311961.55387399998</v>
      </c>
      <c r="L21" s="700">
        <v>100</v>
      </c>
    </row>
    <row r="22" spans="1:12" x14ac:dyDescent="0.2">
      <c r="A22" s="237"/>
      <c r="B22" s="237"/>
      <c r="C22" s="237"/>
      <c r="D22" s="237"/>
      <c r="E22" s="237"/>
      <c r="F22" s="237"/>
      <c r="G22" s="237"/>
      <c r="H22" s="237"/>
      <c r="I22" s="237"/>
      <c r="J22" s="237"/>
      <c r="L22" s="249" t="s">
        <v>240</v>
      </c>
    </row>
    <row r="23" spans="1:12" x14ac:dyDescent="0.2">
      <c r="A23" s="331" t="s">
        <v>586</v>
      </c>
      <c r="B23" s="331"/>
      <c r="C23" s="356"/>
      <c r="D23" s="356"/>
      <c r="E23" s="356"/>
      <c r="F23" s="356"/>
      <c r="G23" s="228"/>
      <c r="H23" s="228"/>
      <c r="I23" s="228"/>
      <c r="J23" s="228"/>
      <c r="K23" s="228"/>
      <c r="L23" s="1"/>
    </row>
    <row r="24" spans="1:12" x14ac:dyDescent="0.2">
      <c r="A24" s="331" t="s">
        <v>241</v>
      </c>
      <c r="B24" s="331"/>
      <c r="C24" s="331"/>
      <c r="D24" s="331"/>
      <c r="E24" s="331"/>
      <c r="F24" s="357"/>
      <c r="G24" s="228"/>
      <c r="H24" s="228"/>
      <c r="I24" s="228"/>
      <c r="J24" s="228"/>
      <c r="K24" s="228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8"/>
  <sheetViews>
    <sheetView workbookViewId="0">
      <selection activeCell="N26" sqref="N26"/>
    </sheetView>
  </sheetViews>
  <sheetFormatPr baseColWidth="10" defaultRowHeight="14.25" x14ac:dyDescent="0.2"/>
  <cols>
    <col min="1" max="1" width="5.625" customWidth="1"/>
    <col min="2" max="2" width="15" customWidth="1"/>
    <col min="3" max="3" width="9.875" customWidth="1"/>
    <col min="4" max="4" width="7.375" customWidth="1"/>
    <col min="5" max="5" width="8" customWidth="1"/>
    <col min="6" max="6" width="7.375" customWidth="1"/>
    <col min="7" max="7" width="9.375" customWidth="1"/>
    <col min="8" max="8" width="7.75" customWidth="1"/>
    <col min="9" max="9" width="9.875" customWidth="1"/>
  </cols>
  <sheetData>
    <row r="1" spans="1:10" x14ac:dyDescent="0.2">
      <c r="A1" s="226" t="s">
        <v>588</v>
      </c>
      <c r="B1" s="226"/>
      <c r="C1" s="226"/>
      <c r="D1" s="226"/>
      <c r="E1" s="226"/>
      <c r="F1" s="226"/>
      <c r="G1" s="226"/>
      <c r="H1" s="1"/>
      <c r="I1" s="1"/>
    </row>
    <row r="2" spans="1:10" x14ac:dyDescent="0.2">
      <c r="A2" s="229"/>
      <c r="B2" s="229"/>
      <c r="C2" s="229"/>
      <c r="D2" s="229"/>
      <c r="E2" s="229"/>
      <c r="F2" s="229"/>
      <c r="G2" s="229"/>
      <c r="H2" s="1"/>
      <c r="I2" s="62" t="s">
        <v>557</v>
      </c>
      <c r="J2" s="62"/>
    </row>
    <row r="3" spans="1:10" x14ac:dyDescent="0.2">
      <c r="A3" s="873" t="s">
        <v>537</v>
      </c>
      <c r="B3" s="873" t="s">
        <v>538</v>
      </c>
      <c r="C3" s="859">
        <f>INDICE!A3</f>
        <v>42125</v>
      </c>
      <c r="D3" s="859">
        <v>41671</v>
      </c>
      <c r="E3" s="877" t="s">
        <v>120</v>
      </c>
      <c r="F3" s="877"/>
      <c r="G3" s="877" t="s">
        <v>121</v>
      </c>
      <c r="H3" s="877"/>
      <c r="I3" s="877"/>
      <c r="J3" s="249"/>
    </row>
    <row r="4" spans="1:10" x14ac:dyDescent="0.2">
      <c r="A4" s="874"/>
      <c r="B4" s="874"/>
      <c r="C4" s="262" t="s">
        <v>55</v>
      </c>
      <c r="D4" s="263" t="s">
        <v>500</v>
      </c>
      <c r="E4" s="262" t="s">
        <v>55</v>
      </c>
      <c r="F4" s="263" t="s">
        <v>500</v>
      </c>
      <c r="G4" s="262" t="s">
        <v>55</v>
      </c>
      <c r="H4" s="264" t="s">
        <v>500</v>
      </c>
      <c r="I4" s="263" t="s">
        <v>561</v>
      </c>
      <c r="J4" s="11"/>
    </row>
    <row r="5" spans="1:10" x14ac:dyDescent="0.2">
      <c r="A5" s="1"/>
      <c r="B5" s="654" t="s">
        <v>372</v>
      </c>
      <c r="C5" s="757">
        <v>1699.2728599999998</v>
      </c>
      <c r="D5" s="187">
        <v>-0.4720994204077964</v>
      </c>
      <c r="E5" s="760">
        <v>7068.5855399999991</v>
      </c>
      <c r="F5" s="187">
        <v>-6.3848498512546508</v>
      </c>
      <c r="G5" s="760">
        <v>13489.38236</v>
      </c>
      <c r="H5" s="187">
        <v>-36.682696223750064</v>
      </c>
      <c r="I5" s="644">
        <v>3.6996104149358491</v>
      </c>
      <c r="J5" s="1"/>
    </row>
    <row r="6" spans="1:10" x14ac:dyDescent="0.2">
      <c r="A6" s="1"/>
      <c r="B6" s="200" t="s">
        <v>560</v>
      </c>
      <c r="C6" s="757">
        <v>850.69659000000001</v>
      </c>
      <c r="D6" s="187">
        <v>-1.0363767633179199</v>
      </c>
      <c r="E6" s="760">
        <v>4237.1228200000005</v>
      </c>
      <c r="F6" s="187">
        <v>-51.625407356893007</v>
      </c>
      <c r="G6" s="760">
        <v>18035.501670000001</v>
      </c>
      <c r="H6" s="187">
        <v>-5.3986003261710787</v>
      </c>
      <c r="I6" s="637">
        <v>4.9464332788714067</v>
      </c>
      <c r="J6" s="1"/>
    </row>
    <row r="7" spans="1:10" x14ac:dyDescent="0.2">
      <c r="A7" s="638" t="s">
        <v>544</v>
      </c>
      <c r="B7" s="191"/>
      <c r="C7" s="758">
        <v>2549.9694499999996</v>
      </c>
      <c r="D7" s="196">
        <v>-0.6610621927207776</v>
      </c>
      <c r="E7" s="758">
        <v>11305.708359999999</v>
      </c>
      <c r="F7" s="196">
        <v>-30.680947307610833</v>
      </c>
      <c r="G7" s="758">
        <v>31524.884030000001</v>
      </c>
      <c r="H7" s="362">
        <v>-21.908471554123476</v>
      </c>
      <c r="I7" s="196">
        <v>8.6460436938072558</v>
      </c>
      <c r="J7" s="1"/>
    </row>
    <row r="8" spans="1:10" x14ac:dyDescent="0.2">
      <c r="A8" s="1"/>
      <c r="B8" s="200" t="s">
        <v>254</v>
      </c>
      <c r="C8" s="757">
        <v>0</v>
      </c>
      <c r="D8" s="187">
        <v>-100</v>
      </c>
      <c r="E8" s="760">
        <v>0</v>
      </c>
      <c r="F8" s="187">
        <v>-100</v>
      </c>
      <c r="G8" s="760">
        <v>0</v>
      </c>
      <c r="H8" s="187">
        <v>-100</v>
      </c>
      <c r="I8" s="837">
        <v>0</v>
      </c>
      <c r="J8" s="1"/>
    </row>
    <row r="9" spans="1:10" x14ac:dyDescent="0.2">
      <c r="A9" s="1"/>
      <c r="B9" s="200" t="s">
        <v>255</v>
      </c>
      <c r="C9" s="757">
        <v>1048.6598299999998</v>
      </c>
      <c r="D9" s="187">
        <v>-18.520923683495706</v>
      </c>
      <c r="E9" s="760">
        <v>5554.6294400000006</v>
      </c>
      <c r="F9" s="187">
        <v>-12.524039599920844</v>
      </c>
      <c r="G9" s="760">
        <v>15423.873219999998</v>
      </c>
      <c r="H9" s="187">
        <v>-6.2109056482620462</v>
      </c>
      <c r="I9" s="644">
        <v>4.2301656577375075</v>
      </c>
      <c r="J9" s="1"/>
    </row>
    <row r="10" spans="1:10" s="711" customFormat="1" x14ac:dyDescent="0.2">
      <c r="A10" s="707"/>
      <c r="B10" s="708" t="s">
        <v>373</v>
      </c>
      <c r="C10" s="759">
        <v>1048.6598299999998</v>
      </c>
      <c r="D10" s="666">
        <v>-18.520923683495706</v>
      </c>
      <c r="E10" s="761">
        <v>5554.6294400000006</v>
      </c>
      <c r="F10" s="666">
        <v>-12.524039599920844</v>
      </c>
      <c r="G10" s="761">
        <v>15422.570629999997</v>
      </c>
      <c r="H10" s="666">
        <v>-2.2525526558460762</v>
      </c>
      <c r="I10" s="710">
        <v>4.2298084082058551</v>
      </c>
      <c r="J10" s="707"/>
    </row>
    <row r="11" spans="1:10" s="711" customFormat="1" x14ac:dyDescent="0.2">
      <c r="A11" s="707"/>
      <c r="B11" s="708" t="s">
        <v>370</v>
      </c>
      <c r="C11" s="759">
        <v>0</v>
      </c>
      <c r="D11" s="666" t="s">
        <v>150</v>
      </c>
      <c r="E11" s="761">
        <v>0</v>
      </c>
      <c r="F11" s="797" t="s">
        <v>150</v>
      </c>
      <c r="G11" s="761">
        <v>1.3025899999999999</v>
      </c>
      <c r="H11" s="797">
        <v>-99.80479570258322</v>
      </c>
      <c r="I11" s="668">
        <v>3.5724953165248464E-4</v>
      </c>
      <c r="J11" s="707"/>
    </row>
    <row r="12" spans="1:10" x14ac:dyDescent="0.2">
      <c r="A12" s="1"/>
      <c r="B12" s="653" t="s">
        <v>257</v>
      </c>
      <c r="C12" s="757">
        <v>0</v>
      </c>
      <c r="D12" s="187" t="s">
        <v>150</v>
      </c>
      <c r="E12" s="760">
        <v>0</v>
      </c>
      <c r="F12" s="363">
        <v>-100</v>
      </c>
      <c r="G12" s="760">
        <v>842.29656999999997</v>
      </c>
      <c r="H12" s="363">
        <v>39.107888871386315</v>
      </c>
      <c r="I12" s="644">
        <v>0.23100903211677831</v>
      </c>
      <c r="J12" s="1"/>
    </row>
    <row r="13" spans="1:10" x14ac:dyDescent="0.2">
      <c r="A13" s="1"/>
      <c r="B13" s="200" t="s">
        <v>222</v>
      </c>
      <c r="C13" s="757">
        <v>2646.8175699999997</v>
      </c>
      <c r="D13" s="187">
        <v>-3.8858938786026509</v>
      </c>
      <c r="E13" s="760">
        <v>16019.016329999999</v>
      </c>
      <c r="F13" s="187">
        <v>-13.052266078826557</v>
      </c>
      <c r="G13" s="760">
        <v>44605.610650000002</v>
      </c>
      <c r="H13" s="187">
        <v>-6.7788309219272147</v>
      </c>
      <c r="I13" s="644">
        <v>12.233575809568308</v>
      </c>
      <c r="J13" s="1"/>
    </row>
    <row r="14" spans="1:10" s="711" customFormat="1" x14ac:dyDescent="0.2">
      <c r="A14" s="707"/>
      <c r="B14" s="708" t="s">
        <v>373</v>
      </c>
      <c r="C14" s="759">
        <v>1725.41615</v>
      </c>
      <c r="D14" s="666">
        <v>-37.344820124995302</v>
      </c>
      <c r="E14" s="761">
        <v>10983.04124</v>
      </c>
      <c r="F14" s="666">
        <v>-13.627339063026003</v>
      </c>
      <c r="G14" s="761">
        <v>31215.806059999995</v>
      </c>
      <c r="H14" s="666">
        <v>0.22024537444717696</v>
      </c>
      <c r="I14" s="710">
        <v>8.5612756854342429</v>
      </c>
      <c r="J14" s="707"/>
    </row>
    <row r="15" spans="1:10" s="711" customFormat="1" x14ac:dyDescent="0.2">
      <c r="A15" s="707"/>
      <c r="B15" s="708" t="s">
        <v>370</v>
      </c>
      <c r="C15" s="759">
        <v>921.40142000000003</v>
      </c>
      <c r="D15" s="187" t="s">
        <v>150</v>
      </c>
      <c r="E15" s="761">
        <v>5035.9750899999999</v>
      </c>
      <c r="F15" s="666">
        <v>-11.771126519642561</v>
      </c>
      <c r="G15" s="761">
        <v>13389.804590000002</v>
      </c>
      <c r="H15" s="666">
        <v>-19.831241822248213</v>
      </c>
      <c r="I15" s="710">
        <v>3.6723001241340634</v>
      </c>
      <c r="J15" s="707"/>
    </row>
    <row r="16" spans="1:10" x14ac:dyDescent="0.2">
      <c r="A16" s="1"/>
      <c r="B16" s="200" t="s">
        <v>631</v>
      </c>
      <c r="C16" s="757">
        <v>0</v>
      </c>
      <c r="D16" s="187" t="s">
        <v>150</v>
      </c>
      <c r="E16" s="760">
        <v>0</v>
      </c>
      <c r="F16" s="187">
        <v>-100</v>
      </c>
      <c r="G16" s="760">
        <v>0</v>
      </c>
      <c r="H16" s="187">
        <v>-100</v>
      </c>
      <c r="I16" s="837">
        <v>0</v>
      </c>
      <c r="J16" s="1"/>
    </row>
    <row r="17" spans="1:10" x14ac:dyDescent="0.2">
      <c r="A17" s="638" t="s">
        <v>528</v>
      </c>
      <c r="B17" s="191"/>
      <c r="C17" s="758">
        <v>3695.4773999999993</v>
      </c>
      <c r="D17" s="196">
        <v>-17.956700449760557</v>
      </c>
      <c r="E17" s="758">
        <v>21573.645769999999</v>
      </c>
      <c r="F17" s="196">
        <v>-19.592936931336439</v>
      </c>
      <c r="G17" s="758">
        <v>60871.780440000002</v>
      </c>
      <c r="H17" s="362">
        <v>-9.186022406213139</v>
      </c>
      <c r="I17" s="196">
        <v>16.694750499422597</v>
      </c>
      <c r="J17" s="1"/>
    </row>
    <row r="18" spans="1:10" x14ac:dyDescent="0.2">
      <c r="A18" s="1"/>
      <c r="B18" s="200" t="s">
        <v>227</v>
      </c>
      <c r="C18" s="757">
        <v>0</v>
      </c>
      <c r="D18" s="201" t="s">
        <v>150</v>
      </c>
      <c r="E18" s="760">
        <v>963.51452000000006</v>
      </c>
      <c r="F18" s="201" t="s">
        <v>150</v>
      </c>
      <c r="G18" s="760">
        <v>2796.2634800000001</v>
      </c>
      <c r="H18" s="201" t="s">
        <v>150</v>
      </c>
      <c r="I18" s="645">
        <v>0.76690579430745431</v>
      </c>
      <c r="J18" s="1"/>
    </row>
    <row r="19" spans="1:10" x14ac:dyDescent="0.2">
      <c r="A19" s="1"/>
      <c r="B19" s="200" t="s">
        <v>374</v>
      </c>
      <c r="C19" s="757">
        <v>2756.2633700000001</v>
      </c>
      <c r="D19" s="187">
        <v>-13.981441296915079</v>
      </c>
      <c r="E19" s="760">
        <v>15211.891870000001</v>
      </c>
      <c r="F19" s="187">
        <v>2.0771006383275692</v>
      </c>
      <c r="G19" s="760">
        <v>35348.876230000002</v>
      </c>
      <c r="H19" s="187">
        <v>-12.165740706234697</v>
      </c>
      <c r="I19" s="645">
        <v>9.6948153122695153</v>
      </c>
      <c r="J19" s="1"/>
    </row>
    <row r="20" spans="1:10" x14ac:dyDescent="0.2">
      <c r="A20" s="638" t="s">
        <v>395</v>
      </c>
      <c r="B20" s="191"/>
      <c r="C20" s="758">
        <v>2756.2633700000001</v>
      </c>
      <c r="D20" s="196">
        <v>-13.981441296915079</v>
      </c>
      <c r="E20" s="758">
        <v>16175.40639</v>
      </c>
      <c r="F20" s="196">
        <v>8.5426191593009779</v>
      </c>
      <c r="G20" s="758">
        <v>38145.139710000003</v>
      </c>
      <c r="H20" s="362">
        <v>-5.2176349175826937</v>
      </c>
      <c r="I20" s="196">
        <v>10.46172110657697</v>
      </c>
      <c r="J20" s="1"/>
    </row>
    <row r="21" spans="1:10" x14ac:dyDescent="0.2">
      <c r="A21" s="1"/>
      <c r="B21" s="200" t="s">
        <v>229</v>
      </c>
      <c r="C21" s="757">
        <v>18601.709220000004</v>
      </c>
      <c r="D21" s="187">
        <v>12.498980186125216</v>
      </c>
      <c r="E21" s="760">
        <v>83387.533770000009</v>
      </c>
      <c r="F21" s="187">
        <v>-11.290746992313601</v>
      </c>
      <c r="G21" s="760">
        <v>201255.74661999996</v>
      </c>
      <c r="H21" s="187">
        <v>0.43357244679114171</v>
      </c>
      <c r="I21" s="646">
        <v>55.196586203153799</v>
      </c>
      <c r="J21" s="1"/>
    </row>
    <row r="22" spans="1:10" s="711" customFormat="1" x14ac:dyDescent="0.2">
      <c r="A22" s="707"/>
      <c r="B22" s="708" t="s">
        <v>373</v>
      </c>
      <c r="C22" s="759">
        <v>13330.663950000002</v>
      </c>
      <c r="D22" s="666">
        <v>9.2411802269171162</v>
      </c>
      <c r="E22" s="761">
        <v>65744.776669999992</v>
      </c>
      <c r="F22" s="666">
        <v>-2.7518560593525376</v>
      </c>
      <c r="G22" s="761">
        <v>152695.75612999997</v>
      </c>
      <c r="H22" s="666">
        <v>-0.62631294975012641</v>
      </c>
      <c r="I22" s="712">
        <v>41.878478541033246</v>
      </c>
      <c r="J22" s="707"/>
    </row>
    <row r="23" spans="1:10" s="711" customFormat="1" x14ac:dyDescent="0.2">
      <c r="A23" s="707"/>
      <c r="B23" s="708" t="s">
        <v>370</v>
      </c>
      <c r="C23" s="759">
        <v>5271.0452699999996</v>
      </c>
      <c r="D23" s="666">
        <v>21.675915876658159</v>
      </c>
      <c r="E23" s="761">
        <v>17642.757100000003</v>
      </c>
      <c r="F23" s="666">
        <v>-33.160661591797705</v>
      </c>
      <c r="G23" s="761">
        <v>48559.990489999996</v>
      </c>
      <c r="H23" s="666">
        <v>3.9187905574229589</v>
      </c>
      <c r="I23" s="712">
        <v>13.318107662120552</v>
      </c>
      <c r="J23" s="707"/>
    </row>
    <row r="24" spans="1:10" x14ac:dyDescent="0.2">
      <c r="A24" s="1"/>
      <c r="B24" s="413" t="s">
        <v>236</v>
      </c>
      <c r="C24" s="757">
        <v>2787.32269</v>
      </c>
      <c r="D24" s="201">
        <v>60.483676810304374</v>
      </c>
      <c r="E24" s="760">
        <v>13589.187119999999</v>
      </c>
      <c r="F24" s="201">
        <v>1.8312513866345799</v>
      </c>
      <c r="G24" s="760">
        <v>32818.742460000001</v>
      </c>
      <c r="H24" s="187">
        <v>-2.6069788841512929</v>
      </c>
      <c r="I24" s="646">
        <v>9.0008984970393691</v>
      </c>
      <c r="J24" s="1"/>
    </row>
    <row r="25" spans="1:10" x14ac:dyDescent="0.2">
      <c r="A25" s="191" t="s">
        <v>529</v>
      </c>
      <c r="B25" s="191"/>
      <c r="C25" s="253">
        <v>21389.031910000005</v>
      </c>
      <c r="D25" s="196">
        <v>17.060159224937415</v>
      </c>
      <c r="E25" s="758">
        <v>96976.720890000011</v>
      </c>
      <c r="F25" s="196">
        <v>-9.6594707422593782</v>
      </c>
      <c r="G25" s="758">
        <v>234074.48907999997</v>
      </c>
      <c r="H25" s="196">
        <v>-4.1254267591304093E-3</v>
      </c>
      <c r="I25" s="196">
        <v>64.197484700193172</v>
      </c>
      <c r="J25" s="1"/>
    </row>
    <row r="26" spans="1:10" x14ac:dyDescent="0.2">
      <c r="A26" s="204" t="s">
        <v>119</v>
      </c>
      <c r="B26" s="204"/>
      <c r="C26" s="256">
        <v>30390.742130000002</v>
      </c>
      <c r="D26" s="206">
        <v>6.4573719720533482</v>
      </c>
      <c r="E26" s="256">
        <v>146031.48141000001</v>
      </c>
      <c r="F26" s="206">
        <v>-11.70386882263986</v>
      </c>
      <c r="G26" s="256">
        <v>364616.29326000001</v>
      </c>
      <c r="H26" s="647">
        <v>-4.4825351655546362</v>
      </c>
      <c r="I26" s="647">
        <v>100</v>
      </c>
      <c r="J26" s="1"/>
    </row>
    <row r="27" spans="1:10" x14ac:dyDescent="0.2">
      <c r="A27" s="365"/>
      <c r="B27" s="365" t="s">
        <v>375</v>
      </c>
      <c r="C27" s="257">
        <v>16104.739930000002</v>
      </c>
      <c r="D27" s="218">
        <v>-0.85622677798173463</v>
      </c>
      <c r="E27" s="257">
        <v>82282.447350000002</v>
      </c>
      <c r="F27" s="218">
        <v>-5.2354408439292639</v>
      </c>
      <c r="G27" s="257">
        <v>199334.13282</v>
      </c>
      <c r="H27" s="218">
        <v>-1.0347657917266444</v>
      </c>
      <c r="I27" s="218">
        <v>54.669562634673362</v>
      </c>
      <c r="J27" s="1"/>
    </row>
    <row r="28" spans="1:10" x14ac:dyDescent="0.2">
      <c r="A28" s="365"/>
      <c r="B28" s="365" t="s">
        <v>376</v>
      </c>
      <c r="C28" s="257">
        <v>14286.002199999999</v>
      </c>
      <c r="D28" s="218">
        <v>16.113218465820555</v>
      </c>
      <c r="E28" s="257">
        <v>63749.034060000005</v>
      </c>
      <c r="F28" s="218">
        <v>-18.853084645271377</v>
      </c>
      <c r="G28" s="257">
        <v>165282.16044000001</v>
      </c>
      <c r="H28" s="218">
        <v>-8.3339454006212588</v>
      </c>
      <c r="I28" s="218">
        <v>45.330437365326645</v>
      </c>
      <c r="J28" s="1"/>
    </row>
    <row r="29" spans="1:10" x14ac:dyDescent="0.2">
      <c r="A29" s="366"/>
      <c r="B29" s="366" t="s">
        <v>532</v>
      </c>
      <c r="C29" s="648">
        <v>3695.4773999999993</v>
      </c>
      <c r="D29" s="649">
        <v>-17.956700449760557</v>
      </c>
      <c r="E29" s="650">
        <v>21573.645769999999</v>
      </c>
      <c r="F29" s="651">
        <v>-19.592936931336439</v>
      </c>
      <c r="G29" s="650">
        <v>60871.780440000002</v>
      </c>
      <c r="H29" s="651">
        <v>-9.186022406213139</v>
      </c>
      <c r="I29" s="651">
        <v>16.694750499422597</v>
      </c>
      <c r="J29" s="1"/>
    </row>
    <row r="30" spans="1:10" x14ac:dyDescent="0.2">
      <c r="A30" s="213"/>
      <c r="B30" s="213" t="s">
        <v>533</v>
      </c>
      <c r="C30" s="648">
        <v>26695.264730000003</v>
      </c>
      <c r="D30" s="649">
        <v>11.031184964554686</v>
      </c>
      <c r="E30" s="650">
        <v>124457.83564</v>
      </c>
      <c r="F30" s="651">
        <v>-10.176217842513683</v>
      </c>
      <c r="G30" s="650">
        <v>303744.51282</v>
      </c>
      <c r="H30" s="651">
        <v>-3.4807169519618082</v>
      </c>
      <c r="I30" s="651">
        <v>83.305249500577403</v>
      </c>
      <c r="J30" s="1"/>
    </row>
    <row r="31" spans="1:10" x14ac:dyDescent="0.2">
      <c r="A31" s="801"/>
      <c r="B31" s="802" t="s">
        <v>534</v>
      </c>
      <c r="C31" s="803">
        <v>1048.6598299999998</v>
      </c>
      <c r="D31" s="804">
        <v>-40.092768761391888</v>
      </c>
      <c r="E31" s="803">
        <v>5554.6294400000006</v>
      </c>
      <c r="F31" s="804">
        <v>-32.666726467774453</v>
      </c>
      <c r="G31" s="803">
        <v>16266.169789999998</v>
      </c>
      <c r="H31" s="804">
        <v>-11.331080399856248</v>
      </c>
      <c r="I31" s="804">
        <v>4.4611746898542854</v>
      </c>
      <c r="J31" s="1"/>
    </row>
    <row r="32" spans="1:10" x14ac:dyDescent="0.2">
      <c r="A32" s="373"/>
      <c r="B32" s="373"/>
      <c r="C32" s="705"/>
      <c r="D32" s="1"/>
      <c r="E32" s="1"/>
      <c r="F32" s="1"/>
      <c r="G32" s="1"/>
      <c r="H32" s="1"/>
      <c r="I32" s="249"/>
      <c r="J32" s="1"/>
    </row>
    <row r="33" spans="1:10" x14ac:dyDescent="0.2">
      <c r="A33" s="713" t="s">
        <v>562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714" t="s">
        <v>241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714" t="s">
        <v>563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403"/>
    </row>
    <row r="64" spans="3:3" x14ac:dyDescent="0.2">
      <c r="C64" t="s">
        <v>587</v>
      </c>
    </row>
    <row r="68" spans="3:3" x14ac:dyDescent="0.2">
      <c r="C68" t="s">
        <v>588</v>
      </c>
    </row>
  </sheetData>
  <mergeCells count="5">
    <mergeCell ref="A3:A4"/>
    <mergeCell ref="B3:B4"/>
    <mergeCell ref="C3:D3"/>
    <mergeCell ref="E3:F3"/>
    <mergeCell ref="G3:I3"/>
  </mergeCells>
  <conditionalFormatting sqref="I11">
    <cfRule type="cellIs" dxfId="57" priority="1" operator="between">
      <formula>0.000001</formula>
      <formula>1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1"/>
  <sheetViews>
    <sheetView workbookViewId="0">
      <selection activeCell="H28" sqref="H28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87" t="s">
        <v>18</v>
      </c>
      <c r="B1" s="887"/>
      <c r="C1" s="887"/>
      <c r="D1" s="887"/>
      <c r="E1" s="887"/>
      <c r="F1" s="887"/>
      <c r="G1" s="1"/>
      <c r="H1" s="1"/>
    </row>
    <row r="2" spans="1:9" x14ac:dyDescent="0.2">
      <c r="A2" s="888"/>
      <c r="B2" s="888"/>
      <c r="C2" s="888"/>
      <c r="D2" s="888"/>
      <c r="E2" s="888"/>
      <c r="F2" s="888"/>
      <c r="G2" s="11"/>
      <c r="H2" s="62" t="s">
        <v>557</v>
      </c>
    </row>
    <row r="3" spans="1:9" x14ac:dyDescent="0.2">
      <c r="A3" s="358"/>
      <c r="B3" s="859">
        <f>INDICE!A3</f>
        <v>42125</v>
      </c>
      <c r="C3" s="859">
        <v>41671</v>
      </c>
      <c r="D3" s="877" t="s">
        <v>120</v>
      </c>
      <c r="E3" s="877"/>
      <c r="F3" s="877" t="s">
        <v>121</v>
      </c>
      <c r="G3" s="877"/>
      <c r="H3" s="877"/>
    </row>
    <row r="4" spans="1:9" x14ac:dyDescent="0.2">
      <c r="A4" s="359"/>
      <c r="B4" s="262" t="s">
        <v>55</v>
      </c>
      <c r="C4" s="263" t="s">
        <v>500</v>
      </c>
      <c r="D4" s="262" t="s">
        <v>55</v>
      </c>
      <c r="E4" s="263" t="s">
        <v>500</v>
      </c>
      <c r="F4" s="262" t="s">
        <v>55</v>
      </c>
      <c r="G4" s="264" t="s">
        <v>500</v>
      </c>
      <c r="H4" s="263" t="s">
        <v>561</v>
      </c>
      <c r="I4" s="62"/>
    </row>
    <row r="5" spans="1:9" ht="14.1" customHeight="1" x14ac:dyDescent="0.2">
      <c r="A5" s="655" t="s">
        <v>378</v>
      </c>
      <c r="B5" s="367">
        <v>16104.73993</v>
      </c>
      <c r="C5" s="368">
        <v>-0.85622677798176894</v>
      </c>
      <c r="D5" s="367">
        <v>82282.447349999988</v>
      </c>
      <c r="E5" s="368">
        <v>-5.2354408439292817</v>
      </c>
      <c r="F5" s="367">
        <v>199334.13282</v>
      </c>
      <c r="G5" s="368">
        <v>-1.0347657917266444</v>
      </c>
      <c r="H5" s="368">
        <v>54.669562634673362</v>
      </c>
    </row>
    <row r="6" spans="1:9" x14ac:dyDescent="0.2">
      <c r="A6" s="636" t="s">
        <v>379</v>
      </c>
      <c r="B6" s="715">
        <v>5797.6095599999999</v>
      </c>
      <c r="C6" s="716">
        <v>-1.0949979971241399</v>
      </c>
      <c r="D6" s="715">
        <v>27814.72795</v>
      </c>
      <c r="E6" s="716">
        <v>-13.911846991071211</v>
      </c>
      <c r="F6" s="715">
        <v>68284.738809999995</v>
      </c>
      <c r="G6" s="716">
        <v>-6.4862884812169996</v>
      </c>
      <c r="H6" s="716">
        <v>18.727835281158878</v>
      </c>
    </row>
    <row r="7" spans="1:9" x14ac:dyDescent="0.2">
      <c r="A7" s="636" t="s">
        <v>380</v>
      </c>
      <c r="B7" s="717">
        <v>7533.0543900000002</v>
      </c>
      <c r="C7" s="716">
        <v>18.795973980050057</v>
      </c>
      <c r="D7" s="715">
        <v>37930.048719999999</v>
      </c>
      <c r="E7" s="716">
        <v>7.464002704873117</v>
      </c>
      <c r="F7" s="715">
        <v>84411.017319999999</v>
      </c>
      <c r="G7" s="716">
        <v>4.6802043992759428</v>
      </c>
      <c r="H7" s="716">
        <v>23.150643259874382</v>
      </c>
    </row>
    <row r="8" spans="1:9" x14ac:dyDescent="0.2">
      <c r="A8" s="636" t="s">
        <v>636</v>
      </c>
      <c r="B8" s="717">
        <v>0</v>
      </c>
      <c r="C8" s="718" t="s">
        <v>150</v>
      </c>
      <c r="D8" s="715">
        <v>0</v>
      </c>
      <c r="E8" s="718">
        <v>-100</v>
      </c>
      <c r="F8" s="715">
        <v>0</v>
      </c>
      <c r="G8" s="718">
        <v>-100</v>
      </c>
      <c r="H8" s="839">
        <v>0</v>
      </c>
    </row>
    <row r="9" spans="1:9" x14ac:dyDescent="0.2">
      <c r="A9" s="636" t="s">
        <v>637</v>
      </c>
      <c r="B9" s="715">
        <v>2774.0759799999996</v>
      </c>
      <c r="C9" s="716">
        <v>-31.349333080502557</v>
      </c>
      <c r="D9" s="715">
        <v>16537.670679999999</v>
      </c>
      <c r="E9" s="716">
        <v>-13.259882978160793</v>
      </c>
      <c r="F9" s="715">
        <v>46638.376689999997</v>
      </c>
      <c r="G9" s="716">
        <v>-0.61120054855185213</v>
      </c>
      <c r="H9" s="716">
        <v>12.791084093640098</v>
      </c>
    </row>
    <row r="10" spans="1:9" x14ac:dyDescent="0.2">
      <c r="A10" s="655" t="s">
        <v>381</v>
      </c>
      <c r="B10" s="657">
        <v>14286.002200000001</v>
      </c>
      <c r="C10" s="368">
        <v>16.113218465820573</v>
      </c>
      <c r="D10" s="657">
        <v>63749.034060000005</v>
      </c>
      <c r="E10" s="368">
        <v>-18.853084645271391</v>
      </c>
      <c r="F10" s="657">
        <v>165280.85784999997</v>
      </c>
      <c r="G10" s="368">
        <v>-8.3346678215149943</v>
      </c>
      <c r="H10" s="368">
        <v>45.330080115794978</v>
      </c>
    </row>
    <row r="11" spans="1:9" x14ac:dyDescent="0.2">
      <c r="A11" s="636" t="s">
        <v>382</v>
      </c>
      <c r="B11" s="715">
        <v>2735.6298400000001</v>
      </c>
      <c r="C11" s="716">
        <v>50.970109789546548</v>
      </c>
      <c r="D11" s="715">
        <v>16011.240149999998</v>
      </c>
      <c r="E11" s="716">
        <v>-10.778044439807088</v>
      </c>
      <c r="F11" s="715">
        <v>35410.545009999994</v>
      </c>
      <c r="G11" s="716">
        <v>-7.0252922168009349</v>
      </c>
      <c r="H11" s="716">
        <v>9.7117286486014205</v>
      </c>
    </row>
    <row r="12" spans="1:9" x14ac:dyDescent="0.2">
      <c r="A12" s="636" t="s">
        <v>383</v>
      </c>
      <c r="B12" s="715">
        <v>3545.9757300000001</v>
      </c>
      <c r="C12" s="716">
        <v>314.97853507080629</v>
      </c>
      <c r="D12" s="715">
        <v>9051.766160000001</v>
      </c>
      <c r="E12" s="716">
        <v>21.763174212172757</v>
      </c>
      <c r="F12" s="715">
        <v>20043.236559999998</v>
      </c>
      <c r="G12" s="716">
        <v>-18.406141094215009</v>
      </c>
      <c r="H12" s="716">
        <v>5.4970764967180434</v>
      </c>
    </row>
    <row r="13" spans="1:9" x14ac:dyDescent="0.2">
      <c r="A13" s="636" t="s">
        <v>384</v>
      </c>
      <c r="B13" s="715">
        <v>831.79067000000009</v>
      </c>
      <c r="C13" s="716">
        <v>-64.034460181761801</v>
      </c>
      <c r="D13" s="715">
        <v>6187.2386199999992</v>
      </c>
      <c r="E13" s="716">
        <v>-51.754808243683193</v>
      </c>
      <c r="F13" s="715">
        <v>21939.32502</v>
      </c>
      <c r="G13" s="716">
        <v>-14.200134683965295</v>
      </c>
      <c r="H13" s="716">
        <v>6.0170994619693374</v>
      </c>
    </row>
    <row r="14" spans="1:9" x14ac:dyDescent="0.2">
      <c r="A14" s="636" t="s">
        <v>385</v>
      </c>
      <c r="B14" s="715">
        <v>2297.5635299999999</v>
      </c>
      <c r="C14" s="716">
        <v>-39.242912682082675</v>
      </c>
      <c r="D14" s="715">
        <v>13937.629569999999</v>
      </c>
      <c r="E14" s="716">
        <v>-23.540515735835481</v>
      </c>
      <c r="F14" s="715">
        <v>33833.299899999998</v>
      </c>
      <c r="G14" s="716">
        <v>-16.531268552503818</v>
      </c>
      <c r="H14" s="716">
        <v>9.2791519538251137</v>
      </c>
    </row>
    <row r="15" spans="1:9" x14ac:dyDescent="0.2">
      <c r="A15" s="636" t="s">
        <v>386</v>
      </c>
      <c r="B15" s="715">
        <v>908.51846</v>
      </c>
      <c r="C15" s="716">
        <v>5.6901833578651333</v>
      </c>
      <c r="D15" s="715">
        <v>7633.8771899999992</v>
      </c>
      <c r="E15" s="716">
        <v>-12.177873057715818</v>
      </c>
      <c r="F15" s="715">
        <v>19991.993780000001</v>
      </c>
      <c r="G15" s="716">
        <v>5.6373843633357223</v>
      </c>
      <c r="H15" s="716">
        <v>5.4830226047370134</v>
      </c>
    </row>
    <row r="16" spans="1:9" x14ac:dyDescent="0.2">
      <c r="A16" s="636" t="s">
        <v>387</v>
      </c>
      <c r="B16" s="715">
        <v>3966.5239700000002</v>
      </c>
      <c r="C16" s="716">
        <v>47.83499171275551</v>
      </c>
      <c r="D16" s="715">
        <v>10927.282370000001</v>
      </c>
      <c r="E16" s="716">
        <v>-18.665120375763948</v>
      </c>
      <c r="F16" s="715">
        <v>34062.457580000002</v>
      </c>
      <c r="G16" s="716">
        <v>4.3944759910139295</v>
      </c>
      <c r="H16" s="716">
        <v>9.3420009499440564</v>
      </c>
    </row>
    <row r="17" spans="1:8" x14ac:dyDescent="0.2">
      <c r="A17" s="655" t="s">
        <v>388</v>
      </c>
      <c r="B17" s="657">
        <v>0</v>
      </c>
      <c r="C17" s="657" t="s">
        <v>150</v>
      </c>
      <c r="D17" s="657">
        <v>0</v>
      </c>
      <c r="E17" s="657" t="s">
        <v>150</v>
      </c>
      <c r="F17" s="657">
        <v>1.3025899999999999</v>
      </c>
      <c r="G17" s="657" t="s">
        <v>150</v>
      </c>
      <c r="H17" s="838">
        <v>3.5724953165248464E-4</v>
      </c>
    </row>
    <row r="18" spans="1:8" x14ac:dyDescent="0.2">
      <c r="A18" s="656" t="s">
        <v>119</v>
      </c>
      <c r="B18" s="69">
        <v>30390.742130000002</v>
      </c>
      <c r="C18" s="70">
        <v>6.457371972053334</v>
      </c>
      <c r="D18" s="69">
        <v>146031.48141000001</v>
      </c>
      <c r="E18" s="70">
        <v>-11.70386882263986</v>
      </c>
      <c r="F18" s="69">
        <v>364616.29326000001</v>
      </c>
      <c r="G18" s="70">
        <v>-4.4825351655546362</v>
      </c>
      <c r="H18" s="70">
        <v>100</v>
      </c>
    </row>
    <row r="19" spans="1:8" x14ac:dyDescent="0.2">
      <c r="A19" s="706"/>
      <c r="B19" s="1"/>
      <c r="C19" s="1"/>
      <c r="D19" s="1"/>
      <c r="E19" s="1"/>
      <c r="F19" s="1"/>
      <c r="G19" s="1"/>
      <c r="H19" s="249" t="s">
        <v>240</v>
      </c>
    </row>
    <row r="20" spans="1:8" x14ac:dyDescent="0.2">
      <c r="A20" s="713" t="s">
        <v>377</v>
      </c>
      <c r="B20" s="1"/>
      <c r="C20" s="1"/>
      <c r="D20" s="1"/>
      <c r="E20" s="1"/>
      <c r="F20" s="1"/>
      <c r="G20" s="1"/>
      <c r="H20" s="1"/>
    </row>
    <row r="21" spans="1:8" x14ac:dyDescent="0.2">
      <c r="A21" s="714" t="s">
        <v>241</v>
      </c>
      <c r="B21" s="1"/>
      <c r="C21" s="1"/>
      <c r="D21" s="1"/>
      <c r="E21" s="1"/>
      <c r="F21" s="1"/>
      <c r="G21" s="1"/>
      <c r="H21" s="1"/>
    </row>
  </sheetData>
  <mergeCells count="4">
    <mergeCell ref="A1:F2"/>
    <mergeCell ref="B3:C3"/>
    <mergeCell ref="D3:E3"/>
    <mergeCell ref="F3:H3"/>
  </mergeCells>
  <conditionalFormatting sqref="H17">
    <cfRule type="cellIs" dxfId="56" priority="1" operator="between">
      <formula>0.0001</formula>
      <formula>0.44999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G19" sqref="G19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41" t="s">
        <v>600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559</v>
      </c>
      <c r="H2" s="1"/>
    </row>
    <row r="3" spans="1:8" x14ac:dyDescent="0.2">
      <c r="A3" s="63"/>
      <c r="B3" s="859">
        <f>INDICE!A3</f>
        <v>42125</v>
      </c>
      <c r="C3" s="877">
        <v>41671</v>
      </c>
      <c r="D3" s="877" t="s">
        <v>120</v>
      </c>
      <c r="E3" s="877"/>
      <c r="F3" s="877" t="s">
        <v>121</v>
      </c>
      <c r="G3" s="877"/>
      <c r="H3" s="1"/>
    </row>
    <row r="4" spans="1:8" x14ac:dyDescent="0.2">
      <c r="A4" s="75"/>
      <c r="B4" s="262" t="s">
        <v>397</v>
      </c>
      <c r="C4" s="263" t="s">
        <v>500</v>
      </c>
      <c r="D4" s="262" t="s">
        <v>397</v>
      </c>
      <c r="E4" s="263" t="s">
        <v>500</v>
      </c>
      <c r="F4" s="262" t="s">
        <v>397</v>
      </c>
      <c r="G4" s="264" t="s">
        <v>500</v>
      </c>
      <c r="H4" s="1"/>
    </row>
    <row r="5" spans="1:8" x14ac:dyDescent="0.2">
      <c r="A5" s="719" t="s">
        <v>558</v>
      </c>
      <c r="B5" s="720">
        <v>21.396634855874787</v>
      </c>
      <c r="C5" s="680">
        <v>-7.9402169463176113</v>
      </c>
      <c r="D5" s="721">
        <v>23.966409767059012</v>
      </c>
      <c r="E5" s="680">
        <v>-5.4596592920708176</v>
      </c>
      <c r="F5" s="721">
        <v>24.696254694661793</v>
      </c>
      <c r="G5" s="680">
        <v>-3.8784765116072375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398</v>
      </c>
      <c r="H6" s="1"/>
    </row>
    <row r="7" spans="1:8" x14ac:dyDescent="0.2">
      <c r="A7" s="276" t="s">
        <v>571</v>
      </c>
      <c r="B7" s="94"/>
      <c r="C7" s="290"/>
      <c r="D7" s="290"/>
      <c r="E7" s="290"/>
      <c r="F7" s="94"/>
      <c r="G7" s="94"/>
      <c r="H7" s="1"/>
    </row>
    <row r="8" spans="1:8" x14ac:dyDescent="0.2">
      <c r="A8" s="713" t="s">
        <v>399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51"/>
  <sheetViews>
    <sheetView workbookViewId="0">
      <selection activeCell="O45" sqref="O45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27"/>
  </cols>
  <sheetData>
    <row r="1" spans="1:14" x14ac:dyDescent="0.2">
      <c r="A1" s="887" t="s">
        <v>389</v>
      </c>
      <c r="B1" s="887"/>
      <c r="C1" s="887"/>
      <c r="D1" s="887"/>
      <c r="E1" s="887"/>
      <c r="F1" s="887"/>
      <c r="G1" s="887"/>
      <c r="H1" s="1"/>
      <c r="I1" s="1"/>
    </row>
    <row r="2" spans="1:14" x14ac:dyDescent="0.2">
      <c r="A2" s="888"/>
      <c r="B2" s="888"/>
      <c r="C2" s="888"/>
      <c r="D2" s="888"/>
      <c r="E2" s="888"/>
      <c r="F2" s="888"/>
      <c r="G2" s="888"/>
      <c r="H2" s="11"/>
      <c r="I2" s="62" t="s">
        <v>557</v>
      </c>
    </row>
    <row r="3" spans="1:14" x14ac:dyDescent="0.2">
      <c r="A3" s="873" t="s">
        <v>537</v>
      </c>
      <c r="B3" s="873" t="s">
        <v>538</v>
      </c>
      <c r="C3" s="856">
        <f>INDICE!A3</f>
        <v>42125</v>
      </c>
      <c r="D3" s="857">
        <v>41671</v>
      </c>
      <c r="E3" s="857" t="s">
        <v>120</v>
      </c>
      <c r="F3" s="857"/>
      <c r="G3" s="857" t="s">
        <v>121</v>
      </c>
      <c r="H3" s="857"/>
      <c r="I3" s="857"/>
    </row>
    <row r="4" spans="1:14" x14ac:dyDescent="0.2">
      <c r="A4" s="874"/>
      <c r="B4" s="874"/>
      <c r="C4" s="97" t="s">
        <v>55</v>
      </c>
      <c r="D4" s="97" t="s">
        <v>500</v>
      </c>
      <c r="E4" s="97" t="s">
        <v>55</v>
      </c>
      <c r="F4" s="97" t="s">
        <v>500</v>
      </c>
      <c r="G4" s="97" t="s">
        <v>55</v>
      </c>
      <c r="H4" s="455" t="s">
        <v>500</v>
      </c>
      <c r="I4" s="455" t="s">
        <v>110</v>
      </c>
    </row>
    <row r="5" spans="1:14" x14ac:dyDescent="0.2">
      <c r="A5" s="632"/>
      <c r="B5" s="662" t="s">
        <v>212</v>
      </c>
      <c r="C5" s="202">
        <v>911.50125000000003</v>
      </c>
      <c r="D5" s="187" t="s">
        <v>150</v>
      </c>
      <c r="E5" s="369">
        <v>911.50125000000003</v>
      </c>
      <c r="F5" s="187" t="s">
        <v>150</v>
      </c>
      <c r="G5" s="639">
        <v>911.50125000000003</v>
      </c>
      <c r="H5" s="187" t="s">
        <v>150</v>
      </c>
      <c r="I5" s="658">
        <v>1.5737659234488235</v>
      </c>
    </row>
    <row r="6" spans="1:14" x14ac:dyDescent="0.2">
      <c r="A6" s="632"/>
      <c r="B6" s="662" t="s">
        <v>251</v>
      </c>
      <c r="C6" s="202">
        <v>0</v>
      </c>
      <c r="D6" s="187">
        <v>-100</v>
      </c>
      <c r="E6" s="369">
        <v>0</v>
      </c>
      <c r="F6" s="187">
        <v>-100</v>
      </c>
      <c r="G6" s="369">
        <v>0</v>
      </c>
      <c r="H6" s="187">
        <v>-100</v>
      </c>
      <c r="I6" s="658">
        <v>0</v>
      </c>
    </row>
    <row r="7" spans="1:14" x14ac:dyDescent="0.2">
      <c r="A7" s="632"/>
      <c r="B7" s="662" t="s">
        <v>213</v>
      </c>
      <c r="C7" s="202">
        <v>0</v>
      </c>
      <c r="D7" s="187" t="s">
        <v>150</v>
      </c>
      <c r="E7" s="369">
        <v>0</v>
      </c>
      <c r="F7" s="187">
        <v>-100</v>
      </c>
      <c r="G7" s="369">
        <v>0</v>
      </c>
      <c r="H7" s="187">
        <v>-100</v>
      </c>
      <c r="I7" s="658">
        <v>0</v>
      </c>
    </row>
    <row r="8" spans="1:14" x14ac:dyDescent="0.2">
      <c r="A8" s="638" t="s">
        <v>348</v>
      </c>
      <c r="B8" s="663"/>
      <c r="C8" s="372">
        <v>911.50125000000003</v>
      </c>
      <c r="D8" s="196">
        <v>-4.0816904657573083</v>
      </c>
      <c r="E8" s="192">
        <v>911.50125000000003</v>
      </c>
      <c r="F8" s="370">
        <v>-52.247694530759667</v>
      </c>
      <c r="G8" s="253">
        <v>911.50125000000003</v>
      </c>
      <c r="H8" s="370">
        <v>-80.695678014753796</v>
      </c>
      <c r="I8" s="371">
        <v>1.5737659234488235</v>
      </c>
    </row>
    <row r="9" spans="1:14" x14ac:dyDescent="0.2">
      <c r="A9" s="632"/>
      <c r="B9" s="662" t="s">
        <v>252</v>
      </c>
      <c r="C9" s="202">
        <v>1001.35753</v>
      </c>
      <c r="D9" s="187">
        <v>-67.813865184401976</v>
      </c>
      <c r="E9" s="369">
        <v>1001.35753</v>
      </c>
      <c r="F9" s="187">
        <v>-81.594568294761089</v>
      </c>
      <c r="G9" s="639">
        <v>3946.9220700000001</v>
      </c>
      <c r="H9" s="187">
        <v>-45.716468596242201</v>
      </c>
      <c r="I9" s="660">
        <v>6.814616498083895</v>
      </c>
    </row>
    <row r="10" spans="1:14" x14ac:dyDescent="0.2">
      <c r="A10" s="632"/>
      <c r="B10" s="662" t="s">
        <v>214</v>
      </c>
      <c r="C10" s="810">
        <v>0</v>
      </c>
      <c r="D10" s="811">
        <v>-100</v>
      </c>
      <c r="E10" s="812">
        <v>0</v>
      </c>
      <c r="F10" s="811">
        <v>-100</v>
      </c>
      <c r="G10" s="813">
        <v>3925.2334100000003</v>
      </c>
      <c r="H10" s="811">
        <v>-68.004034134289199</v>
      </c>
      <c r="I10" s="814">
        <v>6.7771696223574303</v>
      </c>
    </row>
    <row r="11" spans="1:14" x14ac:dyDescent="0.2">
      <c r="A11" s="632"/>
      <c r="B11" s="662" t="s">
        <v>630</v>
      </c>
      <c r="C11" s="810">
        <v>0</v>
      </c>
      <c r="D11" s="811" t="s">
        <v>150</v>
      </c>
      <c r="E11" s="812">
        <v>0</v>
      </c>
      <c r="F11" s="811" t="s">
        <v>150</v>
      </c>
      <c r="G11" s="813">
        <v>929.93902000000003</v>
      </c>
      <c r="H11" s="811" t="s">
        <v>150</v>
      </c>
      <c r="I11" s="814">
        <v>1.6055999271107901</v>
      </c>
      <c r="J11" s="403"/>
    </row>
    <row r="12" spans="1:14" x14ac:dyDescent="0.2">
      <c r="A12" s="638" t="s">
        <v>544</v>
      </c>
      <c r="B12" s="663"/>
      <c r="C12" s="372">
        <v>1001.35753</v>
      </c>
      <c r="D12" s="196">
        <v>-75.187165752344484</v>
      </c>
      <c r="E12" s="192">
        <v>1001.35753</v>
      </c>
      <c r="F12" s="370">
        <v>-90.183201493467593</v>
      </c>
      <c r="G12" s="253">
        <v>8802.0944999999992</v>
      </c>
      <c r="H12" s="370">
        <v>-54.950780963151857</v>
      </c>
      <c r="I12" s="371">
        <v>15.197386047552111</v>
      </c>
      <c r="J12" s="403"/>
    </row>
    <row r="13" spans="1:14" x14ac:dyDescent="0.2">
      <c r="A13" s="633"/>
      <c r="B13" s="662" t="s">
        <v>314</v>
      </c>
      <c r="C13" s="202">
        <v>202.24161999999998</v>
      </c>
      <c r="D13" s="187" t="s">
        <v>150</v>
      </c>
      <c r="E13" s="369">
        <v>202.24161999999998</v>
      </c>
      <c r="F13" s="187" t="s">
        <v>150</v>
      </c>
      <c r="G13" s="639">
        <v>202.24161999999998</v>
      </c>
      <c r="H13" s="187" t="s">
        <v>150</v>
      </c>
      <c r="I13" s="645">
        <v>0.34918325110260245</v>
      </c>
      <c r="J13" s="403"/>
      <c r="K13" s="815"/>
      <c r="L13" s="815"/>
      <c r="M13" s="815"/>
      <c r="N13" s="815"/>
    </row>
    <row r="14" spans="1:14" x14ac:dyDescent="0.2">
      <c r="A14" s="633"/>
      <c r="B14" s="662" t="s">
        <v>318</v>
      </c>
      <c r="C14" s="202">
        <v>0</v>
      </c>
      <c r="D14" s="187" t="s">
        <v>150</v>
      </c>
      <c r="E14" s="369">
        <v>0</v>
      </c>
      <c r="F14" s="187">
        <v>-100</v>
      </c>
      <c r="G14" s="639">
        <v>1.1762300000000001</v>
      </c>
      <c r="H14" s="187">
        <v>295.51767039913921</v>
      </c>
      <c r="I14" s="668">
        <v>2.0308372502376819E-3</v>
      </c>
      <c r="J14" s="403"/>
      <c r="K14" s="815"/>
      <c r="L14" s="815"/>
      <c r="M14" s="815"/>
      <c r="N14" s="815"/>
    </row>
    <row r="15" spans="1:14" x14ac:dyDescent="0.2">
      <c r="A15" s="632"/>
      <c r="B15" s="662" t="s">
        <v>255</v>
      </c>
      <c r="C15" s="202">
        <v>655.90179000000001</v>
      </c>
      <c r="D15" s="187">
        <v>1596.6503727628219</v>
      </c>
      <c r="E15" s="369">
        <v>1368.83959</v>
      </c>
      <c r="F15" s="187">
        <v>279.72124972169468</v>
      </c>
      <c r="G15" s="639">
        <v>1499.3422399999999</v>
      </c>
      <c r="H15" s="187">
        <v>-46.839670765688993</v>
      </c>
      <c r="I15" s="645">
        <v>2.5887114525618342</v>
      </c>
      <c r="J15" s="403"/>
      <c r="K15" s="815"/>
      <c r="L15" s="815"/>
      <c r="M15" s="815"/>
      <c r="N15" s="815"/>
    </row>
    <row r="16" spans="1:14" x14ac:dyDescent="0.2">
      <c r="A16" s="632"/>
      <c r="B16" s="669" t="s">
        <v>373</v>
      </c>
      <c r="C16" s="665">
        <v>642.93551000000002</v>
      </c>
      <c r="D16" s="666">
        <v>2009.4349100234126</v>
      </c>
      <c r="E16" s="826">
        <v>1294.1182699999999</v>
      </c>
      <c r="F16" s="666">
        <v>294.64762483943753</v>
      </c>
      <c r="G16" s="709">
        <v>1370.2246400000001</v>
      </c>
      <c r="H16" s="666">
        <v>-50.558083190912242</v>
      </c>
      <c r="I16" s="818">
        <v>2.3657815564179776</v>
      </c>
      <c r="J16" s="403"/>
      <c r="K16" s="816"/>
      <c r="L16" s="817"/>
      <c r="M16" s="816"/>
      <c r="N16" s="815"/>
    </row>
    <row r="17" spans="1:14" x14ac:dyDescent="0.2">
      <c r="A17" s="632"/>
      <c r="B17" s="669" t="s">
        <v>370</v>
      </c>
      <c r="C17" s="665">
        <v>12.966280000000001</v>
      </c>
      <c r="D17" s="666">
        <v>58.519925815352615</v>
      </c>
      <c r="E17" s="667">
        <v>74.721319999999992</v>
      </c>
      <c r="F17" s="666">
        <v>129.43192345116995</v>
      </c>
      <c r="G17" s="709">
        <v>129.11759999999998</v>
      </c>
      <c r="H17" s="666">
        <v>163.32731835135101</v>
      </c>
      <c r="I17" s="668">
        <v>0.22292989614385697</v>
      </c>
      <c r="J17" s="403"/>
      <c r="K17" s="816"/>
      <c r="L17" s="815"/>
      <c r="M17" s="815"/>
      <c r="N17" s="815"/>
    </row>
    <row r="18" spans="1:14" x14ac:dyDescent="0.2">
      <c r="A18" s="633"/>
      <c r="B18" s="662" t="s">
        <v>256</v>
      </c>
      <c r="C18" s="202">
        <v>0</v>
      </c>
      <c r="D18" s="187" t="s">
        <v>150</v>
      </c>
      <c r="E18" s="369">
        <v>0</v>
      </c>
      <c r="F18" s="187" t="s">
        <v>150</v>
      </c>
      <c r="G18" s="639">
        <v>644.59037999999998</v>
      </c>
      <c r="H18" s="187" t="s">
        <v>150</v>
      </c>
      <c r="I18" s="659">
        <v>1.112927025198186</v>
      </c>
      <c r="K18" s="815"/>
      <c r="L18" s="815"/>
      <c r="M18" s="815"/>
      <c r="N18" s="815"/>
    </row>
    <row r="19" spans="1:14" x14ac:dyDescent="0.2">
      <c r="A19" s="633"/>
      <c r="B19" s="662" t="s">
        <v>220</v>
      </c>
      <c r="C19" s="202">
        <v>5.3068399999999993</v>
      </c>
      <c r="D19" s="187">
        <v>18.737190674363418</v>
      </c>
      <c r="E19" s="369">
        <v>40.159589999999994</v>
      </c>
      <c r="F19" s="187">
        <v>33.278430643732094</v>
      </c>
      <c r="G19" s="639">
        <v>88.296489999999991</v>
      </c>
      <c r="H19" s="187">
        <v>-96.521598628880241</v>
      </c>
      <c r="I19" s="645">
        <v>0.15244960675823516</v>
      </c>
      <c r="K19" s="815"/>
      <c r="L19" s="815"/>
      <c r="M19" s="815"/>
      <c r="N19" s="815"/>
    </row>
    <row r="20" spans="1:14" x14ac:dyDescent="0.2">
      <c r="A20" s="632"/>
      <c r="B20" s="662" t="s">
        <v>653</v>
      </c>
      <c r="C20" s="202">
        <v>0</v>
      </c>
      <c r="D20" s="187" t="s">
        <v>150</v>
      </c>
      <c r="E20" s="369">
        <v>0.53159000000000001</v>
      </c>
      <c r="F20" s="187" t="s">
        <v>150</v>
      </c>
      <c r="G20" s="639">
        <v>0.53159000000000001</v>
      </c>
      <c r="H20" s="187" t="s">
        <v>150</v>
      </c>
      <c r="I20" s="668">
        <v>9.1782455289683934E-4</v>
      </c>
    </row>
    <row r="21" spans="1:14" x14ac:dyDescent="0.2">
      <c r="A21" s="632"/>
      <c r="B21" s="662" t="s">
        <v>222</v>
      </c>
      <c r="C21" s="202">
        <v>0</v>
      </c>
      <c r="D21" s="187">
        <v>-100</v>
      </c>
      <c r="E21" s="369">
        <v>0</v>
      </c>
      <c r="F21" s="187">
        <v>-100</v>
      </c>
      <c r="G21" s="639">
        <v>138.43634</v>
      </c>
      <c r="H21" s="187">
        <v>10116.402467823827</v>
      </c>
      <c r="I21" s="645">
        <v>0.23901930409747141</v>
      </c>
    </row>
    <row r="22" spans="1:14" x14ac:dyDescent="0.2">
      <c r="A22" s="632"/>
      <c r="B22" s="662" t="s">
        <v>258</v>
      </c>
      <c r="C22" s="202">
        <v>3149.6103200000002</v>
      </c>
      <c r="D22" s="187">
        <v>432.31203760338894</v>
      </c>
      <c r="E22" s="369">
        <v>12241.11492</v>
      </c>
      <c r="F22" s="187">
        <v>350.79271805243206</v>
      </c>
      <c r="G22" s="639">
        <v>15892.61299</v>
      </c>
      <c r="H22" s="187">
        <v>181.39498150310141</v>
      </c>
      <c r="I22" s="645">
        <v>27.439625297521115</v>
      </c>
    </row>
    <row r="23" spans="1:14" x14ac:dyDescent="0.2">
      <c r="A23" s="632"/>
      <c r="B23" s="669" t="s">
        <v>373</v>
      </c>
      <c r="C23" s="665">
        <v>3146.5295799999999</v>
      </c>
      <c r="D23" s="666">
        <v>434.87724329937191</v>
      </c>
      <c r="E23" s="826">
        <v>12225.166370000001</v>
      </c>
      <c r="F23" s="666">
        <v>352.95672584436426</v>
      </c>
      <c r="G23" s="709">
        <v>15787.664610000002</v>
      </c>
      <c r="H23" s="666">
        <v>181.37610420344859</v>
      </c>
      <c r="I23" s="818">
        <v>27.258425124548065</v>
      </c>
    </row>
    <row r="24" spans="1:14" x14ac:dyDescent="0.2">
      <c r="A24" s="632"/>
      <c r="B24" s="669" t="s">
        <v>370</v>
      </c>
      <c r="C24" s="665">
        <v>3.0807399999999996</v>
      </c>
      <c r="D24" s="666">
        <v>-9.7515247742865387</v>
      </c>
      <c r="E24" s="667">
        <v>15.948550000000001</v>
      </c>
      <c r="F24" s="666">
        <v>-3.3078980681647248</v>
      </c>
      <c r="G24" s="709">
        <v>104.94838</v>
      </c>
      <c r="H24" s="666">
        <v>184.26388871960094</v>
      </c>
      <c r="I24" s="668">
        <v>0.18120017297305741</v>
      </c>
    </row>
    <row r="25" spans="1:14" x14ac:dyDescent="0.2">
      <c r="A25" s="632"/>
      <c r="B25" s="662" t="s">
        <v>390</v>
      </c>
      <c r="C25" s="202">
        <v>0.90242</v>
      </c>
      <c r="D25" s="187">
        <v>200.90696898966326</v>
      </c>
      <c r="E25" s="369">
        <v>4.4565799999999998</v>
      </c>
      <c r="F25" s="187">
        <v>149.90214934981188</v>
      </c>
      <c r="G25" s="189">
        <v>7.1358500000000005</v>
      </c>
      <c r="H25" s="187">
        <v>199.28490542297527</v>
      </c>
      <c r="I25" s="658">
        <v>1.2320507036981343E-2</v>
      </c>
    </row>
    <row r="26" spans="1:14" x14ac:dyDescent="0.2">
      <c r="A26" s="632"/>
      <c r="B26" s="662" t="s">
        <v>260</v>
      </c>
      <c r="C26" s="202">
        <v>0</v>
      </c>
      <c r="D26" s="187" t="s">
        <v>150</v>
      </c>
      <c r="E26" s="369">
        <v>0</v>
      </c>
      <c r="F26" s="187" t="s">
        <v>150</v>
      </c>
      <c r="G26" s="189">
        <v>2845.3182700000002</v>
      </c>
      <c r="H26" s="187" t="s">
        <v>150</v>
      </c>
      <c r="I26" s="658">
        <v>4.9126262138338914</v>
      </c>
    </row>
    <row r="27" spans="1:14" x14ac:dyDescent="0.2">
      <c r="A27" s="638" t="s">
        <v>528</v>
      </c>
      <c r="B27" s="663"/>
      <c r="C27" s="372">
        <v>4013.9629900000004</v>
      </c>
      <c r="D27" s="196">
        <v>531.4246938096843</v>
      </c>
      <c r="E27" s="192">
        <v>13857.343889999998</v>
      </c>
      <c r="F27" s="370">
        <v>345.6429048179163</v>
      </c>
      <c r="G27" s="253">
        <v>21319.682000000001</v>
      </c>
      <c r="H27" s="370">
        <v>93.627483163970894</v>
      </c>
      <c r="I27" s="371">
        <v>36.809811319913457</v>
      </c>
    </row>
    <row r="28" spans="1:14" x14ac:dyDescent="0.2">
      <c r="A28" s="632"/>
      <c r="B28" s="662" t="s">
        <v>264</v>
      </c>
      <c r="C28" s="202">
        <v>0</v>
      </c>
      <c r="D28" s="187" t="s">
        <v>150</v>
      </c>
      <c r="E28" s="369">
        <v>0</v>
      </c>
      <c r="F28" s="187" t="s">
        <v>150</v>
      </c>
      <c r="G28" s="189">
        <v>0</v>
      </c>
      <c r="H28" s="187">
        <v>-100</v>
      </c>
      <c r="I28" s="658">
        <v>0</v>
      </c>
    </row>
    <row r="29" spans="1:14" x14ac:dyDescent="0.2">
      <c r="A29" s="632"/>
      <c r="B29" s="662" t="s">
        <v>391</v>
      </c>
      <c r="C29" s="202">
        <v>1781.5333900000001</v>
      </c>
      <c r="D29" s="187">
        <v>69.505531233365829</v>
      </c>
      <c r="E29" s="369">
        <v>1781.5333900000001</v>
      </c>
      <c r="F29" s="187">
        <v>-11.474990473988104</v>
      </c>
      <c r="G29" s="189">
        <v>2828.2575200000001</v>
      </c>
      <c r="H29" s="187">
        <v>40.537093104954245</v>
      </c>
      <c r="I29" s="658">
        <v>4.8831697243573498</v>
      </c>
    </row>
    <row r="30" spans="1:14" x14ac:dyDescent="0.2">
      <c r="A30" s="632"/>
      <c r="B30" s="664" t="s">
        <v>263</v>
      </c>
      <c r="C30" s="202">
        <v>0</v>
      </c>
      <c r="D30" s="198" t="s">
        <v>150</v>
      </c>
      <c r="E30" s="369">
        <v>0</v>
      </c>
      <c r="F30" s="198" t="s">
        <v>150</v>
      </c>
      <c r="G30" s="639">
        <v>889.14329000000009</v>
      </c>
      <c r="H30" s="198" t="s">
        <v>150</v>
      </c>
      <c r="I30" s="658">
        <v>1.5351634579384015</v>
      </c>
    </row>
    <row r="31" spans="1:14" x14ac:dyDescent="0.2">
      <c r="A31" s="638" t="s">
        <v>395</v>
      </c>
      <c r="B31" s="663"/>
      <c r="C31" s="372">
        <v>1781.5333900000001</v>
      </c>
      <c r="D31" s="196">
        <v>69.505531233365829</v>
      </c>
      <c r="E31" s="192">
        <v>1781.5333900000001</v>
      </c>
      <c r="F31" s="370">
        <v>28.007698517810699</v>
      </c>
      <c r="G31" s="253">
        <v>3717.4008100000001</v>
      </c>
      <c r="H31" s="370">
        <v>28.007698517810699</v>
      </c>
      <c r="I31" s="371">
        <v>6.4183331822957506</v>
      </c>
    </row>
    <row r="32" spans="1:14" x14ac:dyDescent="0.2">
      <c r="A32" s="632"/>
      <c r="B32" s="664" t="s">
        <v>392</v>
      </c>
      <c r="C32" s="202">
        <v>0</v>
      </c>
      <c r="D32" s="198">
        <v>-100</v>
      </c>
      <c r="E32" s="369">
        <v>485.78696000000002</v>
      </c>
      <c r="F32" s="198">
        <v>-90.299435993710006</v>
      </c>
      <c r="G32" s="639">
        <v>6714.6718200000014</v>
      </c>
      <c r="H32" s="198">
        <v>-14.500164901143945</v>
      </c>
      <c r="I32" s="658">
        <v>11.593315639949035</v>
      </c>
    </row>
    <row r="33" spans="1:10" x14ac:dyDescent="0.2">
      <c r="A33" s="632"/>
      <c r="B33" s="662" t="s">
        <v>628</v>
      </c>
      <c r="C33" s="202">
        <v>0</v>
      </c>
      <c r="D33" s="187" t="s">
        <v>150</v>
      </c>
      <c r="E33" s="369">
        <v>0</v>
      </c>
      <c r="F33" s="187" t="s">
        <v>150</v>
      </c>
      <c r="G33" s="639">
        <v>3169.3830400000002</v>
      </c>
      <c r="H33" s="187" t="s">
        <v>150</v>
      </c>
      <c r="I33" s="658">
        <v>5.4721450208747822</v>
      </c>
    </row>
    <row r="34" spans="1:10" x14ac:dyDescent="0.2">
      <c r="A34" s="632"/>
      <c r="B34" s="662" t="s">
        <v>266</v>
      </c>
      <c r="C34" s="202">
        <v>0</v>
      </c>
      <c r="D34" s="187" t="s">
        <v>150</v>
      </c>
      <c r="E34" s="369">
        <v>0</v>
      </c>
      <c r="F34" s="187">
        <v>-100</v>
      </c>
      <c r="G34" s="189">
        <v>954.05903999999998</v>
      </c>
      <c r="H34" s="187">
        <v>-53.426145636031649</v>
      </c>
      <c r="I34" s="658">
        <v>1.6472447032961259</v>
      </c>
    </row>
    <row r="35" spans="1:10" x14ac:dyDescent="0.2">
      <c r="A35" s="632"/>
      <c r="B35" s="662" t="s">
        <v>393</v>
      </c>
      <c r="C35" s="202">
        <v>0</v>
      </c>
      <c r="D35" s="187">
        <v>-100</v>
      </c>
      <c r="E35" s="369">
        <v>1075.48667</v>
      </c>
      <c r="F35" s="187">
        <v>-69.348991557781162</v>
      </c>
      <c r="G35" s="189">
        <v>10013.820449999999</v>
      </c>
      <c r="H35" s="187">
        <v>60.293257113947575</v>
      </c>
      <c r="I35" s="658">
        <v>17.289509353656907</v>
      </c>
    </row>
    <row r="36" spans="1:10" x14ac:dyDescent="0.2">
      <c r="A36" s="632"/>
      <c r="B36" s="662" t="s">
        <v>394</v>
      </c>
      <c r="C36" s="810">
        <v>0</v>
      </c>
      <c r="D36" s="811" t="s">
        <v>150</v>
      </c>
      <c r="E36" s="812">
        <v>1066.23099</v>
      </c>
      <c r="F36" s="811" t="s">
        <v>150</v>
      </c>
      <c r="G36" s="189">
        <v>2090.01827</v>
      </c>
      <c r="H36" s="811" t="s">
        <v>150</v>
      </c>
      <c r="I36" s="814">
        <v>3.6085518617900556</v>
      </c>
    </row>
    <row r="37" spans="1:10" x14ac:dyDescent="0.2">
      <c r="A37" s="632"/>
      <c r="B37" s="662" t="s">
        <v>268</v>
      </c>
      <c r="C37" s="202">
        <v>0</v>
      </c>
      <c r="D37" s="187" t="s">
        <v>150</v>
      </c>
      <c r="E37" s="369">
        <v>0</v>
      </c>
      <c r="F37" s="187" t="s">
        <v>150</v>
      </c>
      <c r="G37" s="189">
        <v>0</v>
      </c>
      <c r="H37" s="187">
        <v>-100</v>
      </c>
      <c r="I37" s="658">
        <v>0</v>
      </c>
    </row>
    <row r="38" spans="1:10" x14ac:dyDescent="0.2">
      <c r="A38" s="632"/>
      <c r="B38" s="662" t="s">
        <v>629</v>
      </c>
      <c r="C38" s="202">
        <v>0</v>
      </c>
      <c r="D38" s="187" t="s">
        <v>150</v>
      </c>
      <c r="E38" s="369">
        <v>0</v>
      </c>
      <c r="F38" s="187">
        <v>-100</v>
      </c>
      <c r="G38" s="189">
        <v>0</v>
      </c>
      <c r="H38" s="187">
        <v>-100</v>
      </c>
      <c r="I38" s="658">
        <v>0</v>
      </c>
    </row>
    <row r="39" spans="1:10" x14ac:dyDescent="0.2">
      <c r="A39" s="638" t="s">
        <v>545</v>
      </c>
      <c r="B39" s="663"/>
      <c r="C39" s="372">
        <v>0</v>
      </c>
      <c r="D39" s="196">
        <v>-100</v>
      </c>
      <c r="E39" s="192">
        <v>2627.5046200000002</v>
      </c>
      <c r="F39" s="370">
        <v>-78.941385173858762</v>
      </c>
      <c r="G39" s="253">
        <v>22941.95262</v>
      </c>
      <c r="H39" s="370">
        <v>15.513763149410179</v>
      </c>
      <c r="I39" s="371">
        <v>39.610766579566899</v>
      </c>
    </row>
    <row r="40" spans="1:10" x14ac:dyDescent="0.2">
      <c r="A40" s="638" t="s">
        <v>645</v>
      </c>
      <c r="B40" s="663"/>
      <c r="C40" s="372">
        <v>16.092690000000001</v>
      </c>
      <c r="D40" s="196" t="s">
        <v>150</v>
      </c>
      <c r="E40" s="192">
        <v>157.91560999999999</v>
      </c>
      <c r="F40" s="370">
        <v>179.6045376800252</v>
      </c>
      <c r="G40" s="253">
        <v>225.84553999999997</v>
      </c>
      <c r="H40" s="370">
        <v>299.88090980236615</v>
      </c>
      <c r="I40" s="371">
        <v>0.38993694722294475</v>
      </c>
    </row>
    <row r="41" spans="1:10" x14ac:dyDescent="0.2">
      <c r="A41" s="640" t="s">
        <v>119</v>
      </c>
      <c r="B41" s="374"/>
      <c r="C41" s="374">
        <v>7724.4478500000014</v>
      </c>
      <c r="D41" s="364">
        <v>-9.8089537931704971</v>
      </c>
      <c r="E41" s="205">
        <v>20337.156290000003</v>
      </c>
      <c r="F41" s="364">
        <v>-31.673847434108193</v>
      </c>
      <c r="G41" s="256">
        <v>57918.476720000006</v>
      </c>
      <c r="H41" s="208">
        <v>-0.29969007536356018</v>
      </c>
      <c r="I41" s="375">
        <v>100</v>
      </c>
    </row>
    <row r="42" spans="1:10" x14ac:dyDescent="0.2">
      <c r="A42" s="376"/>
      <c r="B42" s="376" t="s">
        <v>373</v>
      </c>
      <c r="C42" s="670">
        <v>3789.4650899999997</v>
      </c>
      <c r="D42" s="218">
        <v>512.43841640245262</v>
      </c>
      <c r="E42" s="257">
        <v>13519.28464</v>
      </c>
      <c r="F42" s="218">
        <v>346.63981792041915</v>
      </c>
      <c r="G42" s="257">
        <v>17157.88925</v>
      </c>
      <c r="H42" s="218">
        <v>104.69291162875993</v>
      </c>
      <c r="I42" s="671">
        <v>29.624206680966036</v>
      </c>
    </row>
    <row r="43" spans="1:10" x14ac:dyDescent="0.2">
      <c r="A43" s="376"/>
      <c r="B43" s="376" t="s">
        <v>370</v>
      </c>
      <c r="C43" s="670">
        <v>3934.9827600000003</v>
      </c>
      <c r="D43" s="218">
        <v>-50.477131145735818</v>
      </c>
      <c r="E43" s="257">
        <v>6817.87165</v>
      </c>
      <c r="F43" s="218">
        <v>-74.501126246205146</v>
      </c>
      <c r="G43" s="257">
        <v>40760.587469999999</v>
      </c>
      <c r="H43" s="218">
        <v>-18.0037647344842</v>
      </c>
      <c r="I43" s="671">
        <v>70.375793319033946</v>
      </c>
    </row>
    <row r="44" spans="1:10" x14ac:dyDescent="0.2">
      <c r="A44" s="214"/>
      <c r="B44" s="214" t="s">
        <v>532</v>
      </c>
      <c r="C44" s="648">
        <v>4723.2226200000005</v>
      </c>
      <c r="D44" s="649">
        <v>35.807589974742775</v>
      </c>
      <c r="E44" s="648">
        <v>16127.34556</v>
      </c>
      <c r="F44" s="649">
        <v>19.153224732321924</v>
      </c>
      <c r="G44" s="648">
        <v>38756.902310000005</v>
      </c>
      <c r="H44" s="651">
        <v>26.142829626253096</v>
      </c>
      <c r="I44" s="651">
        <v>66.916301161312731</v>
      </c>
    </row>
    <row r="45" spans="1:10" x14ac:dyDescent="0.2">
      <c r="A45" s="641"/>
      <c r="B45" s="641" t="s">
        <v>533</v>
      </c>
      <c r="C45" s="835">
        <v>3001.2252300000014</v>
      </c>
      <c r="D45" s="642">
        <v>-40.998131595684299</v>
      </c>
      <c r="E45" s="641">
        <v>4209.810730000002</v>
      </c>
      <c r="F45" s="642">
        <v>-74.06131864982035</v>
      </c>
      <c r="G45" s="652">
        <v>19161.574410000005</v>
      </c>
      <c r="H45" s="643">
        <v>-29.985366813966174</v>
      </c>
      <c r="I45" s="643">
        <v>33.083698838687283</v>
      </c>
    </row>
    <row r="46" spans="1:10" x14ac:dyDescent="0.2">
      <c r="A46" s="805"/>
      <c r="B46" s="805" t="s">
        <v>534</v>
      </c>
      <c r="C46" s="806">
        <v>4013.0605700000001</v>
      </c>
      <c r="D46" s="804">
        <v>532.16420741226159</v>
      </c>
      <c r="E46" s="803">
        <v>13852.355720000001</v>
      </c>
      <c r="F46" s="804">
        <v>345.93255888138418</v>
      </c>
      <c r="G46" s="803">
        <v>18328.25995</v>
      </c>
      <c r="H46" s="804">
        <v>66.5156395415774</v>
      </c>
      <c r="I46" s="807">
        <v>31.644927470392208</v>
      </c>
      <c r="J46" s="661"/>
    </row>
    <row r="47" spans="1:10" x14ac:dyDescent="0.2">
      <c r="A47" s="704"/>
      <c r="B47" s="1"/>
      <c r="C47" s="722"/>
      <c r="D47" s="722"/>
      <c r="E47" s="722"/>
      <c r="F47" s="722"/>
      <c r="G47" s="725"/>
      <c r="H47" s="722"/>
      <c r="I47" s="249" t="s">
        <v>240</v>
      </c>
    </row>
    <row r="48" spans="1:10" x14ac:dyDescent="0.2">
      <c r="A48" s="704" t="s">
        <v>377</v>
      </c>
      <c r="B48" s="1"/>
      <c r="C48" s="722"/>
      <c r="D48" s="722"/>
      <c r="E48" s="722"/>
      <c r="F48" s="722"/>
      <c r="G48" s="725"/>
      <c r="H48" s="722"/>
      <c r="I48" s="249"/>
    </row>
    <row r="49" spans="1:9" x14ac:dyDescent="0.2">
      <c r="A49" s="723" t="s">
        <v>616</v>
      </c>
      <c r="B49" s="767"/>
      <c r="C49" s="608"/>
      <c r="D49" s="768"/>
      <c r="E49" s="768"/>
      <c r="F49" s="769"/>
      <c r="G49" s="725"/>
      <c r="H49" s="768"/>
      <c r="I49" s="768"/>
    </row>
    <row r="50" spans="1:9" x14ac:dyDescent="0.2">
      <c r="A50" s="724" t="s">
        <v>241</v>
      </c>
      <c r="B50" s="1"/>
      <c r="C50" s="1"/>
      <c r="D50" s="1"/>
      <c r="E50" s="1"/>
      <c r="F50" s="1"/>
      <c r="G50" s="726"/>
      <c r="H50" s="1"/>
      <c r="I50" s="1"/>
    </row>
    <row r="51" spans="1:9" x14ac:dyDescent="0.2">
      <c r="A51" s="714" t="s">
        <v>564</v>
      </c>
    </row>
  </sheetData>
  <mergeCells count="6">
    <mergeCell ref="A1:G2"/>
    <mergeCell ref="C3:D3"/>
    <mergeCell ref="E3:F3"/>
    <mergeCell ref="A3:A4"/>
    <mergeCell ref="B3:B4"/>
    <mergeCell ref="G3:I3"/>
  </mergeCells>
  <conditionalFormatting sqref="C5:C6 C26 C30 C32:C33 C9">
    <cfRule type="cellIs" dxfId="55" priority="144" operator="between">
      <formula>0.00000001</formula>
      <formula>1</formula>
    </cfRule>
  </conditionalFormatting>
  <conditionalFormatting sqref="I5:I6 I26 I30 I32:I33 I9">
    <cfRule type="cellIs" dxfId="54" priority="143" operator="between">
      <formula>0.000001</formula>
      <formula>1</formula>
    </cfRule>
  </conditionalFormatting>
  <conditionalFormatting sqref="C35">
    <cfRule type="cellIs" dxfId="53" priority="137" operator="between">
      <formula>0.00000001</formula>
      <formula>1</formula>
    </cfRule>
  </conditionalFormatting>
  <conditionalFormatting sqref="I35">
    <cfRule type="cellIs" dxfId="52" priority="135" operator="between">
      <formula>0.000001</formula>
      <formula>1</formula>
    </cfRule>
  </conditionalFormatting>
  <conditionalFormatting sqref="C34">
    <cfRule type="cellIs" dxfId="51" priority="130" operator="between">
      <formula>0.00000001</formula>
      <formula>1</formula>
    </cfRule>
  </conditionalFormatting>
  <conditionalFormatting sqref="I34">
    <cfRule type="cellIs" dxfId="50" priority="129" operator="between">
      <formula>0.000001</formula>
      <formula>1</formula>
    </cfRule>
  </conditionalFormatting>
  <conditionalFormatting sqref="C10">
    <cfRule type="cellIs" dxfId="49" priority="126" operator="between">
      <formula>0.00000001</formula>
      <formula>1</formula>
    </cfRule>
  </conditionalFormatting>
  <conditionalFormatting sqref="I10">
    <cfRule type="cellIs" dxfId="48" priority="125" operator="between">
      <formula>0.000001</formula>
      <formula>1</formula>
    </cfRule>
  </conditionalFormatting>
  <conditionalFormatting sqref="C18">
    <cfRule type="cellIs" dxfId="47" priority="104" operator="between">
      <formula>0.00000001</formula>
      <formula>1</formula>
    </cfRule>
  </conditionalFormatting>
  <conditionalFormatting sqref="C19">
    <cfRule type="cellIs" dxfId="46" priority="73" operator="between">
      <formula>0.00000001</formula>
      <formula>1</formula>
    </cfRule>
  </conditionalFormatting>
  <conditionalFormatting sqref="K16:K17">
    <cfRule type="cellIs" dxfId="45" priority="92" operator="between">
      <formula>0.000001</formula>
      <formula>1</formula>
    </cfRule>
  </conditionalFormatting>
  <conditionalFormatting sqref="M16">
    <cfRule type="cellIs" dxfId="44" priority="91" operator="between">
      <formula>0.000001</formula>
      <formula>1</formula>
    </cfRule>
  </conditionalFormatting>
  <conditionalFormatting sqref="C13">
    <cfRule type="cellIs" dxfId="43" priority="77" operator="between">
      <formula>0.00000001</formula>
      <formula>1</formula>
    </cfRule>
  </conditionalFormatting>
  <conditionalFormatting sqref="C35">
    <cfRule type="cellIs" dxfId="42" priority="65" operator="between">
      <formula>0.00000001</formula>
      <formula>1</formula>
    </cfRule>
  </conditionalFormatting>
  <conditionalFormatting sqref="I35">
    <cfRule type="cellIs" dxfId="41" priority="64" operator="between">
      <formula>0.000001</formula>
      <formula>1</formula>
    </cfRule>
  </conditionalFormatting>
  <conditionalFormatting sqref="C36">
    <cfRule type="cellIs" dxfId="40" priority="51" operator="between">
      <formula>0.00000001</formula>
      <formula>1</formula>
    </cfRule>
  </conditionalFormatting>
  <conditionalFormatting sqref="I36">
    <cfRule type="cellIs" dxfId="39" priority="50" operator="between">
      <formula>0.000001</formula>
      <formula>1</formula>
    </cfRule>
  </conditionalFormatting>
  <conditionalFormatting sqref="I18">
    <cfRule type="cellIs" dxfId="38" priority="45" operator="between">
      <formula>0.000001</formula>
      <formula>1</formula>
    </cfRule>
  </conditionalFormatting>
  <conditionalFormatting sqref="C20">
    <cfRule type="cellIs" dxfId="37" priority="44" operator="between">
      <formula>0.00000001</formula>
      <formula>1</formula>
    </cfRule>
  </conditionalFormatting>
  <conditionalFormatting sqref="I40">
    <cfRule type="cellIs" dxfId="36" priority="36" operator="between">
      <formula>0.000001</formula>
      <formula>1</formula>
    </cfRule>
  </conditionalFormatting>
  <conditionalFormatting sqref="C40">
    <cfRule type="cellIs" dxfId="35" priority="37" operator="between">
      <formula>0.00000001</formula>
      <formula>1</formula>
    </cfRule>
  </conditionalFormatting>
  <conditionalFormatting sqref="I39">
    <cfRule type="cellIs" dxfId="34" priority="34" operator="between">
      <formula>0.000001</formula>
      <formula>1</formula>
    </cfRule>
  </conditionalFormatting>
  <conditionalFormatting sqref="C39">
    <cfRule type="cellIs" dxfId="33" priority="35" operator="between">
      <formula>0.00000001</formula>
      <formula>1</formula>
    </cfRule>
  </conditionalFormatting>
  <conditionalFormatting sqref="C37:C38">
    <cfRule type="cellIs" dxfId="32" priority="33" operator="between">
      <formula>0.00000001</formula>
      <formula>1</formula>
    </cfRule>
  </conditionalFormatting>
  <conditionalFormatting sqref="I37:I38">
    <cfRule type="cellIs" dxfId="31" priority="32" operator="between">
      <formula>0.000001</formula>
      <formula>1</formula>
    </cfRule>
  </conditionalFormatting>
  <conditionalFormatting sqref="C37:C38">
    <cfRule type="cellIs" dxfId="30" priority="31" operator="between">
      <formula>0.00000001</formula>
      <formula>1</formula>
    </cfRule>
  </conditionalFormatting>
  <conditionalFormatting sqref="I37:I38">
    <cfRule type="cellIs" dxfId="29" priority="30" operator="between">
      <formula>0.000001</formula>
      <formula>1</formula>
    </cfRule>
  </conditionalFormatting>
  <conditionalFormatting sqref="I31">
    <cfRule type="cellIs" dxfId="28" priority="28" operator="between">
      <formula>0.000001</formula>
      <formula>1</formula>
    </cfRule>
  </conditionalFormatting>
  <conditionalFormatting sqref="C31">
    <cfRule type="cellIs" dxfId="27" priority="29" operator="between">
      <formula>0.00000001</formula>
      <formula>1</formula>
    </cfRule>
  </conditionalFormatting>
  <conditionalFormatting sqref="C28:C29">
    <cfRule type="cellIs" dxfId="26" priority="27" operator="between">
      <formula>0.00000001</formula>
      <formula>1</formula>
    </cfRule>
  </conditionalFormatting>
  <conditionalFormatting sqref="I28:I29">
    <cfRule type="cellIs" dxfId="25" priority="26" operator="between">
      <formula>0.000001</formula>
      <formula>1</formula>
    </cfRule>
  </conditionalFormatting>
  <conditionalFormatting sqref="C27">
    <cfRule type="cellIs" dxfId="24" priority="25" operator="between">
      <formula>0.00000001</formula>
      <formula>1</formula>
    </cfRule>
  </conditionalFormatting>
  <conditionalFormatting sqref="I27">
    <cfRule type="cellIs" dxfId="23" priority="24" operator="between">
      <formula>0.000001</formula>
      <formula>1</formula>
    </cfRule>
  </conditionalFormatting>
  <conditionalFormatting sqref="I25">
    <cfRule type="cellIs" dxfId="22" priority="22" operator="between">
      <formula>0.000001</formula>
      <formula>1</formula>
    </cfRule>
  </conditionalFormatting>
  <conditionalFormatting sqref="C23">
    <cfRule type="cellIs" dxfId="21" priority="21" operator="between">
      <formula>0.00000001</formula>
      <formula>1</formula>
    </cfRule>
  </conditionalFormatting>
  <conditionalFormatting sqref="C24">
    <cfRule type="cellIs" dxfId="20" priority="20" operator="between">
      <formula>0.00000001</formula>
      <formula>1</formula>
    </cfRule>
  </conditionalFormatting>
  <conditionalFormatting sqref="E23">
    <cfRule type="cellIs" dxfId="19" priority="18" operator="between">
      <formula>0.00000001</formula>
      <formula>1</formula>
    </cfRule>
  </conditionalFormatting>
  <conditionalFormatting sqref="C22">
    <cfRule type="cellIs" dxfId="18" priority="17" operator="between">
      <formula>0.00000001</formula>
      <formula>1</formula>
    </cfRule>
  </conditionalFormatting>
  <conditionalFormatting sqref="C21">
    <cfRule type="cellIs" dxfId="17" priority="16" operator="between">
      <formula>0.00000001</formula>
      <formula>1</formula>
    </cfRule>
  </conditionalFormatting>
  <conditionalFormatting sqref="C16">
    <cfRule type="cellIs" dxfId="16" priority="15" operator="between">
      <formula>0.00000001</formula>
      <formula>1</formula>
    </cfRule>
  </conditionalFormatting>
  <conditionalFormatting sqref="C17">
    <cfRule type="cellIs" dxfId="15" priority="14" operator="between">
      <formula>0.00000001</formula>
      <formula>1</formula>
    </cfRule>
  </conditionalFormatting>
  <conditionalFormatting sqref="E16">
    <cfRule type="cellIs" dxfId="14" priority="12" operator="between">
      <formula>0.00000001</formula>
      <formula>1</formula>
    </cfRule>
  </conditionalFormatting>
  <conditionalFormatting sqref="C14:C15">
    <cfRule type="cellIs" dxfId="13" priority="11" operator="between">
      <formula>0.00000001</formula>
      <formula>1</formula>
    </cfRule>
  </conditionalFormatting>
  <conditionalFormatting sqref="I12">
    <cfRule type="cellIs" dxfId="12" priority="9" operator="between">
      <formula>0.000001</formula>
      <formula>1</formula>
    </cfRule>
  </conditionalFormatting>
  <conditionalFormatting sqref="C12">
    <cfRule type="cellIs" dxfId="11" priority="10" operator="between">
      <formula>0.00000001</formula>
      <formula>1</formula>
    </cfRule>
  </conditionalFormatting>
  <conditionalFormatting sqref="C11">
    <cfRule type="cellIs" dxfId="10" priority="8" operator="between">
      <formula>0.00000001</formula>
      <formula>1</formula>
    </cfRule>
  </conditionalFormatting>
  <conditionalFormatting sqref="I11">
    <cfRule type="cellIs" dxfId="9" priority="7" operator="between">
      <formula>0.000001</formula>
      <formula>1</formula>
    </cfRule>
  </conditionalFormatting>
  <conditionalFormatting sqref="C8">
    <cfRule type="cellIs" dxfId="8" priority="6" operator="between">
      <formula>0.00000001</formula>
      <formula>1</formula>
    </cfRule>
  </conditionalFormatting>
  <conditionalFormatting sqref="I8">
    <cfRule type="cellIs" dxfId="7" priority="5" operator="between">
      <formula>0.000001</formula>
      <formula>1</formula>
    </cfRule>
  </conditionalFormatting>
  <conditionalFormatting sqref="C7">
    <cfRule type="cellIs" dxfId="6" priority="4" operator="between">
      <formula>0.00000001</formula>
      <formula>1</formula>
    </cfRule>
  </conditionalFormatting>
  <conditionalFormatting sqref="I7">
    <cfRule type="cellIs" dxfId="5" priority="3" operator="between">
      <formula>0.000001</formula>
      <formula>1</formula>
    </cfRule>
  </conditionalFormatting>
  <conditionalFormatting sqref="I20">
    <cfRule type="cellIs" dxfId="4" priority="2" operator="between">
      <formula>0.000001</formula>
      <formula>1</formula>
    </cfRule>
  </conditionalFormatting>
  <conditionalFormatting sqref="I14">
    <cfRule type="cellIs" dxfId="3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J19"/>
  <sheetViews>
    <sheetView workbookViewId="0">
      <selection activeCell="F30" sqref="F30"/>
    </sheetView>
  </sheetViews>
  <sheetFormatPr baseColWidth="10" defaultRowHeight="14.25" x14ac:dyDescent="0.2"/>
  <cols>
    <col min="1" max="1" width="25.25" customWidth="1"/>
  </cols>
  <sheetData>
    <row r="1" spans="1:10" x14ac:dyDescent="0.2">
      <c r="A1" s="887" t="s">
        <v>396</v>
      </c>
      <c r="B1" s="887"/>
      <c r="C1" s="887"/>
      <c r="D1" s="887"/>
      <c r="E1" s="887"/>
      <c r="F1" s="887"/>
      <c r="G1" s="1"/>
      <c r="H1" s="1"/>
      <c r="I1" s="1"/>
    </row>
    <row r="2" spans="1:10" x14ac:dyDescent="0.2">
      <c r="A2" s="888"/>
      <c r="B2" s="888"/>
      <c r="C2" s="888"/>
      <c r="D2" s="888"/>
      <c r="E2" s="888"/>
      <c r="F2" s="888"/>
      <c r="G2" s="11"/>
      <c r="H2" s="62" t="s">
        <v>557</v>
      </c>
      <c r="I2" s="1"/>
    </row>
    <row r="3" spans="1:10" x14ac:dyDescent="0.2">
      <c r="A3" s="358"/>
      <c r="B3" s="856">
        <f>INDICE!A3</f>
        <v>42125</v>
      </c>
      <c r="C3" s="857">
        <v>41671</v>
      </c>
      <c r="D3" s="857" t="s">
        <v>120</v>
      </c>
      <c r="E3" s="857"/>
      <c r="F3" s="857" t="s">
        <v>121</v>
      </c>
      <c r="G3" s="857"/>
      <c r="H3" s="857"/>
      <c r="I3" s="1"/>
    </row>
    <row r="4" spans="1:10" x14ac:dyDescent="0.2">
      <c r="A4" s="359"/>
      <c r="B4" s="97" t="s">
        <v>55</v>
      </c>
      <c r="C4" s="97" t="s">
        <v>500</v>
      </c>
      <c r="D4" s="97" t="s">
        <v>55</v>
      </c>
      <c r="E4" s="97" t="s">
        <v>500</v>
      </c>
      <c r="F4" s="97" t="s">
        <v>55</v>
      </c>
      <c r="G4" s="455" t="s">
        <v>500</v>
      </c>
      <c r="H4" s="455" t="s">
        <v>110</v>
      </c>
      <c r="I4" s="62"/>
    </row>
    <row r="5" spans="1:10" ht="14.1" customHeight="1" x14ac:dyDescent="0.2">
      <c r="A5" s="672" t="s">
        <v>378</v>
      </c>
      <c r="B5" s="367">
        <v>3789.4650899999997</v>
      </c>
      <c r="C5" s="368">
        <v>512.43841640245262</v>
      </c>
      <c r="D5" s="367">
        <v>13519.28464</v>
      </c>
      <c r="E5" s="368">
        <v>346.63981792041915</v>
      </c>
      <c r="F5" s="367">
        <v>17157.88925</v>
      </c>
      <c r="G5" s="368">
        <v>104.69291162875993</v>
      </c>
      <c r="H5" s="368">
        <v>29.624206680966044</v>
      </c>
      <c r="I5" s="1"/>
    </row>
    <row r="6" spans="1:10" x14ac:dyDescent="0.2">
      <c r="A6" s="673" t="s">
        <v>636</v>
      </c>
      <c r="B6" s="715">
        <v>3146.5295799999999</v>
      </c>
      <c r="C6" s="729">
        <v>434.87724329937191</v>
      </c>
      <c r="D6" s="715">
        <v>12225.166370000001</v>
      </c>
      <c r="E6" s="729">
        <v>352.95672584436426</v>
      </c>
      <c r="F6" s="715">
        <v>15787.664610000002</v>
      </c>
      <c r="G6" s="729">
        <v>181.37610420344859</v>
      </c>
      <c r="H6" s="729">
        <v>-41.871391468226285</v>
      </c>
      <c r="I6" s="1"/>
    </row>
    <row r="7" spans="1:10" x14ac:dyDescent="0.2">
      <c r="A7" s="673" t="s">
        <v>637</v>
      </c>
      <c r="B7" s="717">
        <v>642.93551000000002</v>
      </c>
      <c r="C7" s="729">
        <v>2009.4349100234126</v>
      </c>
      <c r="D7" s="717">
        <v>1294.1182699999999</v>
      </c>
      <c r="E7" s="729">
        <v>294.64762483943753</v>
      </c>
      <c r="F7" s="717">
        <v>1370.2246400000001</v>
      </c>
      <c r="G7" s="729">
        <v>-50.558083190912242</v>
      </c>
      <c r="H7" s="729">
        <v>2.3657815564179776</v>
      </c>
      <c r="I7" s="728"/>
      <c r="J7" s="259"/>
    </row>
    <row r="8" spans="1:10" x14ac:dyDescent="0.2">
      <c r="A8" s="672" t="s">
        <v>638</v>
      </c>
      <c r="B8" s="657">
        <v>3934.9827599999999</v>
      </c>
      <c r="C8" s="677">
        <v>-50.477131145735818</v>
      </c>
      <c r="D8" s="657">
        <v>6817.87165</v>
      </c>
      <c r="E8" s="677">
        <v>-74.501126246205146</v>
      </c>
      <c r="F8" s="657">
        <v>40760.587469999999</v>
      </c>
      <c r="G8" s="677">
        <v>-18.003764734484211</v>
      </c>
      <c r="H8" s="677">
        <v>70.37579331903396</v>
      </c>
      <c r="I8" s="728"/>
      <c r="J8" s="259"/>
    </row>
    <row r="9" spans="1:10" x14ac:dyDescent="0.2">
      <c r="A9" s="673" t="s">
        <v>382</v>
      </c>
      <c r="B9" s="715">
        <v>965.59960999999998</v>
      </c>
      <c r="C9" s="729">
        <v>7357.0068168005146</v>
      </c>
      <c r="D9" s="715">
        <v>2126.5197600000001</v>
      </c>
      <c r="E9" s="729">
        <v>3182.6394367836519</v>
      </c>
      <c r="F9" s="715">
        <v>4547.5129400000005</v>
      </c>
      <c r="G9" s="729">
        <v>4252.6300243421165</v>
      </c>
      <c r="H9" s="729">
        <v>7.851575520510341</v>
      </c>
      <c r="I9" s="728"/>
      <c r="J9" s="259"/>
    </row>
    <row r="10" spans="1:10" x14ac:dyDescent="0.2">
      <c r="A10" s="673" t="s">
        <v>383</v>
      </c>
      <c r="B10" s="717">
        <v>1203.59915</v>
      </c>
      <c r="C10" s="730" t="s">
        <v>150</v>
      </c>
      <c r="D10" s="717">
        <v>1205.68317</v>
      </c>
      <c r="E10" s="730" t="s">
        <v>150</v>
      </c>
      <c r="F10" s="717">
        <v>1205.68317</v>
      </c>
      <c r="G10" s="730" t="s">
        <v>150</v>
      </c>
      <c r="H10" s="827">
        <v>2.0816900551938411</v>
      </c>
      <c r="I10" s="728"/>
      <c r="J10" s="259"/>
    </row>
    <row r="11" spans="1:10" x14ac:dyDescent="0.2">
      <c r="A11" s="673" t="s">
        <v>384</v>
      </c>
      <c r="B11" s="715">
        <v>0</v>
      </c>
      <c r="C11" s="729">
        <v>-100</v>
      </c>
      <c r="D11" s="715">
        <v>487.57011999999997</v>
      </c>
      <c r="E11" s="729">
        <v>-93.646355590234876</v>
      </c>
      <c r="F11" s="715">
        <v>8833.2663400000001</v>
      </c>
      <c r="G11" s="729">
        <v>-23.646832349537195</v>
      </c>
      <c r="H11" s="729">
        <v>15.251206247538896</v>
      </c>
      <c r="I11" s="1"/>
    </row>
    <row r="12" spans="1:10" x14ac:dyDescent="0.2">
      <c r="A12" s="673" t="s">
        <v>385</v>
      </c>
      <c r="B12" s="715">
        <v>0</v>
      </c>
      <c r="C12" s="729">
        <v>-100</v>
      </c>
      <c r="D12" s="715">
        <v>85.399269999999987</v>
      </c>
      <c r="E12" s="729">
        <v>-98.766646979883092</v>
      </c>
      <c r="F12" s="715">
        <v>9088.1783599999999</v>
      </c>
      <c r="G12" s="729">
        <v>-37.954961270660306</v>
      </c>
      <c r="H12" s="729">
        <v>15.69132835439668</v>
      </c>
      <c r="I12" s="728"/>
      <c r="J12" s="259"/>
    </row>
    <row r="13" spans="1:10" x14ac:dyDescent="0.2">
      <c r="A13" s="673" t="s">
        <v>386</v>
      </c>
      <c r="B13" s="715">
        <v>19.17343</v>
      </c>
      <c r="C13" s="729">
        <v>464.84144846927961</v>
      </c>
      <c r="D13" s="715">
        <v>67.917290000000008</v>
      </c>
      <c r="E13" s="729">
        <v>-98.308118560941011</v>
      </c>
      <c r="F13" s="715">
        <v>3037.9041700000002</v>
      </c>
      <c r="G13" s="729">
        <v>-52.471685415851013</v>
      </c>
      <c r="H13" s="729">
        <v>5.2451382391950458</v>
      </c>
      <c r="I13" s="728"/>
      <c r="J13" s="259"/>
    </row>
    <row r="14" spans="1:10" x14ac:dyDescent="0.2">
      <c r="A14" s="673" t="s">
        <v>387</v>
      </c>
      <c r="B14" s="715">
        <v>1746.6105700000001</v>
      </c>
      <c r="C14" s="729">
        <v>-41.871391468226285</v>
      </c>
      <c r="D14" s="715">
        <v>2844.7820400000001</v>
      </c>
      <c r="E14" s="729">
        <v>-64.708554929674165</v>
      </c>
      <c r="F14" s="715">
        <v>14048.04249</v>
      </c>
      <c r="G14" s="729">
        <v>-17.351769826777737</v>
      </c>
      <c r="H14" s="729">
        <v>24.25485490219916</v>
      </c>
      <c r="I14" s="1"/>
    </row>
    <row r="15" spans="1:10" x14ac:dyDescent="0.2">
      <c r="A15" s="674" t="s">
        <v>119</v>
      </c>
      <c r="B15" s="675">
        <v>7724.4478499999996</v>
      </c>
      <c r="C15" s="676">
        <v>-9.8089537931705184</v>
      </c>
      <c r="D15" s="675">
        <v>20337.156289999999</v>
      </c>
      <c r="E15" s="676">
        <v>-31.673847434108211</v>
      </c>
      <c r="F15" s="675">
        <v>57918.476719999999</v>
      </c>
      <c r="G15" s="676">
        <v>-0.29969007536357301</v>
      </c>
      <c r="H15" s="676">
        <v>100</v>
      </c>
      <c r="I15" s="728"/>
      <c r="J15" s="259"/>
    </row>
    <row r="16" spans="1:10" x14ac:dyDescent="0.2">
      <c r="A16" s="706"/>
      <c r="B16" s="1"/>
      <c r="C16" s="11"/>
      <c r="D16" s="11"/>
      <c r="E16" s="11"/>
      <c r="F16" s="11"/>
      <c r="G16" s="11"/>
      <c r="H16" s="249" t="s">
        <v>240</v>
      </c>
      <c r="I16" s="11"/>
    </row>
    <row r="17" spans="1:9" x14ac:dyDescent="0.2">
      <c r="A17" s="713" t="s">
        <v>377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713" t="s">
        <v>615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714" t="s">
        <v>241</v>
      </c>
    </row>
  </sheetData>
  <mergeCells count="4">
    <mergeCell ref="A1:F2"/>
    <mergeCell ref="B3:C3"/>
    <mergeCell ref="D3:E3"/>
    <mergeCell ref="F3:H3"/>
  </mergeCells>
  <conditionalFormatting sqref="B7">
    <cfRule type="cellIs" dxfId="2" priority="3" operator="between">
      <formula>0.0001</formula>
      <formula>0.4999999</formula>
    </cfRule>
  </conditionalFormatting>
  <conditionalFormatting sqref="D7">
    <cfRule type="cellIs" dxfId="1" priority="2" operator="between">
      <formula>0.0001</formula>
      <formula>0.4999999</formula>
    </cfRule>
  </conditionalFormatting>
  <conditionalFormatting sqref="H10">
    <cfRule type="cellIs" dxfId="0" priority="1" operator="between">
      <formula>0.000001</formula>
      <formula>1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2"/>
  <sheetViews>
    <sheetView workbookViewId="0">
      <selection activeCell="K28" sqref="K28"/>
    </sheetView>
  </sheetViews>
  <sheetFormatPr baseColWidth="10" defaultRowHeight="14.25" x14ac:dyDescent="0.2"/>
  <sheetData>
    <row r="1" spans="1:9" x14ac:dyDescent="0.2">
      <c r="A1" s="887" t="s">
        <v>641</v>
      </c>
      <c r="B1" s="887"/>
      <c r="C1" s="887"/>
      <c r="D1" s="887"/>
      <c r="E1" s="887"/>
      <c r="F1" s="887"/>
      <c r="G1" s="1"/>
      <c r="H1" s="1"/>
    </row>
    <row r="2" spans="1:9" x14ac:dyDescent="0.2">
      <c r="A2" s="888"/>
      <c r="B2" s="888"/>
      <c r="C2" s="888"/>
      <c r="D2" s="888"/>
      <c r="E2" s="888"/>
      <c r="F2" s="888"/>
      <c r="G2" s="11"/>
      <c r="H2" s="62" t="s">
        <v>557</v>
      </c>
    </row>
    <row r="3" spans="1:9" x14ac:dyDescent="0.2">
      <c r="A3" s="358"/>
      <c r="B3" s="859">
        <f>INDICE!A3</f>
        <v>42125</v>
      </c>
      <c r="C3" s="859">
        <v>41671</v>
      </c>
      <c r="D3" s="877" t="s">
        <v>120</v>
      </c>
      <c r="E3" s="877"/>
      <c r="F3" s="877" t="s">
        <v>121</v>
      </c>
      <c r="G3" s="877"/>
      <c r="H3" s="877"/>
    </row>
    <row r="4" spans="1:9" x14ac:dyDescent="0.2">
      <c r="A4" s="359"/>
      <c r="B4" s="262" t="s">
        <v>55</v>
      </c>
      <c r="C4" s="263" t="s">
        <v>500</v>
      </c>
      <c r="D4" s="262" t="s">
        <v>55</v>
      </c>
      <c r="E4" s="263" t="s">
        <v>500</v>
      </c>
      <c r="F4" s="262" t="s">
        <v>55</v>
      </c>
      <c r="G4" s="264" t="s">
        <v>500</v>
      </c>
      <c r="H4" s="263" t="s">
        <v>561</v>
      </c>
    </row>
    <row r="5" spans="1:9" x14ac:dyDescent="0.2">
      <c r="A5" s="656" t="s">
        <v>119</v>
      </c>
      <c r="B5" s="69">
        <v>22666.294280000002</v>
      </c>
      <c r="C5" s="70">
        <v>13.429048909467959</v>
      </c>
      <c r="D5" s="69">
        <v>125694.32512000001</v>
      </c>
      <c r="E5" s="70">
        <v>-7.3211265238186813</v>
      </c>
      <c r="F5" s="69">
        <v>306697.81654000003</v>
      </c>
      <c r="G5" s="70">
        <v>-5.2333575531363472</v>
      </c>
      <c r="H5" s="70">
        <v>100</v>
      </c>
    </row>
    <row r="6" spans="1:9" x14ac:dyDescent="0.2">
      <c r="A6" s="365" t="s">
        <v>375</v>
      </c>
      <c r="B6" s="257">
        <v>12315.274840000002</v>
      </c>
      <c r="C6" s="218">
        <v>-21.182611831437061</v>
      </c>
      <c r="D6" s="257">
        <v>68763.162710000004</v>
      </c>
      <c r="E6" s="218">
        <v>-17.945094394887203</v>
      </c>
      <c r="F6" s="257">
        <v>182176.24356999999</v>
      </c>
      <c r="G6" s="218">
        <v>-5.6258076633816971</v>
      </c>
      <c r="H6" s="218">
        <v>59.399263296105097</v>
      </c>
    </row>
    <row r="7" spans="1:9" x14ac:dyDescent="0.2">
      <c r="A7" s="365" t="s">
        <v>376</v>
      </c>
      <c r="B7" s="257">
        <v>10351.019439999998</v>
      </c>
      <c r="C7" s="218">
        <v>137.53283763115968</v>
      </c>
      <c r="D7" s="257">
        <v>56931.162410000004</v>
      </c>
      <c r="E7" s="218">
        <v>9.8588721883806922</v>
      </c>
      <c r="F7" s="257">
        <v>124521.57297000001</v>
      </c>
      <c r="G7" s="218">
        <v>-4.6532826210938323</v>
      </c>
      <c r="H7" s="218">
        <v>40.600736703894889</v>
      </c>
    </row>
    <row r="8" spans="1:9" x14ac:dyDescent="0.2">
      <c r="A8" s="823" t="s">
        <v>532</v>
      </c>
      <c r="B8" s="648">
        <v>-1027.7452200000012</v>
      </c>
      <c r="C8" s="649">
        <v>-200.12881335819577</v>
      </c>
      <c r="D8" s="648">
        <v>5446.3002099999994</v>
      </c>
      <c r="E8" s="651">
        <v>-59.036736797398184</v>
      </c>
      <c r="F8" s="650">
        <v>22114.878129999997</v>
      </c>
      <c r="G8" s="651">
        <v>-39.084971168650554</v>
      </c>
      <c r="H8" s="651">
        <v>7.2106408775543844</v>
      </c>
    </row>
    <row r="9" spans="1:9" x14ac:dyDescent="0.2">
      <c r="A9" s="823" t="s">
        <v>533</v>
      </c>
      <c r="B9" s="648">
        <v>23694.039500000003</v>
      </c>
      <c r="C9" s="649">
        <v>24.992480628645531</v>
      </c>
      <c r="D9" s="648">
        <v>120248.02491000001</v>
      </c>
      <c r="E9" s="651">
        <v>-1.7002623375013182</v>
      </c>
      <c r="F9" s="650">
        <v>284582.93841</v>
      </c>
      <c r="G9" s="651">
        <v>-0.95617263583411338</v>
      </c>
      <c r="H9" s="651">
        <v>92.789359122445603</v>
      </c>
    </row>
    <row r="10" spans="1:9" x14ac:dyDescent="0.2">
      <c r="A10" s="373"/>
      <c r="B10" s="373"/>
      <c r="C10" s="705"/>
      <c r="D10" s="1"/>
      <c r="E10" s="1"/>
      <c r="F10" s="1"/>
      <c r="G10" s="1"/>
      <c r="H10" s="249" t="s">
        <v>240</v>
      </c>
    </row>
    <row r="11" spans="1:9" x14ac:dyDescent="0.2">
      <c r="A11" s="713" t="s">
        <v>562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714" t="s">
        <v>241</v>
      </c>
      <c r="B12" s="1"/>
      <c r="C12" s="1"/>
      <c r="D12" s="1"/>
      <c r="E12" s="1"/>
      <c r="F12" s="1"/>
      <c r="G12" s="1"/>
      <c r="H12" s="1"/>
      <c r="I12" s="1"/>
    </row>
  </sheetData>
  <mergeCells count="4">
    <mergeCell ref="A1:F2"/>
    <mergeCell ref="B3:C3"/>
    <mergeCell ref="D3:E3"/>
    <mergeCell ref="F3:H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4"/>
  <sheetViews>
    <sheetView workbookViewId="0">
      <selection activeCell="C29" sqref="C29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400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557</v>
      </c>
    </row>
    <row r="3" spans="1:8" x14ac:dyDescent="0.2">
      <c r="A3" s="63"/>
      <c r="B3" s="859">
        <f>INDICE!A3</f>
        <v>42125</v>
      </c>
      <c r="C3" s="877">
        <v>41671</v>
      </c>
      <c r="D3" s="877" t="s">
        <v>120</v>
      </c>
      <c r="E3" s="877"/>
      <c r="F3" s="877" t="s">
        <v>121</v>
      </c>
      <c r="G3" s="877"/>
      <c r="H3" s="877"/>
    </row>
    <row r="4" spans="1:8" ht="25.5" x14ac:dyDescent="0.2">
      <c r="A4" s="75"/>
      <c r="B4" s="262" t="s">
        <v>55</v>
      </c>
      <c r="C4" s="263" t="s">
        <v>500</v>
      </c>
      <c r="D4" s="262" t="s">
        <v>55</v>
      </c>
      <c r="E4" s="263" t="s">
        <v>500</v>
      </c>
      <c r="F4" s="262" t="s">
        <v>55</v>
      </c>
      <c r="G4" s="264" t="s">
        <v>500</v>
      </c>
      <c r="H4" s="263" t="s">
        <v>110</v>
      </c>
    </row>
    <row r="5" spans="1:8" x14ac:dyDescent="0.2">
      <c r="A5" s="731" t="s">
        <v>401</v>
      </c>
      <c r="B5" s="266">
        <v>3.0228304280000002</v>
      </c>
      <c r="C5" s="265">
        <v>-68.558035905970456</v>
      </c>
      <c r="D5" s="266">
        <v>12.220941913600003</v>
      </c>
      <c r="E5" s="265">
        <v>-64.150708755222723</v>
      </c>
      <c r="F5" s="266">
        <v>37.000426513200004</v>
      </c>
      <c r="G5" s="265">
        <v>-66.945020578855591</v>
      </c>
      <c r="H5" s="265">
        <v>11.453905819400665</v>
      </c>
    </row>
    <row r="6" spans="1:8" x14ac:dyDescent="0.2">
      <c r="A6" s="731" t="s">
        <v>402</v>
      </c>
      <c r="B6" s="791">
        <v>0</v>
      </c>
      <c r="C6" s="791">
        <v>0</v>
      </c>
      <c r="D6" s="791">
        <v>0</v>
      </c>
      <c r="E6" s="67">
        <v>-100</v>
      </c>
      <c r="F6" s="791">
        <v>0</v>
      </c>
      <c r="G6" s="67">
        <v>-100</v>
      </c>
      <c r="H6" s="791">
        <v>0</v>
      </c>
    </row>
    <row r="7" spans="1:8" x14ac:dyDescent="0.2">
      <c r="A7" s="731" t="s">
        <v>403</v>
      </c>
      <c r="B7" s="819">
        <v>0</v>
      </c>
      <c r="C7" s="791">
        <v>-100</v>
      </c>
      <c r="D7" s="66">
        <v>1.8826123180000001</v>
      </c>
      <c r="E7" s="67">
        <v>-54.332223644193519</v>
      </c>
      <c r="F7" s="66">
        <v>7.8489199880000005</v>
      </c>
      <c r="G7" s="67">
        <v>12.410969686790816</v>
      </c>
      <c r="H7" s="67">
        <v>2.4297230815566695</v>
      </c>
    </row>
    <row r="8" spans="1:8" x14ac:dyDescent="0.2">
      <c r="A8" s="731" t="s">
        <v>404</v>
      </c>
      <c r="B8" s="66">
        <v>6.3763923999999994</v>
      </c>
      <c r="C8" s="268">
        <v>-61.776810933940773</v>
      </c>
      <c r="D8" s="66">
        <v>32.398579599999998</v>
      </c>
      <c r="E8" s="67">
        <v>-74.907761262352437</v>
      </c>
      <c r="F8" s="66">
        <v>93.258288839999992</v>
      </c>
      <c r="G8" s="67">
        <v>-72.772040809214516</v>
      </c>
      <c r="H8" s="67">
        <v>28.869171464030309</v>
      </c>
    </row>
    <row r="9" spans="1:8" x14ac:dyDescent="0.2">
      <c r="A9" s="731" t="s">
        <v>644</v>
      </c>
      <c r="B9" s="66">
        <v>73.835999999999999</v>
      </c>
      <c r="C9" s="268" t="s">
        <v>150</v>
      </c>
      <c r="D9" s="66">
        <v>184.93</v>
      </c>
      <c r="E9" s="268" t="s">
        <v>150</v>
      </c>
      <c r="F9" s="66">
        <v>184.93</v>
      </c>
      <c r="G9" s="268" t="s">
        <v>150</v>
      </c>
      <c r="H9" s="67">
        <v>57.247199635012372</v>
      </c>
    </row>
    <row r="10" spans="1:8" x14ac:dyDescent="0.2">
      <c r="A10" s="245" t="s">
        <v>119</v>
      </c>
      <c r="B10" s="270">
        <v>83.235222827999991</v>
      </c>
      <c r="C10" s="824">
        <v>201.53319384147221</v>
      </c>
      <c r="D10" s="270">
        <v>231.4321338316</v>
      </c>
      <c r="E10" s="824">
        <v>30.535400130851308</v>
      </c>
      <c r="F10" s="270">
        <v>323.03763534119997</v>
      </c>
      <c r="G10" s="824">
        <v>-36.81134258447014</v>
      </c>
      <c r="H10" s="271">
        <v>100</v>
      </c>
    </row>
    <row r="11" spans="1:8" x14ac:dyDescent="0.2">
      <c r="A11" s="732" t="s">
        <v>277</v>
      </c>
      <c r="B11" s="273">
        <f>B10/'Consumo de gas natural'!B8*100</f>
        <v>0.37365939228649842</v>
      </c>
      <c r="C11" s="274"/>
      <c r="D11" s="273">
        <f>D10/'Consumo de gas natural'!D8*100</f>
        <v>0.16496136678730125</v>
      </c>
      <c r="E11" s="273"/>
      <c r="F11" s="273">
        <f>F10/'Consumo de gas natural'!F8*100</f>
        <v>0.10354625814894246</v>
      </c>
      <c r="G11" s="275"/>
      <c r="H11" s="275" t="s">
        <v>150</v>
      </c>
    </row>
    <row r="12" spans="1:8" x14ac:dyDescent="0.2">
      <c r="A12" s="276"/>
      <c r="B12" s="67"/>
      <c r="C12" s="67"/>
      <c r="D12" s="67"/>
      <c r="E12" s="67"/>
      <c r="F12" s="67"/>
      <c r="G12" s="269"/>
      <c r="H12" s="249" t="s">
        <v>240</v>
      </c>
    </row>
    <row r="13" spans="1:8" x14ac:dyDescent="0.2">
      <c r="A13" s="276" t="s">
        <v>571</v>
      </c>
      <c r="B13" s="134"/>
      <c r="C13" s="134"/>
      <c r="D13" s="134"/>
      <c r="E13" s="134"/>
      <c r="F13" s="134"/>
      <c r="G13" s="134"/>
      <c r="H13" s="1"/>
    </row>
    <row r="14" spans="1:8" x14ac:dyDescent="0.2">
      <c r="A14" s="714" t="s">
        <v>241</v>
      </c>
      <c r="B14" s="1"/>
      <c r="C14" s="1"/>
      <c r="D14" s="1"/>
      <c r="E14" s="1"/>
      <c r="F14" s="1"/>
      <c r="G14" s="1"/>
      <c r="H14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G15" sqref="G15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6" t="s">
        <v>405</v>
      </c>
      <c r="B1" s="226"/>
      <c r="C1" s="226"/>
      <c r="D1" s="226"/>
      <c r="E1" s="227"/>
    </row>
    <row r="2" spans="1:5" x14ac:dyDescent="0.2">
      <c r="A2" s="229"/>
      <c r="B2" s="229"/>
      <c r="C2" s="229"/>
      <c r="D2" s="229"/>
      <c r="E2" s="62" t="s">
        <v>557</v>
      </c>
    </row>
    <row r="3" spans="1:5" x14ac:dyDescent="0.2">
      <c r="A3" s="377" t="s">
        <v>406</v>
      </c>
      <c r="B3" s="378"/>
      <c r="C3" s="379"/>
      <c r="D3" s="377" t="s">
        <v>407</v>
      </c>
      <c r="E3" s="378"/>
    </row>
    <row r="4" spans="1:5" x14ac:dyDescent="0.2">
      <c r="A4" s="191" t="s">
        <v>408</v>
      </c>
      <c r="B4" s="243">
        <v>30473.977352827998</v>
      </c>
      <c r="C4" s="380"/>
      <c r="D4" s="191" t="s">
        <v>409</v>
      </c>
      <c r="E4" s="243">
        <v>7724.4478500000014</v>
      </c>
    </row>
    <row r="5" spans="1:5" x14ac:dyDescent="0.2">
      <c r="A5" s="731" t="s">
        <v>410</v>
      </c>
      <c r="B5" s="381">
        <v>83.235222827999991</v>
      </c>
      <c r="C5" s="380"/>
      <c r="D5" s="731" t="s">
        <v>411</v>
      </c>
      <c r="E5" s="382">
        <v>7724.4478500000014</v>
      </c>
    </row>
    <row r="6" spans="1:5" x14ac:dyDescent="0.2">
      <c r="A6" s="731" t="s">
        <v>412</v>
      </c>
      <c r="B6" s="381">
        <v>14286.002199999999</v>
      </c>
      <c r="C6" s="380"/>
      <c r="D6" s="731" t="s">
        <v>658</v>
      </c>
      <c r="E6" s="382">
        <v>0</v>
      </c>
    </row>
    <row r="7" spans="1:5" x14ac:dyDescent="0.2">
      <c r="A7" s="731" t="s">
        <v>413</v>
      </c>
      <c r="B7" s="381">
        <v>16104.739930000002</v>
      </c>
      <c r="C7" s="380"/>
      <c r="D7" s="191" t="s">
        <v>414</v>
      </c>
      <c r="E7" s="243">
        <v>22275.694000000003</v>
      </c>
    </row>
    <row r="8" spans="1:5" x14ac:dyDescent="0.2">
      <c r="A8" s="733"/>
      <c r="B8" s="734">
        <v>0</v>
      </c>
      <c r="C8" s="380"/>
      <c r="D8" s="731" t="s">
        <v>415</v>
      </c>
      <c r="E8" s="382">
        <v>17508.061000000002</v>
      </c>
    </row>
    <row r="9" spans="1:5" x14ac:dyDescent="0.2">
      <c r="A9" s="731"/>
      <c r="B9" s="381"/>
      <c r="C9" s="380"/>
      <c r="D9" s="731" t="s">
        <v>416</v>
      </c>
      <c r="E9" s="382">
        <v>4068.0940000000001</v>
      </c>
    </row>
    <row r="10" spans="1:5" x14ac:dyDescent="0.2">
      <c r="A10" s="191" t="s">
        <v>286</v>
      </c>
      <c r="B10" s="243">
        <v>-150</v>
      </c>
      <c r="C10" s="380"/>
      <c r="D10" s="731" t="s">
        <v>417</v>
      </c>
      <c r="E10" s="382">
        <v>699.53899999999999</v>
      </c>
    </row>
    <row r="11" spans="1:5" x14ac:dyDescent="0.2">
      <c r="A11" s="731"/>
      <c r="B11" s="381"/>
      <c r="C11" s="380"/>
      <c r="D11" s="191" t="s">
        <v>418</v>
      </c>
      <c r="E11" s="243">
        <v>323.83550282799388</v>
      </c>
    </row>
    <row r="12" spans="1:5" x14ac:dyDescent="0.2">
      <c r="A12" s="245" t="s">
        <v>119</v>
      </c>
      <c r="B12" s="246">
        <v>30323.977352827998</v>
      </c>
      <c r="C12" s="380"/>
      <c r="D12" s="245" t="s">
        <v>119</v>
      </c>
      <c r="E12" s="246">
        <v>30323.977352827998</v>
      </c>
    </row>
    <row r="13" spans="1:5" x14ac:dyDescent="0.2">
      <c r="A13" s="1"/>
      <c r="B13" s="1"/>
      <c r="C13" s="1"/>
      <c r="D13" s="1"/>
      <c r="E13" s="249" t="s">
        <v>240</v>
      </c>
    </row>
    <row r="14" spans="1:5" x14ac:dyDescent="0.2">
      <c r="A14" s="1"/>
      <c r="B14" s="1"/>
      <c r="C14" s="1"/>
      <c r="D14" s="1"/>
      <c r="E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7"/>
  <sheetViews>
    <sheetView workbookViewId="0">
      <selection activeCell="G29" sqref="G29"/>
    </sheetView>
  </sheetViews>
  <sheetFormatPr baseColWidth="10" defaultRowHeight="14.25" x14ac:dyDescent="0.2"/>
  <sheetData>
    <row r="1" spans="1:6" x14ac:dyDescent="0.2">
      <c r="A1" s="845" t="s">
        <v>591</v>
      </c>
      <c r="B1" s="845"/>
      <c r="C1" s="845"/>
      <c r="D1" s="845"/>
      <c r="E1" s="845"/>
      <c r="F1" s="279"/>
    </row>
    <row r="2" spans="1:6" x14ac:dyDescent="0.2">
      <c r="A2" s="846"/>
      <c r="B2" s="846"/>
      <c r="C2" s="846"/>
      <c r="D2" s="846"/>
      <c r="E2" s="846"/>
      <c r="F2" s="62" t="s">
        <v>419</v>
      </c>
    </row>
    <row r="3" spans="1:6" x14ac:dyDescent="0.2">
      <c r="A3" s="280"/>
      <c r="B3" s="280"/>
      <c r="C3" s="281" t="s">
        <v>589</v>
      </c>
      <c r="D3" s="281" t="s">
        <v>555</v>
      </c>
      <c r="E3" s="281" t="s">
        <v>590</v>
      </c>
      <c r="F3" s="281" t="s">
        <v>555</v>
      </c>
    </row>
    <row r="4" spans="1:6" x14ac:dyDescent="0.2">
      <c r="A4" s="895">
        <v>2009</v>
      </c>
      <c r="B4" s="286" t="s">
        <v>289</v>
      </c>
      <c r="C4" s="385">
        <v>7.7359</v>
      </c>
      <c r="D4" s="737">
        <v>-3.815835281245334</v>
      </c>
      <c r="E4" s="385">
        <v>6.3959999999999999</v>
      </c>
      <c r="F4" s="737">
        <v>-3.5628665772054937</v>
      </c>
    </row>
    <row r="5" spans="1:6" x14ac:dyDescent="0.2">
      <c r="A5" s="896"/>
      <c r="B5" s="283" t="s">
        <v>420</v>
      </c>
      <c r="C5" s="383">
        <v>6.9970999999999997</v>
      </c>
      <c r="D5" s="735">
        <v>-9.550278571336241</v>
      </c>
      <c r="E5" s="383">
        <v>5.6573000000000002</v>
      </c>
      <c r="F5" s="735">
        <v>-11.549405878674166</v>
      </c>
    </row>
    <row r="6" spans="1:6" x14ac:dyDescent="0.2">
      <c r="A6" s="896"/>
      <c r="B6" s="283" t="s">
        <v>291</v>
      </c>
      <c r="C6" s="383">
        <v>6.8564999999999996</v>
      </c>
      <c r="D6" s="735">
        <v>-2.0094038958997307</v>
      </c>
      <c r="E6" s="383">
        <v>5.3018999999999998</v>
      </c>
      <c r="F6" s="735">
        <v>-6.2821487281919</v>
      </c>
    </row>
    <row r="7" spans="1:6" x14ac:dyDescent="0.2">
      <c r="A7" s="896"/>
      <c r="B7" s="283" t="s">
        <v>292</v>
      </c>
      <c r="C7" s="383">
        <v>6.7845000000000004</v>
      </c>
      <c r="D7" s="735">
        <v>-1.050098446729369</v>
      </c>
      <c r="E7" s="383">
        <v>5.2298999999999998</v>
      </c>
      <c r="F7" s="735">
        <v>-1.3580037345102711</v>
      </c>
    </row>
    <row r="8" spans="1:6" x14ac:dyDescent="0.2">
      <c r="A8" s="895">
        <v>2010</v>
      </c>
      <c r="B8" s="286" t="s">
        <v>289</v>
      </c>
      <c r="C8" s="385">
        <v>6.7853000000000003</v>
      </c>
      <c r="D8" s="737" t="s">
        <v>194</v>
      </c>
      <c r="E8" s="385">
        <v>5.2305999999999999</v>
      </c>
      <c r="F8" s="738" t="s">
        <v>194</v>
      </c>
    </row>
    <row r="9" spans="1:6" x14ac:dyDescent="0.2">
      <c r="A9" s="896"/>
      <c r="B9" s="283" t="s">
        <v>290</v>
      </c>
      <c r="C9" s="383">
        <v>6.9649000000000001</v>
      </c>
      <c r="D9" s="735">
        <v>2.6468984422206789</v>
      </c>
      <c r="E9" s="383">
        <v>5.4103000000000003</v>
      </c>
      <c r="F9" s="735">
        <v>3.4355523266929304</v>
      </c>
    </row>
    <row r="10" spans="1:6" x14ac:dyDescent="0.2">
      <c r="A10" s="896"/>
      <c r="B10" s="283" t="s">
        <v>291</v>
      </c>
      <c r="C10" s="383">
        <v>7.4569000000000001</v>
      </c>
      <c r="D10" s="735">
        <v>7.0639923042685462</v>
      </c>
      <c r="E10" s="383">
        <v>5.8754999999999997</v>
      </c>
      <c r="F10" s="735">
        <v>8.5984141359998407</v>
      </c>
    </row>
    <row r="11" spans="1:6" x14ac:dyDescent="0.2">
      <c r="A11" s="897"/>
      <c r="B11" s="288" t="s">
        <v>292</v>
      </c>
      <c r="C11" s="384">
        <v>7.3807999999999998</v>
      </c>
      <c r="D11" s="736">
        <v>-1.0205313199855204</v>
      </c>
      <c r="E11" s="384">
        <v>5.7994000000000003</v>
      </c>
      <c r="F11" s="736">
        <v>-1.2952089183899138</v>
      </c>
    </row>
    <row r="12" spans="1:6" x14ac:dyDescent="0.2">
      <c r="A12" s="896">
        <v>2011</v>
      </c>
      <c r="B12" s="283" t="s">
        <v>289</v>
      </c>
      <c r="C12" s="383">
        <v>7.6839000000000004</v>
      </c>
      <c r="D12" s="735">
        <v>4.1066009104704175</v>
      </c>
      <c r="E12" s="383">
        <v>6.02</v>
      </c>
      <c r="F12" s="735">
        <v>3.8038417767355108</v>
      </c>
    </row>
    <row r="13" spans="1:6" x14ac:dyDescent="0.2">
      <c r="A13" s="896"/>
      <c r="B13" s="283" t="s">
        <v>290</v>
      </c>
      <c r="C13" s="383">
        <v>7.9547999999999996</v>
      </c>
      <c r="D13" s="735">
        <v>3.5255534298988693</v>
      </c>
      <c r="E13" s="383">
        <v>6.2908999999999997</v>
      </c>
      <c r="F13" s="735">
        <v>4.5000000000000027</v>
      </c>
    </row>
    <row r="14" spans="1:6" x14ac:dyDescent="0.2">
      <c r="A14" s="896"/>
      <c r="B14" s="283" t="s">
        <v>291</v>
      </c>
      <c r="C14" s="383">
        <v>8.3352000000000004</v>
      </c>
      <c r="D14" s="735">
        <v>4.7820184039825104</v>
      </c>
      <c r="E14" s="383">
        <v>6.6712999999999996</v>
      </c>
      <c r="F14" s="735">
        <v>6.0468295474415399</v>
      </c>
    </row>
    <row r="15" spans="1:6" x14ac:dyDescent="0.2">
      <c r="A15" s="897"/>
      <c r="B15" s="288" t="s">
        <v>292</v>
      </c>
      <c r="C15" s="384">
        <v>8.4214000000000002</v>
      </c>
      <c r="D15" s="736">
        <v>1.034168346290429</v>
      </c>
      <c r="E15" s="384">
        <v>6.7573999999999996</v>
      </c>
      <c r="F15" s="736">
        <v>1.2906030308935299</v>
      </c>
    </row>
    <row r="16" spans="1:6" x14ac:dyDescent="0.2">
      <c r="A16" s="896">
        <v>2012</v>
      </c>
      <c r="B16" s="283" t="s">
        <v>289</v>
      </c>
      <c r="C16" s="383">
        <v>8.4930747799999988</v>
      </c>
      <c r="D16" s="735">
        <v>0.85110290450517256</v>
      </c>
      <c r="E16" s="383">
        <v>6.77558478</v>
      </c>
      <c r="F16" s="735">
        <v>0.2691091248113231</v>
      </c>
    </row>
    <row r="17" spans="1:6" x14ac:dyDescent="0.2">
      <c r="A17" s="896"/>
      <c r="B17" s="283" t="s">
        <v>293</v>
      </c>
      <c r="C17" s="383">
        <v>8.8919548999999982</v>
      </c>
      <c r="D17" s="735">
        <v>4.6965337093146315</v>
      </c>
      <c r="E17" s="383">
        <v>7.1146388999999992</v>
      </c>
      <c r="F17" s="735">
        <v>5.0040569339610448</v>
      </c>
    </row>
    <row r="18" spans="1:6" x14ac:dyDescent="0.2">
      <c r="A18" s="896"/>
      <c r="B18" s="283" t="s">
        <v>291</v>
      </c>
      <c r="C18" s="383">
        <v>9.0495981799999985</v>
      </c>
      <c r="D18" s="735">
        <v>1.772875388740448</v>
      </c>
      <c r="E18" s="383">
        <v>7.2722821799999995</v>
      </c>
      <c r="F18" s="735">
        <v>2.2157593971494505</v>
      </c>
    </row>
    <row r="19" spans="1:6" x14ac:dyDescent="0.2">
      <c r="A19" s="897"/>
      <c r="B19" s="288" t="s">
        <v>294</v>
      </c>
      <c r="C19" s="384">
        <v>9.2796727099999998</v>
      </c>
      <c r="D19" s="736">
        <v>2.5423728813559472</v>
      </c>
      <c r="E19" s="384">
        <v>7.4571707099999998</v>
      </c>
      <c r="F19" s="736">
        <v>2.5423728813559361</v>
      </c>
    </row>
    <row r="20" spans="1:6" x14ac:dyDescent="0.2">
      <c r="A20" s="740">
        <v>2013</v>
      </c>
      <c r="B20" s="741" t="s">
        <v>289</v>
      </c>
      <c r="C20" s="742">
        <v>9.3228939099999995</v>
      </c>
      <c r="D20" s="739">
        <v>0.46576211630204822</v>
      </c>
      <c r="E20" s="742">
        <v>7.4668749099999996</v>
      </c>
      <c r="F20" s="739">
        <v>0.13013246413933616</v>
      </c>
    </row>
    <row r="21" spans="1:6" x14ac:dyDescent="0.2">
      <c r="A21" s="740">
        <v>2014</v>
      </c>
      <c r="B21" s="741" t="s">
        <v>289</v>
      </c>
      <c r="C21" s="742">
        <v>9.3313711699999988</v>
      </c>
      <c r="D21" s="739">
        <v>9.0929491227036571E-2</v>
      </c>
      <c r="E21" s="742">
        <v>7.4541771700000004</v>
      </c>
      <c r="F21" s="739">
        <v>-0.17005427508895066</v>
      </c>
    </row>
    <row r="22" spans="1:6" x14ac:dyDescent="0.2">
      <c r="A22" s="895">
        <v>2015</v>
      </c>
      <c r="B22" s="283" t="s">
        <v>289</v>
      </c>
      <c r="C22" s="383">
        <v>9.0886999999999993</v>
      </c>
      <c r="D22" s="735">
        <v>-2.6</v>
      </c>
      <c r="E22" s="383">
        <v>7.2163000000000004</v>
      </c>
      <c r="F22" s="735">
        <v>-3.2</v>
      </c>
    </row>
    <row r="23" spans="1:6" x14ac:dyDescent="0.2">
      <c r="A23" s="896"/>
      <c r="B23" s="283" t="s">
        <v>290</v>
      </c>
      <c r="C23" s="383">
        <v>8.8966738299999992</v>
      </c>
      <c r="D23" s="735">
        <v>-2.1126277723363662</v>
      </c>
      <c r="E23" s="383">
        <v>7.0243198300000005</v>
      </c>
      <c r="F23" s="735">
        <v>-2.6607716516130533</v>
      </c>
    </row>
    <row r="24" spans="1:6" x14ac:dyDescent="0.2">
      <c r="A24" s="743"/>
      <c r="B24" s="58"/>
      <c r="C24" s="94"/>
      <c r="D24" s="94"/>
      <c r="E24" s="94"/>
      <c r="F24" s="94" t="s">
        <v>298</v>
      </c>
    </row>
    <row r="25" spans="1:6" x14ac:dyDescent="0.2">
      <c r="A25" s="743" t="s">
        <v>556</v>
      </c>
      <c r="B25" s="58"/>
      <c r="C25" s="94"/>
      <c r="D25" s="94"/>
      <c r="E25" s="94"/>
      <c r="F25" s="94"/>
    </row>
    <row r="26" spans="1:6" x14ac:dyDescent="0.2">
      <c r="A26" s="94" t="s">
        <v>619</v>
      </c>
      <c r="B26" s="8"/>
      <c r="C26" s="8"/>
      <c r="D26" s="8"/>
      <c r="E26" s="8"/>
      <c r="F26" s="8"/>
    </row>
    <row r="27" spans="1:6" x14ac:dyDescent="0.2">
      <c r="A27" s="387"/>
      <c r="B27" s="8"/>
      <c r="C27" s="8"/>
      <c r="D27" s="8"/>
      <c r="E27" s="8"/>
      <c r="F27" s="8"/>
    </row>
  </sheetData>
  <mergeCells count="6">
    <mergeCell ref="A22:A23"/>
    <mergeCell ref="A1:E2"/>
    <mergeCell ref="A16:A19"/>
    <mergeCell ref="A4:A7"/>
    <mergeCell ref="A8:A11"/>
    <mergeCell ref="A12:A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7"/>
  <sheetViews>
    <sheetView zoomScale="110" zoomScaleNormal="110" zoomScaleSheetLayoutView="100" workbookViewId="0">
      <selection activeCell="E23" sqref="E23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89" t="s">
        <v>5</v>
      </c>
      <c r="B1" s="488"/>
      <c r="C1" s="488"/>
      <c r="D1" s="488"/>
      <c r="E1" s="488"/>
      <c r="F1" s="488"/>
      <c r="G1" s="488"/>
      <c r="H1" s="488"/>
      <c r="I1" s="403"/>
    </row>
    <row r="2" spans="1:9" ht="15.75" x14ac:dyDescent="0.25">
      <c r="A2" s="490"/>
      <c r="B2" s="491"/>
      <c r="C2" s="488"/>
      <c r="D2" s="488"/>
      <c r="E2" s="488"/>
      <c r="F2" s="488"/>
      <c r="G2" s="488"/>
      <c r="H2" s="62" t="s">
        <v>159</v>
      </c>
      <c r="I2" s="403"/>
    </row>
    <row r="3" spans="1:9" s="80" customFormat="1" ht="14.25" x14ac:dyDescent="0.2">
      <c r="A3" s="461"/>
      <c r="B3" s="856">
        <f>INDICE!A3</f>
        <v>42125</v>
      </c>
      <c r="C3" s="857"/>
      <c r="D3" s="857" t="s">
        <v>120</v>
      </c>
      <c r="E3" s="857"/>
      <c r="F3" s="857" t="s">
        <v>121</v>
      </c>
      <c r="G3" s="857"/>
      <c r="H3" s="857"/>
      <c r="I3" s="403"/>
    </row>
    <row r="4" spans="1:9" s="80" customFormat="1" ht="14.25" x14ac:dyDescent="0.2">
      <c r="A4" s="81"/>
      <c r="B4" s="72" t="s">
        <v>48</v>
      </c>
      <c r="C4" s="72" t="s">
        <v>500</v>
      </c>
      <c r="D4" s="72" t="s">
        <v>48</v>
      </c>
      <c r="E4" s="72" t="s">
        <v>500</v>
      </c>
      <c r="F4" s="72" t="s">
        <v>48</v>
      </c>
      <c r="G4" s="73" t="s">
        <v>500</v>
      </c>
      <c r="H4" s="73" t="s">
        <v>128</v>
      </c>
      <c r="I4" s="403"/>
    </row>
    <row r="5" spans="1:9" s="80" customFormat="1" ht="14.25" x14ac:dyDescent="0.2">
      <c r="A5" s="82" t="s">
        <v>623</v>
      </c>
      <c r="B5" s="482">
        <v>105.2419</v>
      </c>
      <c r="C5" s="84">
        <v>-15.957695637393577</v>
      </c>
      <c r="D5" s="83">
        <v>764.52915000000007</v>
      </c>
      <c r="E5" s="84">
        <v>-0.45814718284381062</v>
      </c>
      <c r="F5" s="83">
        <v>1660.0625099999997</v>
      </c>
      <c r="G5" s="84">
        <v>6.9719500660079019</v>
      </c>
      <c r="H5" s="485">
        <v>3.0514210198248732</v>
      </c>
      <c r="I5" s="403"/>
    </row>
    <row r="6" spans="1:9" s="80" customFormat="1" ht="14.25" x14ac:dyDescent="0.2">
      <c r="A6" s="82" t="s">
        <v>49</v>
      </c>
      <c r="B6" s="483">
        <v>383.70534000000043</v>
      </c>
      <c r="C6" s="86">
        <v>-1.6239866764271946</v>
      </c>
      <c r="D6" s="85">
        <v>1820.5355100000004</v>
      </c>
      <c r="E6" s="86">
        <v>-0.56470010510711133</v>
      </c>
      <c r="F6" s="85">
        <v>4607.1964000000007</v>
      </c>
      <c r="G6" s="86">
        <v>-0.91436421746317942</v>
      </c>
      <c r="H6" s="486">
        <v>8.468654555316407</v>
      </c>
      <c r="I6" s="403"/>
    </row>
    <row r="7" spans="1:9" s="80" customFormat="1" ht="14.25" x14ac:dyDescent="0.2">
      <c r="A7" s="82" t="s">
        <v>50</v>
      </c>
      <c r="B7" s="483">
        <v>502.81199000000004</v>
      </c>
      <c r="C7" s="86">
        <v>9.8517713721924789</v>
      </c>
      <c r="D7" s="85">
        <v>2038.8037699999998</v>
      </c>
      <c r="E7" s="86">
        <v>4.6841645879716562</v>
      </c>
      <c r="F7" s="85">
        <v>5357.5033900000026</v>
      </c>
      <c r="G7" s="86">
        <v>3.2111039534762122</v>
      </c>
      <c r="H7" s="486">
        <v>9.8478210064686227</v>
      </c>
      <c r="I7" s="403"/>
    </row>
    <row r="8" spans="1:9" s="80" customFormat="1" ht="14.25" x14ac:dyDescent="0.2">
      <c r="A8" s="82" t="s">
        <v>129</v>
      </c>
      <c r="B8" s="483">
        <v>2320.3474199999973</v>
      </c>
      <c r="C8" s="86">
        <v>1.8492407545127976</v>
      </c>
      <c r="D8" s="85">
        <v>12340.880409999992</v>
      </c>
      <c r="E8" s="86">
        <v>5.5818512133423512</v>
      </c>
      <c r="F8" s="85">
        <v>28978.43434</v>
      </c>
      <c r="G8" s="86">
        <v>2.7321996069936678</v>
      </c>
      <c r="H8" s="486">
        <v>53.266309632334838</v>
      </c>
      <c r="I8" s="403"/>
    </row>
    <row r="9" spans="1:9" s="80" customFormat="1" ht="14.25" x14ac:dyDescent="0.2">
      <c r="A9" s="82" t="s">
        <v>130</v>
      </c>
      <c r="B9" s="483">
        <v>703.35664000000008</v>
      </c>
      <c r="C9" s="86">
        <v>-6.5150431672199538</v>
      </c>
      <c r="D9" s="85">
        <v>3420.6135500000005</v>
      </c>
      <c r="E9" s="86">
        <v>-8.5527915283337848</v>
      </c>
      <c r="F9" s="85">
        <v>8625.9264899999998</v>
      </c>
      <c r="G9" s="87">
        <v>-3.8595777699804983</v>
      </c>
      <c r="H9" s="486">
        <v>15.855627874549249</v>
      </c>
      <c r="I9" s="403"/>
    </row>
    <row r="10" spans="1:9" s="80" customFormat="1" ht="14.25" x14ac:dyDescent="0.2">
      <c r="A10" s="81" t="s">
        <v>501</v>
      </c>
      <c r="B10" s="484">
        <v>419.00000000000011</v>
      </c>
      <c r="C10" s="89">
        <v>1.9200273982934728</v>
      </c>
      <c r="D10" s="88">
        <v>2175.8071752399455</v>
      </c>
      <c r="E10" s="89">
        <v>6.9775928741334257</v>
      </c>
      <c r="F10" s="88">
        <v>5173.809117457402</v>
      </c>
      <c r="G10" s="89">
        <v>-9.8805097061672562</v>
      </c>
      <c r="H10" s="487">
        <v>9.5101659115060055</v>
      </c>
      <c r="I10" s="403"/>
    </row>
    <row r="11" spans="1:9" s="80" customFormat="1" ht="14.25" x14ac:dyDescent="0.2">
      <c r="A11" s="90" t="s">
        <v>502</v>
      </c>
      <c r="B11" s="91">
        <v>4434.463289999997</v>
      </c>
      <c r="C11" s="92">
        <v>0.44809076436435447</v>
      </c>
      <c r="D11" s="91">
        <v>22561.169565239939</v>
      </c>
      <c r="E11" s="92">
        <v>2.5071061641655152</v>
      </c>
      <c r="F11" s="91">
        <v>54402.932247457407</v>
      </c>
      <c r="G11" s="92">
        <v>0.16482018202787457</v>
      </c>
      <c r="H11" s="92">
        <v>100</v>
      </c>
      <c r="I11" s="403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240</v>
      </c>
      <c r="I12" s="403"/>
    </row>
    <row r="13" spans="1:9" s="80" customFormat="1" ht="14.25" x14ac:dyDescent="0.2">
      <c r="A13" s="94" t="s">
        <v>571</v>
      </c>
      <c r="B13" s="82"/>
      <c r="C13" s="82"/>
      <c r="D13" s="82"/>
      <c r="E13" s="82"/>
      <c r="F13" s="82"/>
      <c r="G13" s="82"/>
      <c r="H13" s="82"/>
      <c r="I13" s="403"/>
    </row>
    <row r="14" spans="1:9" ht="14.25" x14ac:dyDescent="0.2">
      <c r="A14" s="94" t="s">
        <v>503</v>
      </c>
      <c r="B14" s="85"/>
      <c r="C14" s="488"/>
      <c r="D14" s="488"/>
      <c r="E14" s="488"/>
      <c r="F14" s="488"/>
      <c r="G14" s="488"/>
      <c r="H14" s="488"/>
      <c r="I14" s="403"/>
    </row>
    <row r="15" spans="1:9" ht="14.25" x14ac:dyDescent="0.2">
      <c r="A15" s="94" t="s">
        <v>504</v>
      </c>
      <c r="B15" s="488"/>
      <c r="C15" s="488"/>
      <c r="D15" s="488"/>
      <c r="E15" s="488"/>
      <c r="F15" s="488"/>
      <c r="G15" s="488"/>
      <c r="H15" s="488"/>
      <c r="I15" s="403"/>
    </row>
    <row r="16" spans="1:9" ht="14.25" x14ac:dyDescent="0.2">
      <c r="A16" s="94" t="s">
        <v>661</v>
      </c>
      <c r="B16" s="488"/>
      <c r="C16" s="488"/>
      <c r="D16" s="488"/>
      <c r="E16" s="488"/>
      <c r="F16" s="488"/>
      <c r="G16" s="488"/>
      <c r="H16" s="488"/>
      <c r="I16" s="403"/>
    </row>
    <row r="17" spans="1:9" ht="14.25" x14ac:dyDescent="0.2">
      <c r="A17" s="94" t="s">
        <v>241</v>
      </c>
      <c r="B17" s="488"/>
      <c r="C17" s="488"/>
      <c r="D17" s="488"/>
      <c r="E17" s="488"/>
      <c r="F17" s="488"/>
      <c r="G17" s="488"/>
      <c r="H17" s="488"/>
      <c r="I17" s="403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E15" sqref="E15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ht="13.7" x14ac:dyDescent="0.2">
      <c r="A1" s="226" t="s">
        <v>421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3.7" x14ac:dyDescent="0.2">
      <c r="A2" s="226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1"/>
    </row>
    <row r="3" spans="1:13" x14ac:dyDescent="0.2">
      <c r="A3" s="228"/>
      <c r="B3" s="763">
        <v>2014</v>
      </c>
      <c r="C3" s="763" t="s">
        <v>617</v>
      </c>
      <c r="D3" s="763" t="s">
        <v>617</v>
      </c>
      <c r="E3" s="763" t="s">
        <v>617</v>
      </c>
      <c r="F3" s="763" t="s">
        <v>617</v>
      </c>
      <c r="G3" s="763" t="s">
        <v>617</v>
      </c>
      <c r="H3" s="763" t="s">
        <v>617</v>
      </c>
      <c r="I3" s="763">
        <v>2015</v>
      </c>
      <c r="J3" s="763" t="s">
        <v>617</v>
      </c>
      <c r="K3" s="763" t="s">
        <v>617</v>
      </c>
      <c r="L3" s="763" t="s">
        <v>617</v>
      </c>
      <c r="M3" s="763" t="s">
        <v>617</v>
      </c>
    </row>
    <row r="4" spans="1:13" x14ac:dyDescent="0.2">
      <c r="A4" s="313"/>
      <c r="B4" s="694">
        <v>41791</v>
      </c>
      <c r="C4" s="694">
        <v>41821</v>
      </c>
      <c r="D4" s="694">
        <v>41852</v>
      </c>
      <c r="E4" s="694">
        <v>41883</v>
      </c>
      <c r="F4" s="694">
        <v>41913</v>
      </c>
      <c r="G4" s="694">
        <v>41944</v>
      </c>
      <c r="H4" s="694">
        <v>41974</v>
      </c>
      <c r="I4" s="694">
        <v>42005</v>
      </c>
      <c r="J4" s="694">
        <v>42036</v>
      </c>
      <c r="K4" s="694">
        <v>42064</v>
      </c>
      <c r="L4" s="694">
        <v>42095</v>
      </c>
      <c r="M4" s="694">
        <v>42125</v>
      </c>
    </row>
    <row r="5" spans="1:13" x14ac:dyDescent="0.2">
      <c r="A5" s="388" t="s">
        <v>422</v>
      </c>
      <c r="B5" s="315">
        <v>4.5704761904761915</v>
      </c>
      <c r="C5" s="316">
        <v>4.0090909090909088</v>
      </c>
      <c r="D5" s="316">
        <v>3.8847619047619042</v>
      </c>
      <c r="E5" s="316">
        <v>3.9180000000000001</v>
      </c>
      <c r="F5" s="316">
        <v>3.7726086956521736</v>
      </c>
      <c r="G5" s="316">
        <v>4.0999999999999996</v>
      </c>
      <c r="H5" s="316">
        <v>3.4333333333333331</v>
      </c>
      <c r="I5" s="316">
        <v>2.9735000000000005</v>
      </c>
      <c r="J5" s="316">
        <v>2.8473684210526318</v>
      </c>
      <c r="K5" s="316">
        <v>2.8004545454545458</v>
      </c>
      <c r="L5" s="316">
        <v>2.5804761904761904</v>
      </c>
      <c r="M5" s="316">
        <v>2.8385000000000002</v>
      </c>
    </row>
    <row r="6" spans="1:13" x14ac:dyDescent="0.2">
      <c r="A6" s="318" t="s">
        <v>423</v>
      </c>
      <c r="B6" s="389">
        <v>39.540476190476184</v>
      </c>
      <c r="C6" s="390">
        <v>37.602173913043472</v>
      </c>
      <c r="D6" s="390">
        <v>40.75</v>
      </c>
      <c r="E6" s="390">
        <v>48.486363636363642</v>
      </c>
      <c r="F6" s="390">
        <v>50.420869565217373</v>
      </c>
      <c r="G6" s="390">
        <v>54.932500000000005</v>
      </c>
      <c r="H6" s="390">
        <v>53.619545454545438</v>
      </c>
      <c r="I6" s="390">
        <v>46.255000000000003</v>
      </c>
      <c r="J6" s="390">
        <v>50.66</v>
      </c>
      <c r="K6" s="390">
        <v>47.287727272727281</v>
      </c>
      <c r="L6" s="390">
        <v>46.988636363636353</v>
      </c>
      <c r="M6" s="390">
        <v>44.074285714285701</v>
      </c>
    </row>
    <row r="7" spans="1:13" ht="13.7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49" t="s">
        <v>336</v>
      </c>
    </row>
    <row r="8" spans="1:13" ht="13.7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99"/>
      <c r="H2" s="401"/>
      <c r="I2" s="400" t="s">
        <v>159</v>
      </c>
    </row>
    <row r="3" spans="1:71" s="80" customFormat="1" ht="12.75" x14ac:dyDescent="0.2">
      <c r="A3" s="79"/>
      <c r="B3" s="898">
        <f>INDICE!A3</f>
        <v>42125</v>
      </c>
      <c r="C3" s="899">
        <v>41671</v>
      </c>
      <c r="D3" s="898">
        <f>DATE(YEAR(B3),MONTH(B3)-1,1)</f>
        <v>42095</v>
      </c>
      <c r="E3" s="899"/>
      <c r="F3" s="898">
        <f>DATE(YEAR(B3)-1,MONTH(B3),1)</f>
        <v>41760</v>
      </c>
      <c r="G3" s="899"/>
      <c r="H3" s="848" t="s">
        <v>500</v>
      </c>
      <c r="I3" s="848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2" t="s">
        <v>48</v>
      </c>
      <c r="C4" s="262" t="s">
        <v>110</v>
      </c>
      <c r="D4" s="262" t="s">
        <v>48</v>
      </c>
      <c r="E4" s="262" t="s">
        <v>110</v>
      </c>
      <c r="F4" s="262" t="s">
        <v>48</v>
      </c>
      <c r="G4" s="262" t="s">
        <v>110</v>
      </c>
      <c r="H4" s="454">
        <f>D3</f>
        <v>42095</v>
      </c>
      <c r="I4" s="454">
        <f>F3</f>
        <v>41760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4" customFormat="1" ht="15" x14ac:dyDescent="0.2">
      <c r="A5" s="398" t="s">
        <v>425</v>
      </c>
      <c r="B5" s="382">
        <v>6841</v>
      </c>
      <c r="C5" s="745">
        <v>38.045714921305823</v>
      </c>
      <c r="D5" s="382">
        <v>7321</v>
      </c>
      <c r="E5" s="745">
        <v>40.867477950206542</v>
      </c>
      <c r="F5" s="382">
        <v>6836</v>
      </c>
      <c r="G5" s="745">
        <v>41.67276274079493</v>
      </c>
      <c r="H5" s="396">
        <v>-6.5564813550061469</v>
      </c>
      <c r="I5" s="396">
        <v>7.3142188414277359E-2</v>
      </c>
      <c r="K5" s="395"/>
    </row>
    <row r="6" spans="1:71" s="394" customFormat="1" ht="15" x14ac:dyDescent="0.2">
      <c r="A6" s="397" t="s">
        <v>124</v>
      </c>
      <c r="B6" s="382">
        <v>11140</v>
      </c>
      <c r="C6" s="745">
        <v>61.954285078694184</v>
      </c>
      <c r="D6" s="382">
        <v>10593</v>
      </c>
      <c r="E6" s="745">
        <v>59.132522049793458</v>
      </c>
      <c r="F6" s="382">
        <v>9568</v>
      </c>
      <c r="G6" s="745">
        <v>58.32723725920507</v>
      </c>
      <c r="H6" s="396">
        <v>5.1637874067780611</v>
      </c>
      <c r="I6" s="396">
        <v>16.429765886287626</v>
      </c>
      <c r="K6" s="395"/>
    </row>
    <row r="7" spans="1:71" s="80" customFormat="1" ht="12.75" x14ac:dyDescent="0.2">
      <c r="A7" s="90" t="s">
        <v>119</v>
      </c>
      <c r="B7" s="91">
        <v>17981</v>
      </c>
      <c r="C7" s="92">
        <v>100</v>
      </c>
      <c r="D7" s="91">
        <v>17914</v>
      </c>
      <c r="E7" s="92">
        <v>100</v>
      </c>
      <c r="F7" s="91">
        <v>16404</v>
      </c>
      <c r="G7" s="92">
        <v>100</v>
      </c>
      <c r="H7" s="92">
        <v>0.37400915485095454</v>
      </c>
      <c r="I7" s="92">
        <v>9.6135089002682275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35"/>
      <c r="I8" s="249" t="s">
        <v>240</v>
      </c>
      <c r="J8" s="394"/>
      <c r="K8" s="395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</row>
    <row r="9" spans="1:71" s="391" customFormat="1" ht="12.75" x14ac:dyDescent="0.2">
      <c r="A9" s="743" t="s">
        <v>554</v>
      </c>
      <c r="B9" s="392"/>
      <c r="C9" s="393"/>
      <c r="D9" s="392"/>
      <c r="E9" s="392"/>
      <c r="F9" s="392"/>
      <c r="G9" s="392"/>
      <c r="H9" s="392"/>
      <c r="I9" s="392"/>
      <c r="J9" s="392"/>
      <c r="K9" s="392"/>
      <c r="L9" s="392"/>
    </row>
    <row r="10" spans="1:71" x14ac:dyDescent="0.2">
      <c r="A10" s="744" t="s">
        <v>550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C12" sqref="C12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99"/>
      <c r="H2" s="401"/>
      <c r="I2" s="400" t="s">
        <v>159</v>
      </c>
    </row>
    <row r="3" spans="1:71" s="80" customFormat="1" ht="12.75" x14ac:dyDescent="0.2">
      <c r="A3" s="79"/>
      <c r="B3" s="898">
        <f>INDICE!A3</f>
        <v>42125</v>
      </c>
      <c r="C3" s="899">
        <v>41671</v>
      </c>
      <c r="D3" s="898">
        <f>DATE(YEAR(B3),MONTH(B3)-1,1)</f>
        <v>42095</v>
      </c>
      <c r="E3" s="899"/>
      <c r="F3" s="898">
        <f>DATE(YEAR(B3)-1,MONTH(B3),1)</f>
        <v>41760</v>
      </c>
      <c r="G3" s="899"/>
      <c r="H3" s="848" t="s">
        <v>500</v>
      </c>
      <c r="I3" s="848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2" t="s">
        <v>48</v>
      </c>
      <c r="C4" s="262" t="s">
        <v>110</v>
      </c>
      <c r="D4" s="262" t="s">
        <v>48</v>
      </c>
      <c r="E4" s="262" t="s">
        <v>110</v>
      </c>
      <c r="F4" s="262" t="s">
        <v>48</v>
      </c>
      <c r="G4" s="262" t="s">
        <v>110</v>
      </c>
      <c r="H4" s="454">
        <f>D3</f>
        <v>42095</v>
      </c>
      <c r="I4" s="454">
        <f>F3</f>
        <v>41760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4" customFormat="1" ht="15" x14ac:dyDescent="0.2">
      <c r="A5" s="398" t="s">
        <v>553</v>
      </c>
      <c r="B5" s="382">
        <v>6872</v>
      </c>
      <c r="C5" s="745">
        <v>40.134497405462724</v>
      </c>
      <c r="D5" s="382">
        <v>6872</v>
      </c>
      <c r="E5" s="745">
        <v>40.010586130365482</v>
      </c>
      <c r="F5" s="382">
        <v>6882</v>
      </c>
      <c r="G5" s="745">
        <v>42.298279616676581</v>
      </c>
      <c r="H5" s="820">
        <v>0</v>
      </c>
      <c r="I5" s="239">
        <v>-0.14530659691950015</v>
      </c>
      <c r="K5" s="395"/>
    </row>
    <row r="6" spans="1:71" s="394" customFormat="1" ht="15" x14ac:dyDescent="0.2">
      <c r="A6" s="397" t="s">
        <v>627</v>
      </c>
      <c r="B6" s="382">
        <v>10250.426949999997</v>
      </c>
      <c r="C6" s="745">
        <v>59.865502594537269</v>
      </c>
      <c r="D6" s="382">
        <v>10303.454459999999</v>
      </c>
      <c r="E6" s="745">
        <v>59.989413869634511</v>
      </c>
      <c r="F6" s="382">
        <v>9388.1652699999941</v>
      </c>
      <c r="G6" s="745">
        <v>57.701720383323419</v>
      </c>
      <c r="H6" s="239">
        <v>-0.51465758601510536</v>
      </c>
      <c r="I6" s="239">
        <v>9.1845600839108776</v>
      </c>
      <c r="K6" s="395"/>
    </row>
    <row r="7" spans="1:71" s="80" customFormat="1" ht="12.75" x14ac:dyDescent="0.2">
      <c r="A7" s="90" t="s">
        <v>119</v>
      </c>
      <c r="B7" s="91">
        <v>17122.426949999997</v>
      </c>
      <c r="C7" s="92">
        <v>100</v>
      </c>
      <c r="D7" s="91">
        <v>17175.454460000001</v>
      </c>
      <c r="E7" s="92">
        <v>100</v>
      </c>
      <c r="F7" s="91">
        <v>16270.165269999994</v>
      </c>
      <c r="G7" s="92">
        <v>100</v>
      </c>
      <c r="H7" s="92">
        <v>-0.30874006928608239</v>
      </c>
      <c r="I7" s="92">
        <v>5.238186987390101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35"/>
      <c r="I8" s="249" t="s">
        <v>132</v>
      </c>
      <c r="J8" s="394"/>
      <c r="K8" s="395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</row>
    <row r="9" spans="1:71" x14ac:dyDescent="0.2">
      <c r="A9" s="743" t="s">
        <v>554</v>
      </c>
    </row>
    <row r="10" spans="1:71" x14ac:dyDescent="0.2">
      <c r="A10" s="743" t="s">
        <v>550</v>
      </c>
    </row>
    <row r="11" spans="1:71" x14ac:dyDescent="0.2">
      <c r="A11" s="714" t="s">
        <v>241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K33" sqref="K33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87" t="s">
        <v>601</v>
      </c>
      <c r="B1" s="887"/>
      <c r="C1" s="887"/>
      <c r="D1" s="887"/>
      <c r="E1" s="887"/>
      <c r="F1" s="887"/>
      <c r="G1" s="13"/>
      <c r="H1" s="13"/>
      <c r="I1" s="13"/>
    </row>
    <row r="2" spans="1:9" x14ac:dyDescent="0.2">
      <c r="A2" s="888"/>
      <c r="B2" s="888"/>
      <c r="C2" s="888"/>
      <c r="D2" s="888"/>
      <c r="E2" s="888"/>
      <c r="F2" s="888"/>
      <c r="G2" s="13"/>
      <c r="H2" s="13"/>
      <c r="I2" s="231" t="s">
        <v>551</v>
      </c>
    </row>
    <row r="3" spans="1:9" x14ac:dyDescent="0.2">
      <c r="A3" s="407"/>
      <c r="B3" s="409"/>
      <c r="C3" s="409"/>
      <c r="D3" s="856">
        <f>INDICE!A3</f>
        <v>42125</v>
      </c>
      <c r="E3" s="856">
        <v>41671</v>
      </c>
      <c r="F3" s="856">
        <f>DATE(YEAR(D3),MONTH(D3)-1,1)</f>
        <v>42095</v>
      </c>
      <c r="G3" s="856"/>
      <c r="H3" s="859">
        <f>DATE(YEAR(D3)-1,MONTH(D3),1)</f>
        <v>41760</v>
      </c>
      <c r="I3" s="859"/>
    </row>
    <row r="4" spans="1:9" x14ac:dyDescent="0.2">
      <c r="A4" s="344"/>
      <c r="B4" s="345"/>
      <c r="C4" s="345"/>
      <c r="D4" s="97" t="s">
        <v>428</v>
      </c>
      <c r="E4" s="262" t="s">
        <v>110</v>
      </c>
      <c r="F4" s="97" t="s">
        <v>428</v>
      </c>
      <c r="G4" s="262" t="s">
        <v>110</v>
      </c>
      <c r="H4" s="97" t="s">
        <v>428</v>
      </c>
      <c r="I4" s="262" t="s">
        <v>110</v>
      </c>
    </row>
    <row r="5" spans="1:9" x14ac:dyDescent="0.2">
      <c r="A5" s="353" t="s">
        <v>427</v>
      </c>
      <c r="B5" s="238"/>
      <c r="C5" s="238"/>
      <c r="D5" s="624">
        <v>126.07388706184325</v>
      </c>
      <c r="E5" s="748">
        <v>100</v>
      </c>
      <c r="F5" s="624">
        <v>125.21030721103715</v>
      </c>
      <c r="G5" s="748">
        <v>100</v>
      </c>
      <c r="H5" s="624">
        <v>115.81</v>
      </c>
      <c r="I5" s="748">
        <v>100</v>
      </c>
    </row>
    <row r="6" spans="1:9" x14ac:dyDescent="0.2">
      <c r="A6" s="406" t="s">
        <v>548</v>
      </c>
      <c r="B6" s="238"/>
      <c r="C6" s="238"/>
      <c r="D6" s="624">
        <v>75.08715809737707</v>
      </c>
      <c r="E6" s="748">
        <v>59.558057459229786</v>
      </c>
      <c r="F6" s="381">
        <v>74.223578246570938</v>
      </c>
      <c r="G6" s="748">
        <v>59.279127972643622</v>
      </c>
      <c r="H6" s="381">
        <v>64.91</v>
      </c>
      <c r="I6" s="748">
        <v>56.048700457646142</v>
      </c>
    </row>
    <row r="7" spans="1:9" x14ac:dyDescent="0.2">
      <c r="A7" s="406" t="s">
        <v>549</v>
      </c>
      <c r="B7" s="238"/>
      <c r="C7" s="238"/>
      <c r="D7" s="624">
        <v>50.986728964466195</v>
      </c>
      <c r="E7" s="748">
        <v>40.441942540770228</v>
      </c>
      <c r="F7" s="381">
        <v>50.986728964466195</v>
      </c>
      <c r="G7" s="748">
        <v>40.720872027356364</v>
      </c>
      <c r="H7" s="381">
        <v>50.9</v>
      </c>
      <c r="I7" s="748">
        <v>43.951299542353858</v>
      </c>
    </row>
    <row r="8" spans="1:9" x14ac:dyDescent="0.2">
      <c r="A8" s="344" t="s">
        <v>605</v>
      </c>
      <c r="B8" s="405"/>
      <c r="C8" s="405"/>
      <c r="D8" s="734">
        <v>90</v>
      </c>
      <c r="E8" s="749"/>
      <c r="F8" s="734">
        <v>90</v>
      </c>
      <c r="G8" s="749"/>
      <c r="H8" s="734">
        <v>90</v>
      </c>
      <c r="I8" s="749"/>
    </row>
    <row r="9" spans="1:9" x14ac:dyDescent="0.2">
      <c r="A9" s="634" t="s">
        <v>550</v>
      </c>
      <c r="B9" s="331"/>
      <c r="C9" s="331"/>
      <c r="D9" s="331"/>
      <c r="E9" s="357"/>
      <c r="F9" s="13"/>
      <c r="G9" s="13"/>
      <c r="H9" s="13"/>
      <c r="I9" s="249" t="s">
        <v>240</v>
      </c>
    </row>
    <row r="10" spans="1:9" x14ac:dyDescent="0.2">
      <c r="A10" s="634" t="s">
        <v>606</v>
      </c>
      <c r="B10" s="402"/>
      <c r="C10" s="402"/>
      <c r="D10" s="402"/>
      <c r="E10" s="402"/>
      <c r="F10" s="402"/>
      <c r="G10" s="402"/>
      <c r="H10" s="402"/>
      <c r="I10" s="402"/>
    </row>
    <row r="11" spans="1:9" x14ac:dyDescent="0.2">
      <c r="A11" s="331"/>
      <c r="B11" s="402"/>
      <c r="C11" s="402"/>
      <c r="D11" s="402"/>
      <c r="E11" s="402"/>
      <c r="F11" s="402"/>
      <c r="G11" s="402"/>
      <c r="H11" s="402"/>
      <c r="I11" s="402"/>
    </row>
    <row r="12" spans="1:9" x14ac:dyDescent="0.2">
      <c r="A12" s="402"/>
      <c r="B12" s="402"/>
      <c r="C12" s="402"/>
      <c r="D12" s="402"/>
      <c r="E12" s="402"/>
      <c r="F12" s="402"/>
      <c r="G12" s="402"/>
      <c r="H12" s="402"/>
      <c r="I12" s="402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J37" sqref="J37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87" t="s">
        <v>553</v>
      </c>
      <c r="B1" s="887"/>
      <c r="C1" s="887"/>
      <c r="D1" s="887"/>
      <c r="E1" s="408"/>
      <c r="F1" s="13"/>
      <c r="G1" s="13"/>
      <c r="H1" s="13"/>
      <c r="I1" s="13"/>
    </row>
    <row r="2" spans="1:40" ht="15" x14ac:dyDescent="0.2">
      <c r="A2" s="887"/>
      <c r="B2" s="887"/>
      <c r="C2" s="887"/>
      <c r="D2" s="887"/>
      <c r="E2" s="408"/>
      <c r="F2" s="13"/>
      <c r="G2" s="313"/>
      <c r="H2" s="401"/>
      <c r="I2" s="400" t="s">
        <v>159</v>
      </c>
    </row>
    <row r="3" spans="1:40" x14ac:dyDescent="0.2">
      <c r="A3" s="407"/>
      <c r="B3" s="898">
        <f>INDICE!A3</f>
        <v>42125</v>
      </c>
      <c r="C3" s="899">
        <v>41671</v>
      </c>
      <c r="D3" s="898">
        <f>DATE(YEAR(B3),MONTH(B3)-1,1)</f>
        <v>42095</v>
      </c>
      <c r="E3" s="899"/>
      <c r="F3" s="898">
        <f>DATE(YEAR(B3)-1,MONTH(B3),1)</f>
        <v>41760</v>
      </c>
      <c r="G3" s="899"/>
      <c r="H3" s="848" t="s">
        <v>500</v>
      </c>
      <c r="I3" s="848"/>
    </row>
    <row r="4" spans="1:40" x14ac:dyDescent="0.2">
      <c r="A4" s="344"/>
      <c r="B4" s="262" t="s">
        <v>48</v>
      </c>
      <c r="C4" s="262" t="s">
        <v>110</v>
      </c>
      <c r="D4" s="262" t="s">
        <v>48</v>
      </c>
      <c r="E4" s="262" t="s">
        <v>110</v>
      </c>
      <c r="F4" s="262" t="s">
        <v>48</v>
      </c>
      <c r="G4" s="262" t="s">
        <v>110</v>
      </c>
      <c r="H4" s="454">
        <f>D3</f>
        <v>42095</v>
      </c>
      <c r="I4" s="454">
        <f>F3</f>
        <v>41760</v>
      </c>
    </row>
    <row r="5" spans="1:40" x14ac:dyDescent="0.2">
      <c r="A5" s="353" t="s">
        <v>49</v>
      </c>
      <c r="B5" s="381">
        <v>506</v>
      </c>
      <c r="C5" s="396">
        <v>7.3632130384167631</v>
      </c>
      <c r="D5" s="381">
        <v>506</v>
      </c>
      <c r="E5" s="396">
        <v>7.3632130384167631</v>
      </c>
      <c r="F5" s="381">
        <v>507</v>
      </c>
      <c r="G5" s="396">
        <v>7.3670444638186572</v>
      </c>
      <c r="H5" s="809">
        <v>0</v>
      </c>
      <c r="I5" s="624">
        <v>-0.19723865877712032</v>
      </c>
      <c r="J5" s="403"/>
    </row>
    <row r="6" spans="1:40" x14ac:dyDescent="0.2">
      <c r="A6" s="406" t="s">
        <v>50</v>
      </c>
      <c r="B6" s="381">
        <v>340</v>
      </c>
      <c r="C6" s="396">
        <v>4.9476135040745053</v>
      </c>
      <c r="D6" s="381">
        <v>340</v>
      </c>
      <c r="E6" s="396">
        <v>4.9476135040745053</v>
      </c>
      <c r="F6" s="381">
        <v>341</v>
      </c>
      <c r="G6" s="396">
        <v>4.954954954954955</v>
      </c>
      <c r="H6" s="809">
        <v>0</v>
      </c>
      <c r="I6" s="624">
        <v>-0.2932551319648094</v>
      </c>
      <c r="J6" s="403"/>
    </row>
    <row r="7" spans="1:40" x14ac:dyDescent="0.2">
      <c r="A7" s="406" t="s">
        <v>129</v>
      </c>
      <c r="B7" s="381">
        <v>3385</v>
      </c>
      <c r="C7" s="396">
        <v>49.257857974388827</v>
      </c>
      <c r="D7" s="381">
        <v>3385</v>
      </c>
      <c r="E7" s="396">
        <v>49.257857974388827</v>
      </c>
      <c r="F7" s="381">
        <v>3388</v>
      </c>
      <c r="G7" s="396">
        <v>49.229875036326646</v>
      </c>
      <c r="H7" s="809">
        <v>0</v>
      </c>
      <c r="I7" s="624">
        <v>-8.8547815820543094E-2</v>
      </c>
      <c r="J7" s="403"/>
    </row>
    <row r="8" spans="1:40" x14ac:dyDescent="0.2">
      <c r="A8" s="406" t="s">
        <v>130</v>
      </c>
      <c r="B8" s="381">
        <v>204</v>
      </c>
      <c r="C8" s="396">
        <v>2.9685681024447033</v>
      </c>
      <c r="D8" s="381">
        <v>204</v>
      </c>
      <c r="E8" s="396">
        <v>2.9685681024447033</v>
      </c>
      <c r="F8" s="381">
        <v>216</v>
      </c>
      <c r="G8" s="396">
        <v>3.1386224934612033</v>
      </c>
      <c r="H8" s="809">
        <v>0</v>
      </c>
      <c r="I8" s="624">
        <v>-5.5555555555555554</v>
      </c>
      <c r="J8" s="403"/>
    </row>
    <row r="9" spans="1:40" x14ac:dyDescent="0.2">
      <c r="A9" s="344" t="s">
        <v>426</v>
      </c>
      <c r="B9" s="734">
        <v>2437</v>
      </c>
      <c r="C9" s="746">
        <v>35.462747380675204</v>
      </c>
      <c r="D9" s="734">
        <v>2437</v>
      </c>
      <c r="E9" s="746">
        <v>35.462747380675204</v>
      </c>
      <c r="F9" s="734">
        <v>2430</v>
      </c>
      <c r="G9" s="746">
        <v>35.309503051438533</v>
      </c>
      <c r="H9" s="821">
        <v>0</v>
      </c>
      <c r="I9" s="747">
        <v>0.2880658436213992</v>
      </c>
      <c r="J9" s="403"/>
    </row>
    <row r="10" spans="1:40" s="80" customFormat="1" x14ac:dyDescent="0.2">
      <c r="A10" s="90" t="s">
        <v>119</v>
      </c>
      <c r="B10" s="91">
        <v>6872</v>
      </c>
      <c r="C10" s="404">
        <v>100</v>
      </c>
      <c r="D10" s="91">
        <v>6872</v>
      </c>
      <c r="E10" s="404">
        <v>100</v>
      </c>
      <c r="F10" s="91">
        <v>6882</v>
      </c>
      <c r="G10" s="404">
        <v>100</v>
      </c>
      <c r="H10" s="822">
        <v>0</v>
      </c>
      <c r="I10" s="92">
        <v>-0.14530659691950015</v>
      </c>
      <c r="J10" s="403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7"/>
      <c r="B11" s="331"/>
      <c r="C11" s="331"/>
      <c r="D11" s="331"/>
      <c r="E11" s="331"/>
      <c r="F11" s="13"/>
      <c r="G11" s="13"/>
      <c r="H11" s="13"/>
      <c r="I11" s="249" t="s">
        <v>240</v>
      </c>
    </row>
    <row r="12" spans="1:40" s="391" customFormat="1" ht="12.75" x14ac:dyDescent="0.2">
      <c r="A12" s="744" t="s">
        <v>552</v>
      </c>
      <c r="B12" s="392"/>
      <c r="C12" s="392"/>
      <c r="D12" s="393"/>
      <c r="E12" s="393"/>
      <c r="F12" s="392"/>
      <c r="G12" s="392"/>
      <c r="H12" s="392"/>
      <c r="I12" s="392"/>
      <c r="J12" s="392"/>
      <c r="K12" s="392"/>
      <c r="L12" s="392"/>
      <c r="M12" s="392"/>
      <c r="N12" s="392"/>
      <c r="O12" s="392"/>
    </row>
    <row r="13" spans="1:40" x14ac:dyDescent="0.2">
      <c r="A13" s="331" t="s">
        <v>550</v>
      </c>
      <c r="B13" s="402"/>
      <c r="C13" s="402"/>
      <c r="D13" s="402"/>
      <c r="E13" s="402"/>
      <c r="F13" s="402"/>
      <c r="G13" s="402"/>
      <c r="H13" s="402"/>
      <c r="I13" s="402"/>
    </row>
    <row r="14" spans="1:40" x14ac:dyDescent="0.2">
      <c r="A14" s="714" t="s">
        <v>241</v>
      </c>
      <c r="B14" s="402"/>
      <c r="C14" s="402"/>
      <c r="D14" s="402"/>
      <c r="E14" s="402"/>
      <c r="F14" s="402"/>
      <c r="G14" s="402"/>
      <c r="H14" s="402"/>
      <c r="I14" s="402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19"/>
  <sheetViews>
    <sheetView workbookViewId="0">
      <selection activeCell="M31" sqref="M31"/>
    </sheetView>
  </sheetViews>
  <sheetFormatPr baseColWidth="10" defaultColWidth="11" defaultRowHeight="12.75" x14ac:dyDescent="0.2"/>
  <cols>
    <col min="1" max="1" width="30.25" style="358" customWidth="1"/>
    <col min="2" max="2" width="11" style="358"/>
    <col min="3" max="3" width="11.625" style="358" customWidth="1"/>
    <col min="4" max="4" width="11" style="358"/>
    <col min="5" max="5" width="11.625" style="358" customWidth="1"/>
    <col min="6" max="6" width="11" style="358"/>
    <col min="7" max="7" width="11.625" style="358" customWidth="1"/>
    <col min="8" max="9" width="10.5" style="358" customWidth="1"/>
    <col min="10" max="16384" width="11" style="358"/>
  </cols>
  <sheetData>
    <row r="1" spans="1:12" x14ac:dyDescent="0.2">
      <c r="A1" s="887" t="s">
        <v>40</v>
      </c>
      <c r="B1" s="887"/>
      <c r="C1" s="887"/>
      <c r="D1" s="185"/>
      <c r="E1" s="185"/>
      <c r="F1" s="185"/>
      <c r="G1" s="12"/>
      <c r="H1" s="12"/>
      <c r="I1" s="12"/>
      <c r="J1" s="12"/>
      <c r="K1" s="12"/>
      <c r="L1" s="12"/>
    </row>
    <row r="2" spans="1:12" x14ac:dyDescent="0.2">
      <c r="A2" s="887"/>
      <c r="B2" s="887"/>
      <c r="C2" s="887"/>
      <c r="D2" s="414"/>
      <c r="E2" s="185"/>
      <c r="F2" s="185"/>
      <c r="H2" s="12"/>
      <c r="I2" s="12"/>
      <c r="J2" s="12"/>
      <c r="K2" s="12"/>
    </row>
    <row r="3" spans="1:12" x14ac:dyDescent="0.2">
      <c r="A3" s="413"/>
      <c r="B3" s="12"/>
      <c r="C3" s="12"/>
      <c r="D3" s="12"/>
      <c r="E3" s="12"/>
      <c r="F3" s="12"/>
      <c r="G3" s="12"/>
      <c r="H3" s="359"/>
      <c r="I3" s="400" t="s">
        <v>594</v>
      </c>
      <c r="J3" s="12"/>
      <c r="K3" s="12"/>
      <c r="L3" s="12"/>
    </row>
    <row r="4" spans="1:12" x14ac:dyDescent="0.2">
      <c r="A4" s="200"/>
      <c r="B4" s="898">
        <f>INDICE!A3</f>
        <v>42125</v>
      </c>
      <c r="C4" s="899">
        <v>41671</v>
      </c>
      <c r="D4" s="898">
        <f>DATE(YEAR(B4),MONTH(B4)-1,1)</f>
        <v>42095</v>
      </c>
      <c r="E4" s="899"/>
      <c r="F4" s="898">
        <f>DATE(YEAR(B4)-1,MONTH(B4),1)</f>
        <v>41760</v>
      </c>
      <c r="G4" s="899"/>
      <c r="H4" s="848" t="s">
        <v>500</v>
      </c>
      <c r="I4" s="848"/>
      <c r="J4" s="12"/>
      <c r="K4" s="12"/>
      <c r="L4" s="12"/>
    </row>
    <row r="5" spans="1:12" x14ac:dyDescent="0.2">
      <c r="A5" s="200"/>
      <c r="B5" s="262" t="s">
        <v>55</v>
      </c>
      <c r="C5" s="262" t="s">
        <v>110</v>
      </c>
      <c r="D5" s="262" t="s">
        <v>55</v>
      </c>
      <c r="E5" s="262" t="s">
        <v>110</v>
      </c>
      <c r="F5" s="262" t="s">
        <v>55</v>
      </c>
      <c r="G5" s="262" t="s">
        <v>110</v>
      </c>
      <c r="H5" s="454">
        <f>D4</f>
        <v>42095</v>
      </c>
      <c r="I5" s="454">
        <f>F4</f>
        <v>41760</v>
      </c>
      <c r="J5" s="12"/>
      <c r="K5" s="12"/>
      <c r="L5" s="12"/>
    </row>
    <row r="6" spans="1:12" ht="15" customHeight="1" x14ac:dyDescent="0.2">
      <c r="A6" s="200" t="s">
        <v>431</v>
      </c>
      <c r="B6" s="361">
        <v>7546.96</v>
      </c>
      <c r="C6" s="360">
        <v>28.333160387636632</v>
      </c>
      <c r="D6" s="361">
        <v>7969.732</v>
      </c>
      <c r="E6" s="360">
        <v>30.089515354116237</v>
      </c>
      <c r="F6" s="361">
        <v>9740.2939999999999</v>
      </c>
      <c r="G6" s="360">
        <v>29.739466020495005</v>
      </c>
      <c r="H6" s="239">
        <v>-5.3047204096699856</v>
      </c>
      <c r="I6" s="239">
        <v>-22.518149862827546</v>
      </c>
      <c r="J6" s="12"/>
      <c r="K6" s="12"/>
      <c r="L6" s="12"/>
    </row>
    <row r="7" spans="1:12" ht="14.25" x14ac:dyDescent="0.2">
      <c r="A7" s="412" t="s">
        <v>430</v>
      </c>
      <c r="B7" s="361">
        <v>19089.531999999999</v>
      </c>
      <c r="C7" s="360">
        <v>71.666839612363376</v>
      </c>
      <c r="D7" s="361">
        <v>18517.008999999998</v>
      </c>
      <c r="E7" s="360">
        <v>69.91048464588377</v>
      </c>
      <c r="F7" s="361">
        <v>23011.787</v>
      </c>
      <c r="G7" s="360">
        <v>70.260533979504999</v>
      </c>
      <c r="H7" s="239">
        <v>3.0918762311991159</v>
      </c>
      <c r="I7" s="239">
        <v>-17.044547648559412</v>
      </c>
      <c r="J7" s="12"/>
      <c r="K7" s="12"/>
      <c r="L7" s="12"/>
    </row>
    <row r="8" spans="1:12" x14ac:dyDescent="0.2">
      <c r="A8" s="245" t="s">
        <v>119</v>
      </c>
      <c r="B8" s="246">
        <v>26636.491999999998</v>
      </c>
      <c r="C8" s="247">
        <v>100</v>
      </c>
      <c r="D8" s="246">
        <v>26486.740999999998</v>
      </c>
      <c r="E8" s="247">
        <v>100</v>
      </c>
      <c r="F8" s="246">
        <v>32752.080999999998</v>
      </c>
      <c r="G8" s="247">
        <v>100</v>
      </c>
      <c r="H8" s="92">
        <v>0.56538099572159606</v>
      </c>
      <c r="I8" s="92">
        <v>-18.672367719168744</v>
      </c>
      <c r="J8" s="410"/>
      <c r="K8" s="410"/>
    </row>
    <row r="9" spans="1:12" s="391" customFormat="1" x14ac:dyDescent="0.2">
      <c r="A9" s="410"/>
      <c r="B9" s="410"/>
      <c r="C9" s="410"/>
      <c r="D9" s="410"/>
      <c r="E9" s="410"/>
      <c r="F9" s="410"/>
      <c r="H9" s="410"/>
      <c r="I9" s="249" t="s">
        <v>240</v>
      </c>
      <c r="J9" s="392"/>
      <c r="K9" s="392"/>
      <c r="L9" s="392"/>
    </row>
    <row r="10" spans="1:12" x14ac:dyDescent="0.2">
      <c r="A10" s="744" t="s">
        <v>592</v>
      </c>
      <c r="B10" s="392"/>
      <c r="C10" s="393"/>
      <c r="D10" s="392"/>
      <c r="E10" s="392"/>
      <c r="F10" s="392"/>
      <c r="G10" s="392"/>
      <c r="H10" s="410"/>
      <c r="I10" s="410"/>
      <c r="J10" s="410"/>
      <c r="K10" s="410"/>
      <c r="L10" s="410"/>
    </row>
    <row r="11" spans="1:12" x14ac:dyDescent="0.2">
      <c r="A11" s="331" t="s">
        <v>593</v>
      </c>
      <c r="B11" s="410"/>
      <c r="C11" s="411"/>
      <c r="D11" s="410"/>
      <c r="E11" s="410"/>
      <c r="F11" s="410"/>
      <c r="G11" s="410"/>
      <c r="H11" s="410"/>
      <c r="I11" s="410"/>
      <c r="J11" s="410"/>
      <c r="K11" s="410"/>
      <c r="L11" s="410"/>
    </row>
    <row r="12" spans="1:12" x14ac:dyDescent="0.2">
      <c r="A12" s="331" t="s">
        <v>550</v>
      </c>
      <c r="B12" s="410"/>
      <c r="C12" s="410"/>
      <c r="D12" s="410"/>
      <c r="E12" s="410"/>
      <c r="F12" s="410"/>
      <c r="G12" s="410"/>
      <c r="H12" s="12"/>
      <c r="I12" s="185"/>
      <c r="J12" s="410"/>
      <c r="K12" s="410"/>
      <c r="L12" s="410"/>
    </row>
    <row r="13" spans="1:12" x14ac:dyDescent="0.2">
      <c r="A13" s="410"/>
      <c r="B13" s="410"/>
      <c r="C13" s="410"/>
      <c r="D13" s="410"/>
      <c r="E13" s="410"/>
      <c r="F13" s="410"/>
      <c r="G13" s="410"/>
      <c r="H13" s="12"/>
      <c r="I13" s="12"/>
      <c r="J13" s="410"/>
      <c r="K13" s="410"/>
      <c r="L13" s="410"/>
    </row>
    <row r="14" spans="1:12" x14ac:dyDescent="0.2">
      <c r="A14" s="410"/>
      <c r="B14" s="410"/>
      <c r="C14" s="410"/>
      <c r="D14" s="410"/>
      <c r="E14" s="410"/>
      <c r="F14" s="410"/>
      <c r="G14" s="410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9" spans="13:13" x14ac:dyDescent="0.2">
      <c r="M19" s="358" t="s">
        <v>429</v>
      </c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topLeftCell="A31" workbookViewId="0">
      <selection activeCell="L51" sqref="L51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00" t="s">
        <v>1</v>
      </c>
      <c r="B1" s="900"/>
      <c r="C1" s="900"/>
      <c r="D1" s="900"/>
      <c r="E1" s="415"/>
      <c r="F1" s="415"/>
      <c r="G1" s="416"/>
    </row>
    <row r="2" spans="1:7" x14ac:dyDescent="0.2">
      <c r="A2" s="900"/>
      <c r="B2" s="900"/>
      <c r="C2" s="900"/>
      <c r="D2" s="900"/>
      <c r="E2" s="416"/>
      <c r="F2" s="416"/>
      <c r="G2" s="416"/>
    </row>
    <row r="3" spans="1:7" x14ac:dyDescent="0.2">
      <c r="A3" s="630"/>
      <c r="B3" s="630"/>
      <c r="C3" s="630"/>
      <c r="D3" s="416"/>
      <c r="E3" s="416"/>
      <c r="F3" s="416"/>
      <c r="G3" s="416"/>
    </row>
    <row r="4" spans="1:7" x14ac:dyDescent="0.2">
      <c r="A4" s="417" t="s">
        <v>432</v>
      </c>
      <c r="B4" s="416"/>
      <c r="C4" s="416"/>
      <c r="D4" s="416"/>
      <c r="E4" s="416"/>
      <c r="F4" s="416"/>
      <c r="G4" s="416"/>
    </row>
    <row r="5" spans="1:7" x14ac:dyDescent="0.2">
      <c r="A5" s="418"/>
      <c r="B5" s="418" t="s">
        <v>433</v>
      </c>
      <c r="C5" s="418" t="s">
        <v>434</v>
      </c>
      <c r="D5" s="418" t="s">
        <v>435</v>
      </c>
      <c r="E5" s="418" t="s">
        <v>436</v>
      </c>
      <c r="F5" s="418" t="s">
        <v>55</v>
      </c>
      <c r="G5" s="416"/>
    </row>
    <row r="6" spans="1:7" x14ac:dyDescent="0.2">
      <c r="A6" s="419" t="s">
        <v>433</v>
      </c>
      <c r="B6" s="420">
        <v>1</v>
      </c>
      <c r="C6" s="420">
        <v>238.8</v>
      </c>
      <c r="D6" s="420">
        <v>0.23880000000000001</v>
      </c>
      <c r="E6" s="421" t="s">
        <v>437</v>
      </c>
      <c r="F6" s="421">
        <v>0.27779999999999999</v>
      </c>
      <c r="G6" s="416"/>
    </row>
    <row r="7" spans="1:7" x14ac:dyDescent="0.2">
      <c r="A7" s="422" t="s">
        <v>434</v>
      </c>
      <c r="B7" s="423" t="s">
        <v>438</v>
      </c>
      <c r="C7" s="424">
        <v>1</v>
      </c>
      <c r="D7" s="425" t="s">
        <v>439</v>
      </c>
      <c r="E7" s="425" t="s">
        <v>440</v>
      </c>
      <c r="F7" s="423" t="s">
        <v>441</v>
      </c>
      <c r="G7" s="416"/>
    </row>
    <row r="8" spans="1:7" x14ac:dyDescent="0.2">
      <c r="A8" s="422" t="s">
        <v>435</v>
      </c>
      <c r="B8" s="423">
        <v>4.1867999999999999</v>
      </c>
      <c r="C8" s="425" t="s">
        <v>442</v>
      </c>
      <c r="D8" s="424">
        <v>1</v>
      </c>
      <c r="E8" s="425" t="s">
        <v>443</v>
      </c>
      <c r="F8" s="423">
        <v>1.163</v>
      </c>
      <c r="G8" s="416"/>
    </row>
    <row r="9" spans="1:7" x14ac:dyDescent="0.2">
      <c r="A9" s="422" t="s">
        <v>436</v>
      </c>
      <c r="B9" s="423" t="s">
        <v>444</v>
      </c>
      <c r="C9" s="425" t="s">
        <v>445</v>
      </c>
      <c r="D9" s="425" t="s">
        <v>446</v>
      </c>
      <c r="E9" s="423">
        <v>1</v>
      </c>
      <c r="F9" s="426">
        <v>11630</v>
      </c>
      <c r="G9" s="416"/>
    </row>
    <row r="10" spans="1:7" x14ac:dyDescent="0.2">
      <c r="A10" s="427" t="s">
        <v>55</v>
      </c>
      <c r="B10" s="428">
        <v>3.6</v>
      </c>
      <c r="C10" s="428">
        <v>860</v>
      </c>
      <c r="D10" s="428">
        <v>0.86</v>
      </c>
      <c r="E10" s="429" t="s">
        <v>447</v>
      </c>
      <c r="F10" s="428">
        <v>1</v>
      </c>
      <c r="G10" s="416"/>
    </row>
    <row r="11" spans="1:7" x14ac:dyDescent="0.2">
      <c r="A11" s="422"/>
      <c r="B11" s="424"/>
      <c r="C11" s="424"/>
      <c r="D11" s="424"/>
      <c r="E11" s="423"/>
      <c r="F11" s="424"/>
      <c r="G11" s="416"/>
    </row>
    <row r="12" spans="1:7" x14ac:dyDescent="0.2">
      <c r="A12" s="417"/>
      <c r="B12" s="416"/>
      <c r="C12" s="416"/>
      <c r="D12" s="416"/>
      <c r="E12" s="430"/>
      <c r="F12" s="416"/>
      <c r="G12" s="416"/>
    </row>
    <row r="13" spans="1:7" x14ac:dyDescent="0.2">
      <c r="A13" s="417" t="s">
        <v>448</v>
      </c>
      <c r="B13" s="416"/>
      <c r="C13" s="416"/>
      <c r="D13" s="416"/>
      <c r="E13" s="416"/>
      <c r="F13" s="416"/>
      <c r="G13" s="416"/>
    </row>
    <row r="14" spans="1:7" x14ac:dyDescent="0.2">
      <c r="A14" s="418"/>
      <c r="B14" s="431" t="s">
        <v>449</v>
      </c>
      <c r="C14" s="418" t="s">
        <v>450</v>
      </c>
      <c r="D14" s="418" t="s">
        <v>451</v>
      </c>
      <c r="E14" s="418" t="s">
        <v>452</v>
      </c>
      <c r="F14" s="418" t="s">
        <v>453</v>
      </c>
      <c r="G14" s="424"/>
    </row>
    <row r="15" spans="1:7" x14ac:dyDescent="0.2">
      <c r="A15" s="419" t="s">
        <v>449</v>
      </c>
      <c r="B15" s="420">
        <v>1</v>
      </c>
      <c r="C15" s="420">
        <v>2.3810000000000001E-2</v>
      </c>
      <c r="D15" s="420">
        <v>0.13370000000000001</v>
      </c>
      <c r="E15" s="420">
        <v>3.7850000000000001</v>
      </c>
      <c r="F15" s="420">
        <v>3.8E-3</v>
      </c>
      <c r="G15" s="424"/>
    </row>
    <row r="16" spans="1:7" x14ac:dyDescent="0.2">
      <c r="A16" s="422" t="s">
        <v>450</v>
      </c>
      <c r="B16" s="424">
        <v>42</v>
      </c>
      <c r="C16" s="424">
        <v>1</v>
      </c>
      <c r="D16" s="424">
        <v>5.6150000000000002</v>
      </c>
      <c r="E16" s="424">
        <v>159</v>
      </c>
      <c r="F16" s="424">
        <v>0.159</v>
      </c>
      <c r="G16" s="424"/>
    </row>
    <row r="17" spans="1:7" x14ac:dyDescent="0.2">
      <c r="A17" s="422" t="s">
        <v>451</v>
      </c>
      <c r="B17" s="424">
        <v>7.48</v>
      </c>
      <c r="C17" s="424">
        <v>0.17810000000000001</v>
      </c>
      <c r="D17" s="424">
        <v>1</v>
      </c>
      <c r="E17" s="424">
        <v>28.3</v>
      </c>
      <c r="F17" s="424">
        <v>2.8299999999999999E-2</v>
      </c>
      <c r="G17" s="424"/>
    </row>
    <row r="18" spans="1:7" x14ac:dyDescent="0.2">
      <c r="A18" s="422" t="s">
        <v>452</v>
      </c>
      <c r="B18" s="424">
        <v>0.26419999999999999</v>
      </c>
      <c r="C18" s="424">
        <v>6.3E-3</v>
      </c>
      <c r="D18" s="424">
        <v>3.5299999999999998E-2</v>
      </c>
      <c r="E18" s="424">
        <v>1</v>
      </c>
      <c r="F18" s="424">
        <v>1E-3</v>
      </c>
      <c r="G18" s="424"/>
    </row>
    <row r="19" spans="1:7" x14ac:dyDescent="0.2">
      <c r="A19" s="427" t="s">
        <v>453</v>
      </c>
      <c r="B19" s="428">
        <v>264.2</v>
      </c>
      <c r="C19" s="428">
        <v>6.2889999999999997</v>
      </c>
      <c r="D19" s="428">
        <v>35.314700000000002</v>
      </c>
      <c r="E19" s="432">
        <v>1000</v>
      </c>
      <c r="F19" s="428">
        <v>1</v>
      </c>
      <c r="G19" s="424"/>
    </row>
    <row r="20" spans="1:7" x14ac:dyDescent="0.2">
      <c r="A20" s="416"/>
      <c r="B20" s="416"/>
      <c r="C20" s="416"/>
      <c r="D20" s="416"/>
      <c r="E20" s="416"/>
      <c r="F20" s="416"/>
      <c r="G20" s="416"/>
    </row>
    <row r="21" spans="1:7" x14ac:dyDescent="0.2">
      <c r="A21" s="416"/>
      <c r="B21" s="416"/>
      <c r="C21" s="416"/>
      <c r="D21" s="416"/>
      <c r="E21" s="416"/>
      <c r="F21" s="416"/>
      <c r="G21" s="416"/>
    </row>
    <row r="22" spans="1:7" x14ac:dyDescent="0.2">
      <c r="A22" s="417" t="s">
        <v>454</v>
      </c>
      <c r="B22" s="416"/>
      <c r="C22" s="416"/>
      <c r="D22" s="416"/>
      <c r="E22" s="416"/>
      <c r="F22" s="416"/>
      <c r="G22" s="416"/>
    </row>
    <row r="23" spans="1:7" x14ac:dyDescent="0.2">
      <c r="A23" s="433" t="s">
        <v>309</v>
      </c>
      <c r="B23" s="433"/>
      <c r="C23" s="433"/>
      <c r="D23" s="433"/>
      <c r="E23" s="433"/>
      <c r="F23" s="433"/>
      <c r="G23" s="416"/>
    </row>
    <row r="24" spans="1:7" x14ac:dyDescent="0.2">
      <c r="A24" s="901" t="s">
        <v>455</v>
      </c>
      <c r="B24" s="901"/>
      <c r="C24" s="901"/>
      <c r="D24" s="902" t="s">
        <v>456</v>
      </c>
      <c r="E24" s="902"/>
      <c r="F24" s="902"/>
      <c r="G24" s="416"/>
    </row>
    <row r="25" spans="1:7" x14ac:dyDescent="0.2">
      <c r="A25" s="416"/>
      <c r="B25" s="416"/>
      <c r="C25" s="416"/>
      <c r="D25" s="416"/>
      <c r="E25" s="416"/>
      <c r="F25" s="416"/>
      <c r="G25" s="416"/>
    </row>
    <row r="26" spans="1:7" x14ac:dyDescent="0.2">
      <c r="A26" s="416"/>
      <c r="B26" s="416"/>
      <c r="C26" s="416"/>
      <c r="D26" s="416"/>
      <c r="E26" s="416"/>
      <c r="F26" s="416"/>
      <c r="G26" s="416"/>
    </row>
    <row r="27" spans="1:7" x14ac:dyDescent="0.2">
      <c r="A27" s="60" t="s">
        <v>457</v>
      </c>
      <c r="B27" s="416"/>
      <c r="C27" s="60"/>
      <c r="D27" s="417" t="s">
        <v>458</v>
      </c>
      <c r="E27" s="416"/>
      <c r="F27" s="416"/>
      <c r="G27" s="416"/>
    </row>
    <row r="28" spans="1:7" x14ac:dyDescent="0.2">
      <c r="A28" s="433" t="s">
        <v>309</v>
      </c>
      <c r="B28" s="434" t="s">
        <v>460</v>
      </c>
      <c r="C28" s="58"/>
      <c r="D28" s="419" t="s">
        <v>114</v>
      </c>
      <c r="E28" s="420"/>
      <c r="F28" s="421" t="s">
        <v>461</v>
      </c>
      <c r="G28" s="416"/>
    </row>
    <row r="29" spans="1:7" x14ac:dyDescent="0.2">
      <c r="A29" s="435" t="s">
        <v>465</v>
      </c>
      <c r="B29" s="436" t="s">
        <v>466</v>
      </c>
      <c r="C29" s="58"/>
      <c r="D29" s="427" t="s">
        <v>426</v>
      </c>
      <c r="E29" s="428"/>
      <c r="F29" s="429" t="s">
        <v>467</v>
      </c>
      <c r="G29" s="416"/>
    </row>
    <row r="30" spans="1:7" x14ac:dyDescent="0.2">
      <c r="A30" s="437" t="s">
        <v>468</v>
      </c>
      <c r="B30" s="438" t="s">
        <v>469</v>
      </c>
      <c r="C30" s="416"/>
      <c r="D30" s="416"/>
      <c r="E30" s="416"/>
      <c r="F30" s="416"/>
      <c r="G30" s="416"/>
    </row>
    <row r="31" spans="1:7" x14ac:dyDescent="0.2">
      <c r="A31" s="416"/>
      <c r="B31" s="416"/>
      <c r="C31" s="416"/>
      <c r="D31" s="416"/>
      <c r="E31" s="416"/>
      <c r="F31" s="416"/>
      <c r="G31" s="416"/>
    </row>
    <row r="32" spans="1:7" x14ac:dyDescent="0.2">
      <c r="A32" s="416"/>
      <c r="B32" s="416"/>
      <c r="C32" s="416"/>
      <c r="D32" s="416"/>
      <c r="E32" s="416"/>
      <c r="F32" s="416"/>
      <c r="G32" s="416"/>
    </row>
    <row r="33" spans="1:7" x14ac:dyDescent="0.2">
      <c r="A33" s="417" t="s">
        <v>459</v>
      </c>
      <c r="B33" s="416"/>
      <c r="C33" s="416"/>
      <c r="D33" s="416"/>
      <c r="E33" s="417" t="s">
        <v>470</v>
      </c>
      <c r="F33" s="416"/>
      <c r="G33" s="416"/>
    </row>
    <row r="34" spans="1:7" x14ac:dyDescent="0.2">
      <c r="A34" s="433" t="s">
        <v>462</v>
      </c>
      <c r="B34" s="433" t="s">
        <v>463</v>
      </c>
      <c r="C34" s="433" t="s">
        <v>464</v>
      </c>
      <c r="D34" s="424"/>
      <c r="E34" s="418"/>
      <c r="F34" s="418" t="s">
        <v>471</v>
      </c>
      <c r="G34" s="416"/>
    </row>
    <row r="35" spans="1:7" x14ac:dyDescent="0.2">
      <c r="A35" s="1"/>
      <c r="B35" s="1"/>
      <c r="C35" s="1"/>
      <c r="D35" s="1"/>
      <c r="E35" s="419" t="s">
        <v>472</v>
      </c>
      <c r="F35" s="439">
        <v>11.6</v>
      </c>
      <c r="G35" s="416"/>
    </row>
    <row r="36" spans="1:7" x14ac:dyDescent="0.2">
      <c r="A36" s="1"/>
      <c r="B36" s="1"/>
      <c r="C36" s="1"/>
      <c r="D36" s="1"/>
      <c r="E36" s="422" t="s">
        <v>49</v>
      </c>
      <c r="F36" s="439">
        <v>8.5299999999999994</v>
      </c>
      <c r="G36" s="416"/>
    </row>
    <row r="37" spans="1:7" x14ac:dyDescent="0.2">
      <c r="A37" s="1"/>
      <c r="B37" s="1"/>
      <c r="C37" s="1"/>
      <c r="D37" s="1"/>
      <c r="E37" s="422" t="s">
        <v>50</v>
      </c>
      <c r="F37" s="439">
        <v>7.88</v>
      </c>
      <c r="G37" s="416"/>
    </row>
    <row r="38" spans="1:7" x14ac:dyDescent="0.2">
      <c r="A38" s="1"/>
      <c r="B38" s="1"/>
      <c r="C38" s="1"/>
      <c r="D38" s="1"/>
      <c r="E38" s="422" t="s">
        <v>473</v>
      </c>
      <c r="F38" s="439">
        <v>7.93</v>
      </c>
      <c r="G38" s="416"/>
    </row>
    <row r="39" spans="1:7" x14ac:dyDescent="0.2">
      <c r="A39" s="1"/>
      <c r="B39" s="1"/>
      <c r="C39" s="1"/>
      <c r="D39" s="1"/>
      <c r="E39" s="422" t="s">
        <v>129</v>
      </c>
      <c r="F39" s="439">
        <v>7.46</v>
      </c>
      <c r="G39" s="416"/>
    </row>
    <row r="40" spans="1:7" x14ac:dyDescent="0.2">
      <c r="A40" s="1"/>
      <c r="B40" s="1"/>
      <c r="C40" s="1"/>
      <c r="D40" s="1"/>
      <c r="E40" s="422" t="s">
        <v>130</v>
      </c>
      <c r="F40" s="439">
        <v>6.66</v>
      </c>
      <c r="G40" s="416"/>
    </row>
    <row r="41" spans="1:7" x14ac:dyDescent="0.2">
      <c r="A41" s="1"/>
      <c r="B41" s="1"/>
      <c r="C41" s="1"/>
      <c r="D41" s="1"/>
      <c r="E41" s="427" t="s">
        <v>474</v>
      </c>
      <c r="F41" s="440">
        <v>8</v>
      </c>
      <c r="G41" s="416"/>
    </row>
    <row r="42" spans="1:7" x14ac:dyDescent="0.2">
      <c r="A42" s="416"/>
      <c r="B42" s="416"/>
      <c r="C42" s="416"/>
      <c r="D42" s="416"/>
      <c r="E42" s="416"/>
      <c r="F42" s="416"/>
      <c r="G42" s="416"/>
    </row>
    <row r="43" spans="1:7" x14ac:dyDescent="0.2">
      <c r="A43" s="416"/>
      <c r="B43" s="416"/>
      <c r="C43" s="416"/>
      <c r="D43" s="416"/>
      <c r="E43" s="416"/>
      <c r="F43" s="416"/>
      <c r="G43" s="416"/>
    </row>
    <row r="44" spans="1:7" x14ac:dyDescent="0.2">
      <c r="A44" s="416"/>
      <c r="B44" s="416"/>
      <c r="C44" s="416"/>
      <c r="D44" s="416"/>
      <c r="E44" s="416"/>
      <c r="F44" s="416"/>
      <c r="G44" s="416"/>
    </row>
    <row r="45" spans="1:7" ht="15" x14ac:dyDescent="0.25">
      <c r="A45" s="441" t="s">
        <v>475</v>
      </c>
      <c r="B45" s="1"/>
      <c r="C45" s="1"/>
      <c r="D45" s="1"/>
      <c r="E45" s="1"/>
      <c r="F45" s="1"/>
      <c r="G45" s="1"/>
    </row>
    <row r="46" spans="1:7" x14ac:dyDescent="0.2">
      <c r="A46" s="1" t="s">
        <v>476</v>
      </c>
      <c r="B46" s="1"/>
      <c r="C46" s="1"/>
      <c r="D46" s="1"/>
      <c r="E46" s="1"/>
      <c r="F46" s="1"/>
      <c r="G46" s="1"/>
    </row>
    <row r="47" spans="1:7" x14ac:dyDescent="0.2">
      <c r="A47" s="1" t="s">
        <v>477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41" t="s">
        <v>478</v>
      </c>
      <c r="B49" s="1"/>
      <c r="C49" s="1"/>
      <c r="D49" s="1"/>
      <c r="E49" s="1"/>
      <c r="F49" s="1"/>
      <c r="G49" s="1"/>
    </row>
    <row r="50" spans="1:7" x14ac:dyDescent="0.2">
      <c r="A50" s="1" t="s">
        <v>479</v>
      </c>
      <c r="B50" s="1"/>
      <c r="C50" s="1"/>
      <c r="D50" s="1"/>
      <c r="E50" s="1"/>
      <c r="F50" s="1"/>
      <c r="G50" s="1"/>
    </row>
    <row r="51" spans="1:7" x14ac:dyDescent="0.2">
      <c r="A51" s="1" t="s">
        <v>480</v>
      </c>
      <c r="B51" s="1"/>
      <c r="C51" s="1"/>
      <c r="D51" s="1"/>
      <c r="E51" s="1"/>
      <c r="F51" s="1"/>
      <c r="G51" s="1"/>
    </row>
    <row r="52" spans="1:7" x14ac:dyDescent="0.2">
      <c r="A52" s="1" t="s">
        <v>481</v>
      </c>
      <c r="B52" s="1"/>
      <c r="C52" s="1"/>
      <c r="D52" s="1"/>
      <c r="E52" s="1"/>
      <c r="F52" s="1"/>
      <c r="G52" s="1"/>
    </row>
    <row r="53" spans="1:7" x14ac:dyDescent="0.2">
      <c r="A53" s="1" t="s">
        <v>482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41" t="s">
        <v>483</v>
      </c>
      <c r="B55" s="1"/>
      <c r="C55" s="1"/>
      <c r="D55" s="1"/>
      <c r="E55" s="1"/>
      <c r="F55" s="1"/>
      <c r="G55" s="1"/>
    </row>
    <row r="56" spans="1:7" x14ac:dyDescent="0.2">
      <c r="A56" s="1" t="s">
        <v>484</v>
      </c>
      <c r="B56" s="1"/>
      <c r="C56" s="1"/>
      <c r="D56" s="1"/>
      <c r="E56" s="1"/>
      <c r="F56" s="1"/>
      <c r="G56" s="1"/>
    </row>
    <row r="57" spans="1:7" x14ac:dyDescent="0.2">
      <c r="A57" s="1" t="s">
        <v>485</v>
      </c>
      <c r="B57" s="1"/>
      <c r="C57" s="1"/>
      <c r="D57" s="1"/>
      <c r="E57" s="1"/>
      <c r="F57" s="1"/>
      <c r="G57" s="1"/>
    </row>
    <row r="58" spans="1:7" x14ac:dyDescent="0.2">
      <c r="A58" s="1" t="s">
        <v>486</v>
      </c>
      <c r="B58" s="1"/>
      <c r="C58" s="1"/>
      <c r="D58" s="1"/>
      <c r="E58" s="1"/>
      <c r="F58" s="1"/>
      <c r="G58" s="1"/>
    </row>
    <row r="59" spans="1:7" x14ac:dyDescent="0.2">
      <c r="A59" s="1" t="s">
        <v>487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41" t="s">
        <v>655</v>
      </c>
      <c r="B61" s="1"/>
      <c r="C61" s="1"/>
      <c r="D61" s="1"/>
      <c r="E61" s="1"/>
      <c r="F61" s="1"/>
      <c r="G61" s="1"/>
    </row>
    <row r="62" spans="1:7" x14ac:dyDescent="0.2">
      <c r="A62" s="1" t="s">
        <v>656</v>
      </c>
      <c r="B62" s="1"/>
      <c r="C62" s="1"/>
      <c r="D62" s="1"/>
      <c r="E62" s="1"/>
      <c r="F62" s="1"/>
      <c r="G62" s="1"/>
    </row>
    <row r="63" spans="1:7" x14ac:dyDescent="0.2">
      <c r="A63" s="1" t="s">
        <v>663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41" t="s">
        <v>488</v>
      </c>
      <c r="B65" s="1"/>
      <c r="C65" s="1"/>
      <c r="D65" s="1"/>
      <c r="E65" s="1"/>
      <c r="F65" s="1"/>
      <c r="G65" s="1"/>
    </row>
    <row r="66" spans="1:7" x14ac:dyDescent="0.2">
      <c r="A66" s="1" t="s">
        <v>489</v>
      </c>
      <c r="B66" s="1"/>
      <c r="C66" s="1"/>
      <c r="D66" s="1"/>
      <c r="E66" s="1"/>
      <c r="F66" s="1"/>
      <c r="G66" s="1"/>
    </row>
    <row r="67" spans="1:7" x14ac:dyDescent="0.2">
      <c r="A67" s="1" t="s">
        <v>490</v>
      </c>
      <c r="B67" s="1"/>
      <c r="C67" s="1"/>
      <c r="D67" s="1"/>
      <c r="E67" s="1"/>
      <c r="F67" s="1"/>
      <c r="G67" s="1"/>
    </row>
    <row r="68" spans="1:7" x14ac:dyDescent="0.2">
      <c r="A68" s="1" t="s">
        <v>491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D16"/>
  <sheetViews>
    <sheetView workbookViewId="0">
      <selection activeCell="F9" sqref="F9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5" thickTop="1" x14ac:dyDescent="0.2">
      <c r="A1" s="462" t="s">
        <v>505</v>
      </c>
      <c r="B1" s="465"/>
      <c r="C1" s="465"/>
      <c r="D1" s="465"/>
    </row>
    <row r="2" spans="1:4" x14ac:dyDescent="0.2">
      <c r="A2" s="495"/>
      <c r="B2" s="493"/>
      <c r="C2" s="493"/>
      <c r="D2" s="496"/>
    </row>
    <row r="3" spans="1:4" x14ac:dyDescent="0.2">
      <c r="A3" s="497"/>
      <c r="B3" s="497">
        <v>2013</v>
      </c>
      <c r="C3" s="497">
        <v>2014</v>
      </c>
      <c r="D3" s="497">
        <v>2015</v>
      </c>
    </row>
    <row r="4" spans="1:4" x14ac:dyDescent="0.2">
      <c r="A4" s="464" t="s">
        <v>134</v>
      </c>
      <c r="B4" s="492">
        <v>-7.4982580478999354</v>
      </c>
      <c r="C4" s="492">
        <v>-7.7534559792724975</v>
      </c>
      <c r="D4" s="492">
        <v>-1.0080203124888418</v>
      </c>
    </row>
    <row r="5" spans="1:4" x14ac:dyDescent="0.2">
      <c r="A5" s="464" t="s">
        <v>135</v>
      </c>
      <c r="B5" s="492">
        <v>-8.8924530160599851</v>
      </c>
      <c r="C5" s="492">
        <v>-6.2083996578738114</v>
      </c>
      <c r="D5" s="492">
        <v>-0.49140684813612479</v>
      </c>
    </row>
    <row r="6" spans="1:4" x14ac:dyDescent="0.2">
      <c r="A6" s="464" t="s">
        <v>136</v>
      </c>
      <c r="B6" s="492">
        <v>-9.2827590482357305</v>
      </c>
      <c r="C6" s="492">
        <v>-5.1315077865639012</v>
      </c>
      <c r="D6" s="492">
        <v>-0.55000381682995958</v>
      </c>
    </row>
    <row r="7" spans="1:4" x14ac:dyDescent="0.2">
      <c r="A7" s="464" t="s">
        <v>137</v>
      </c>
      <c r="B7" s="492">
        <v>-9.3694248229796049</v>
      </c>
      <c r="C7" s="492">
        <v>-4.9914985018458102</v>
      </c>
      <c r="D7" s="492">
        <v>-1.8682065880827589E-2</v>
      </c>
    </row>
    <row r="8" spans="1:4" x14ac:dyDescent="0.2">
      <c r="A8" s="464" t="s">
        <v>138</v>
      </c>
      <c r="B8" s="492">
        <v>-9.8600142648082088</v>
      </c>
      <c r="C8" s="492">
        <v>-4.2331754330220974</v>
      </c>
      <c r="D8" s="764">
        <v>0.1648201820278471</v>
      </c>
    </row>
    <row r="9" spans="1:4" x14ac:dyDescent="0.2">
      <c r="A9" s="464" t="s">
        <v>139</v>
      </c>
      <c r="B9" s="492">
        <v>-10.66142755311259</v>
      </c>
      <c r="C9" s="492">
        <v>-2.8948560014870353</v>
      </c>
      <c r="D9" s="764" t="s">
        <v>617</v>
      </c>
    </row>
    <row r="10" spans="1:4" x14ac:dyDescent="0.2">
      <c r="A10" s="464" t="s">
        <v>140</v>
      </c>
      <c r="B10" s="492">
        <v>-10.494063006540271</v>
      </c>
      <c r="C10" s="492">
        <v>-2.6770664982803849</v>
      </c>
      <c r="D10" s="764" t="s">
        <v>617</v>
      </c>
    </row>
    <row r="11" spans="1:4" x14ac:dyDescent="0.2">
      <c r="A11" s="464" t="s">
        <v>141</v>
      </c>
      <c r="B11" s="492">
        <v>-10.991666855459252</v>
      </c>
      <c r="C11" s="492">
        <v>-2.3051229291648463</v>
      </c>
      <c r="D11" s="764" t="s">
        <v>617</v>
      </c>
    </row>
    <row r="12" spans="1:4" x14ac:dyDescent="0.2">
      <c r="A12" s="464" t="s">
        <v>142</v>
      </c>
      <c r="B12" s="492">
        <v>-10.415991755541475</v>
      </c>
      <c r="C12" s="492">
        <v>-1.6767538872925754</v>
      </c>
      <c r="D12" s="764" t="s">
        <v>617</v>
      </c>
    </row>
    <row r="13" spans="1:4" x14ac:dyDescent="0.2">
      <c r="A13" s="464" t="s">
        <v>143</v>
      </c>
      <c r="B13" s="492">
        <v>-10.205386523367592</v>
      </c>
      <c r="C13" s="492">
        <v>-1.2145050203095422</v>
      </c>
      <c r="D13" s="764" t="s">
        <v>617</v>
      </c>
    </row>
    <row r="14" spans="1:4" x14ac:dyDescent="0.2">
      <c r="A14" s="464" t="s">
        <v>144</v>
      </c>
      <c r="B14" s="492">
        <v>-9.7135005410103599</v>
      </c>
      <c r="C14" s="492">
        <v>-1.4909678942877931</v>
      </c>
      <c r="D14" s="764" t="s">
        <v>617</v>
      </c>
    </row>
    <row r="15" spans="1:4" x14ac:dyDescent="0.2">
      <c r="A15" s="493" t="s">
        <v>145</v>
      </c>
      <c r="B15" s="494">
        <v>-8.9053259764972612</v>
      </c>
      <c r="C15" s="494">
        <v>-1.4479241812050498</v>
      </c>
      <c r="D15" s="765" t="s">
        <v>617</v>
      </c>
    </row>
    <row r="16" spans="1:4" x14ac:dyDescent="0.2">
      <c r="A16" s="463"/>
      <c r="B16" s="464"/>
      <c r="C16" s="464"/>
      <c r="D16" s="93" t="s"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500" t="s">
        <v>24</v>
      </c>
      <c r="B1" s="501"/>
      <c r="C1" s="501"/>
      <c r="D1" s="501"/>
      <c r="E1" s="501"/>
      <c r="F1" s="501"/>
      <c r="G1" s="501"/>
      <c r="H1" s="501"/>
    </row>
    <row r="2" spans="1:8" ht="15.75" x14ac:dyDescent="0.25">
      <c r="A2" s="502"/>
      <c r="B2" s="503"/>
      <c r="C2" s="504"/>
      <c r="D2" s="504"/>
      <c r="E2" s="504"/>
      <c r="F2" s="504"/>
      <c r="G2" s="504"/>
      <c r="H2" s="534" t="s">
        <v>159</v>
      </c>
    </row>
    <row r="3" spans="1:8" s="80" customFormat="1" x14ac:dyDescent="0.2">
      <c r="A3" s="456"/>
      <c r="B3" s="856">
        <f>INDICE!A3</f>
        <v>42125</v>
      </c>
      <c r="C3" s="857"/>
      <c r="D3" s="857" t="s">
        <v>120</v>
      </c>
      <c r="E3" s="857"/>
      <c r="F3" s="857" t="s">
        <v>121</v>
      </c>
      <c r="G3" s="857"/>
      <c r="H3" s="857"/>
    </row>
    <row r="4" spans="1:8" s="80" customFormat="1" x14ac:dyDescent="0.2">
      <c r="A4" s="457"/>
      <c r="B4" s="97" t="s">
        <v>48</v>
      </c>
      <c r="C4" s="97" t="s">
        <v>500</v>
      </c>
      <c r="D4" s="97" t="s">
        <v>48</v>
      </c>
      <c r="E4" s="97" t="s">
        <v>500</v>
      </c>
      <c r="F4" s="97" t="s">
        <v>48</v>
      </c>
      <c r="G4" s="452" t="s">
        <v>500</v>
      </c>
      <c r="H4" s="452" t="s">
        <v>128</v>
      </c>
    </row>
    <row r="5" spans="1:8" s="102" customFormat="1" x14ac:dyDescent="0.2">
      <c r="A5" s="506" t="s">
        <v>146</v>
      </c>
      <c r="B5" s="515">
        <v>55.139410000000005</v>
      </c>
      <c r="C5" s="508">
        <v>-8.0216059792935042</v>
      </c>
      <c r="D5" s="507">
        <v>413.88583000000006</v>
      </c>
      <c r="E5" s="508">
        <v>2.6721675099559623</v>
      </c>
      <c r="F5" s="507">
        <v>869.55502000000013</v>
      </c>
      <c r="G5" s="508">
        <v>-1.7333135388494667</v>
      </c>
      <c r="H5" s="513">
        <v>52.380860043637767</v>
      </c>
    </row>
    <row r="6" spans="1:8" s="102" customFormat="1" x14ac:dyDescent="0.2">
      <c r="A6" s="506" t="s">
        <v>147</v>
      </c>
      <c r="B6" s="515">
        <v>33.561409999999988</v>
      </c>
      <c r="C6" s="508">
        <v>-2.449927029448999</v>
      </c>
      <c r="D6" s="507">
        <v>294.11848999999995</v>
      </c>
      <c r="E6" s="508">
        <v>1.1134152702736395</v>
      </c>
      <c r="F6" s="507">
        <v>512.81558999999982</v>
      </c>
      <c r="G6" s="508">
        <v>-3.9114333935917593</v>
      </c>
      <c r="H6" s="513">
        <v>30.891342157952828</v>
      </c>
    </row>
    <row r="7" spans="1:8" s="102" customFormat="1" x14ac:dyDescent="0.2">
      <c r="A7" s="506" t="s">
        <v>148</v>
      </c>
      <c r="B7" s="515">
        <v>3.4265500000000007</v>
      </c>
      <c r="C7" s="508">
        <v>16.367248522719581</v>
      </c>
      <c r="D7" s="507">
        <v>16.051270000000002</v>
      </c>
      <c r="E7" s="508">
        <v>16.283215972644829</v>
      </c>
      <c r="F7" s="507">
        <v>37.557630000000003</v>
      </c>
      <c r="G7" s="508">
        <v>13.840391519264978</v>
      </c>
      <c r="H7" s="513">
        <v>2.2624226361210944</v>
      </c>
    </row>
    <row r="8" spans="1:8" s="102" customFormat="1" x14ac:dyDescent="0.2">
      <c r="A8" s="509" t="s">
        <v>635</v>
      </c>
      <c r="B8" s="514">
        <v>13.114529999999998</v>
      </c>
      <c r="C8" s="511">
        <v>-53.041306511791134</v>
      </c>
      <c r="D8" s="510">
        <v>40.473559999999999</v>
      </c>
      <c r="E8" s="512">
        <v>-32.824635771262038</v>
      </c>
      <c r="F8" s="510">
        <v>240.13426999999999</v>
      </c>
      <c r="G8" s="512">
        <v>139.43488071343603</v>
      </c>
      <c r="H8" s="514">
        <v>14.465375162288318</v>
      </c>
    </row>
    <row r="9" spans="1:8" s="80" customFormat="1" x14ac:dyDescent="0.2">
      <c r="A9" s="458" t="s">
        <v>119</v>
      </c>
      <c r="B9" s="69">
        <v>105.2419</v>
      </c>
      <c r="C9" s="70">
        <v>-15.957695637393577</v>
      </c>
      <c r="D9" s="69">
        <v>764.52915000000007</v>
      </c>
      <c r="E9" s="70">
        <v>-0.45814718284381062</v>
      </c>
      <c r="F9" s="69">
        <v>1660.0625099999997</v>
      </c>
      <c r="G9" s="70">
        <v>6.9719500660079019</v>
      </c>
      <c r="H9" s="70">
        <v>100</v>
      </c>
    </row>
    <row r="10" spans="1:8" s="102" customFormat="1" x14ac:dyDescent="0.2">
      <c r="A10" s="499"/>
      <c r="B10" s="498"/>
      <c r="C10" s="505"/>
      <c r="D10" s="498"/>
      <c r="E10" s="505"/>
      <c r="F10" s="498"/>
      <c r="G10" s="505"/>
      <c r="H10" s="93" t="s">
        <v>240</v>
      </c>
    </row>
    <row r="11" spans="1:8" s="102" customFormat="1" x14ac:dyDescent="0.2">
      <c r="A11" s="459" t="s">
        <v>571</v>
      </c>
      <c r="B11" s="498"/>
      <c r="C11" s="498"/>
      <c r="D11" s="498"/>
      <c r="E11" s="498"/>
      <c r="F11" s="498"/>
      <c r="G11" s="505"/>
      <c r="H11" s="505"/>
    </row>
    <row r="12" spans="1:8" s="102" customFormat="1" x14ac:dyDescent="0.2">
      <c r="A12" s="459" t="s">
        <v>634</v>
      </c>
      <c r="B12" s="498"/>
      <c r="C12" s="498"/>
      <c r="D12" s="498"/>
      <c r="E12" s="498"/>
      <c r="F12" s="498"/>
      <c r="G12" s="505"/>
      <c r="H12" s="505"/>
    </row>
    <row r="13" spans="1:8" s="102" customFormat="1" ht="14.25" x14ac:dyDescent="0.2">
      <c r="A13" s="459" t="s">
        <v>241</v>
      </c>
      <c r="B13" s="464"/>
      <c r="C13" s="464"/>
      <c r="D13" s="464"/>
      <c r="E13" s="464"/>
      <c r="F13" s="464"/>
      <c r="G13" s="464"/>
      <c r="H13" s="464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104" priority="4" operator="between">
      <formula>0</formula>
      <formula>0.5</formula>
    </cfRule>
  </conditionalFormatting>
  <conditionalFormatting sqref="D8">
    <cfRule type="cellIs" dxfId="103" priority="3" operator="between">
      <formula>0</formula>
      <formula>0.5</formula>
    </cfRule>
  </conditionalFormatting>
  <conditionalFormatting sqref="F8">
    <cfRule type="cellIs" dxfId="102" priority="2" operator="between">
      <formula>0</formula>
      <formula>0.5</formula>
    </cfRule>
  </conditionalFormatting>
  <conditionalFormatting sqref="H8">
    <cfRule type="cellIs" dxfId="101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L13" sqref="L13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34" t="s">
        <v>159</v>
      </c>
    </row>
    <row r="3" spans="1:14" s="102" customFormat="1" x14ac:dyDescent="0.2">
      <c r="A3" s="79"/>
      <c r="B3" s="856">
        <f>INDICE!A3</f>
        <v>42125</v>
      </c>
      <c r="C3" s="857"/>
      <c r="D3" s="858" t="s">
        <v>120</v>
      </c>
      <c r="E3" s="858"/>
      <c r="F3" s="858" t="s">
        <v>121</v>
      </c>
      <c r="G3" s="858"/>
      <c r="H3" s="858"/>
      <c r="I3" s="535"/>
    </row>
    <row r="4" spans="1:14" s="102" customFormat="1" x14ac:dyDescent="0.2">
      <c r="A4" s="81"/>
      <c r="B4" s="97" t="s">
        <v>48</v>
      </c>
      <c r="C4" s="97" t="s">
        <v>506</v>
      </c>
      <c r="D4" s="97" t="s">
        <v>48</v>
      </c>
      <c r="E4" s="97" t="s">
        <v>500</v>
      </c>
      <c r="F4" s="97" t="s">
        <v>48</v>
      </c>
      <c r="G4" s="452" t="s">
        <v>500</v>
      </c>
      <c r="H4" s="452" t="s">
        <v>110</v>
      </c>
      <c r="I4" s="535"/>
    </row>
    <row r="5" spans="1:14" s="102" customFormat="1" x14ac:dyDescent="0.2">
      <c r="A5" s="99" t="s">
        <v>192</v>
      </c>
      <c r="B5" s="537">
        <v>356.40213000000034</v>
      </c>
      <c r="C5" s="530">
        <v>-1.9144619408780827</v>
      </c>
      <c r="D5" s="529">
        <v>1690.1035300000008</v>
      </c>
      <c r="E5" s="531">
        <v>-1.0001337939305228</v>
      </c>
      <c r="F5" s="529">
        <v>4282.2287100000012</v>
      </c>
      <c r="G5" s="531">
        <v>-1.0972665278017155</v>
      </c>
      <c r="H5" s="540">
        <v>92.94651970990428</v>
      </c>
    </row>
    <row r="6" spans="1:14" s="102" customFormat="1" x14ac:dyDescent="0.2">
      <c r="A6" s="99" t="s">
        <v>193</v>
      </c>
      <c r="B6" s="515">
        <v>26.945170000000019</v>
      </c>
      <c r="C6" s="523">
        <v>2.4778606241430916</v>
      </c>
      <c r="D6" s="507">
        <v>129.13069000000002</v>
      </c>
      <c r="E6" s="508">
        <v>5.5757999615405849</v>
      </c>
      <c r="F6" s="507">
        <v>321.63262999999995</v>
      </c>
      <c r="G6" s="508">
        <v>2.1521068417880707</v>
      </c>
      <c r="H6" s="513">
        <v>6.9810922321436069</v>
      </c>
    </row>
    <row r="7" spans="1:14" s="102" customFormat="1" x14ac:dyDescent="0.2">
      <c r="A7" s="99" t="s">
        <v>153</v>
      </c>
      <c r="B7" s="538">
        <v>2.121E-2</v>
      </c>
      <c r="C7" s="525">
        <v>41.400000000000006</v>
      </c>
      <c r="D7" s="524">
        <v>4.3900000000000008E-2</v>
      </c>
      <c r="E7" s="525">
        <v>-52.204681545998902</v>
      </c>
      <c r="F7" s="524">
        <v>0.14180999999999999</v>
      </c>
      <c r="G7" s="525">
        <v>-42.933601609657948</v>
      </c>
      <c r="H7" s="538">
        <v>3.0780107398937881E-3</v>
      </c>
    </row>
    <row r="8" spans="1:14" s="102" customFormat="1" x14ac:dyDescent="0.2">
      <c r="A8" s="536" t="s">
        <v>154</v>
      </c>
      <c r="B8" s="516">
        <v>383.36851000000041</v>
      </c>
      <c r="C8" s="517">
        <v>-1.6164129210380054</v>
      </c>
      <c r="D8" s="516">
        <v>1819.2962800000005</v>
      </c>
      <c r="E8" s="517">
        <v>-0.56218417989373326</v>
      </c>
      <c r="F8" s="516">
        <v>4604.0939200000003</v>
      </c>
      <c r="G8" s="517">
        <v>-0.87907060566581896</v>
      </c>
      <c r="H8" s="517">
        <v>99.932660131441324</v>
      </c>
    </row>
    <row r="9" spans="1:14" s="102" customFormat="1" x14ac:dyDescent="0.2">
      <c r="A9" s="99" t="s">
        <v>155</v>
      </c>
      <c r="B9" s="538">
        <v>0.33683000000000002</v>
      </c>
      <c r="C9" s="525">
        <v>-9.5491286017347665</v>
      </c>
      <c r="D9" s="524">
        <v>1.2392300000000001</v>
      </c>
      <c r="E9" s="525">
        <v>-4.1259206535866921</v>
      </c>
      <c r="F9" s="524">
        <v>3.1024799999999999</v>
      </c>
      <c r="G9" s="525">
        <v>-35.170511534603804</v>
      </c>
      <c r="H9" s="513">
        <v>6.7339868558674854E-2</v>
      </c>
    </row>
    <row r="10" spans="1:14" s="102" customFormat="1" x14ac:dyDescent="0.2">
      <c r="A10" s="68" t="s">
        <v>156</v>
      </c>
      <c r="B10" s="518">
        <v>383.70534000000043</v>
      </c>
      <c r="C10" s="519">
        <v>-1.6239866764271946</v>
      </c>
      <c r="D10" s="518">
        <v>1820.5355100000004</v>
      </c>
      <c r="E10" s="519">
        <v>-0.56470010510711133</v>
      </c>
      <c r="F10" s="518">
        <v>4607.1964000000007</v>
      </c>
      <c r="G10" s="519">
        <v>-0.91436421746317942</v>
      </c>
      <c r="H10" s="519">
        <v>100</v>
      </c>
    </row>
    <row r="11" spans="1:14" s="102" customFormat="1" x14ac:dyDescent="0.2">
      <c r="A11" s="104" t="s">
        <v>157</v>
      </c>
      <c r="B11" s="526"/>
      <c r="C11" s="526"/>
      <c r="D11" s="526"/>
      <c r="E11" s="526"/>
      <c r="F11" s="526"/>
      <c r="G11" s="526"/>
      <c r="H11" s="526"/>
    </row>
    <row r="12" spans="1:14" s="102" customFormat="1" x14ac:dyDescent="0.2">
      <c r="A12" s="105" t="s">
        <v>199</v>
      </c>
      <c r="B12" s="539">
        <v>23.202059999999992</v>
      </c>
      <c r="C12" s="528">
        <v>-1.0712351779920166</v>
      </c>
      <c r="D12" s="527">
        <v>114.67734</v>
      </c>
      <c r="E12" s="528">
        <v>8.7368707707980615</v>
      </c>
      <c r="F12" s="527">
        <v>290.16492</v>
      </c>
      <c r="G12" s="528">
        <v>11.766223045175799</v>
      </c>
      <c r="H12" s="541">
        <v>6.2980801078938153</v>
      </c>
    </row>
    <row r="13" spans="1:14" s="102" customFormat="1" x14ac:dyDescent="0.2">
      <c r="A13" s="106" t="s">
        <v>158</v>
      </c>
      <c r="B13" s="580">
        <v>6.0468431322847804</v>
      </c>
      <c r="C13" s="532"/>
      <c r="D13" s="561">
        <v>6.2990993238028068</v>
      </c>
      <c r="E13" s="532"/>
      <c r="F13" s="561">
        <v>6.2980801078938153</v>
      </c>
      <c r="G13" s="532"/>
      <c r="H13" s="542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240</v>
      </c>
    </row>
    <row r="15" spans="1:14" s="102" customFormat="1" x14ac:dyDescent="0.2">
      <c r="A15" s="94" t="s">
        <v>571</v>
      </c>
      <c r="B15" s="136"/>
      <c r="C15" s="136"/>
      <c r="D15" s="136"/>
      <c r="E15" s="136"/>
      <c r="F15" s="533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507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94" t="s">
        <v>241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100" priority="1" operator="between">
      <formula>0</formula>
      <formula>0.5</formula>
    </cfRule>
  </conditionalFormatting>
  <conditionalFormatting sqref="B9:G9">
    <cfRule type="cellIs" dxfId="99" priority="3" operator="between">
      <formula>0</formula>
      <formula>0.5</formula>
    </cfRule>
  </conditionalFormatting>
  <conditionalFormatting sqref="B7:G7">
    <cfRule type="cellIs" dxfId="98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L24" sqref="L24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610</v>
      </c>
    </row>
    <row r="2" spans="1:9" ht="15.75" x14ac:dyDescent="0.25">
      <c r="A2" s="2"/>
      <c r="B2" s="109"/>
      <c r="H2" s="110" t="s">
        <v>159</v>
      </c>
    </row>
    <row r="3" spans="1:9" s="114" customFormat="1" ht="13.7" customHeight="1" x14ac:dyDescent="0.2">
      <c r="A3" s="111"/>
      <c r="B3" s="859">
        <f>INDICE!A3</f>
        <v>42125</v>
      </c>
      <c r="C3" s="859"/>
      <c r="D3" s="859"/>
      <c r="E3" s="112"/>
      <c r="F3" s="860" t="s">
        <v>121</v>
      </c>
      <c r="G3" s="860"/>
      <c r="H3" s="860"/>
    </row>
    <row r="4" spans="1:9" s="114" customFormat="1" x14ac:dyDescent="0.2">
      <c r="A4" s="115"/>
      <c r="B4" s="116" t="s">
        <v>151</v>
      </c>
      <c r="C4" s="116" t="s">
        <v>152</v>
      </c>
      <c r="D4" s="116" t="s">
        <v>160</v>
      </c>
      <c r="E4" s="116"/>
      <c r="F4" s="116" t="s">
        <v>151</v>
      </c>
      <c r="G4" s="116" t="s">
        <v>152</v>
      </c>
      <c r="H4" s="116" t="s">
        <v>160</v>
      </c>
    </row>
    <row r="5" spans="1:9" s="114" customFormat="1" x14ac:dyDescent="0.2">
      <c r="A5" s="111" t="s">
        <v>161</v>
      </c>
      <c r="B5" s="117">
        <v>55.648059999999994</v>
      </c>
      <c r="C5" s="117">
        <v>2.1804300000000012</v>
      </c>
      <c r="D5" s="543">
        <v>57.828489999999995</v>
      </c>
      <c r="E5" s="544"/>
      <c r="F5" s="544">
        <v>659.68766000000062</v>
      </c>
      <c r="G5" s="544">
        <v>24.921869999999988</v>
      </c>
      <c r="H5" s="543">
        <v>684.60953000000063</v>
      </c>
      <c r="I5" s="82"/>
    </row>
    <row r="6" spans="1:9" s="114" customFormat="1" x14ac:dyDescent="0.2">
      <c r="A6" s="115" t="s">
        <v>162</v>
      </c>
      <c r="B6" s="118">
        <v>10.186170000000006</v>
      </c>
      <c r="C6" s="119">
        <v>0.55127999999999999</v>
      </c>
      <c r="D6" s="545">
        <v>10.737450000000006</v>
      </c>
      <c r="E6" s="267"/>
      <c r="F6" s="267">
        <v>126.22512000000012</v>
      </c>
      <c r="G6" s="267">
        <v>6.3284800000000008</v>
      </c>
      <c r="H6" s="545">
        <v>132.55360000000013</v>
      </c>
      <c r="I6" s="82"/>
    </row>
    <row r="7" spans="1:9" s="114" customFormat="1" x14ac:dyDescent="0.2">
      <c r="A7" s="115" t="s">
        <v>163</v>
      </c>
      <c r="B7" s="118">
        <v>6.5387099999999991</v>
      </c>
      <c r="C7" s="119">
        <v>0.48993999999999988</v>
      </c>
      <c r="D7" s="545">
        <v>7.028649999999999</v>
      </c>
      <c r="E7" s="267"/>
      <c r="F7" s="267">
        <v>82.685680000000005</v>
      </c>
      <c r="G7" s="267">
        <v>6.1642099999999989</v>
      </c>
      <c r="H7" s="545">
        <v>88.849890000000002</v>
      </c>
      <c r="I7" s="82"/>
    </row>
    <row r="8" spans="1:9" s="114" customFormat="1" x14ac:dyDescent="0.2">
      <c r="A8" s="115" t="s">
        <v>164</v>
      </c>
      <c r="B8" s="118">
        <v>17.550259999999998</v>
      </c>
      <c r="C8" s="118">
        <v>1.0401800000000001</v>
      </c>
      <c r="D8" s="545">
        <v>18.590439999999997</v>
      </c>
      <c r="E8" s="267"/>
      <c r="F8" s="267">
        <v>196.08240000000004</v>
      </c>
      <c r="G8" s="267">
        <v>10.980460000000003</v>
      </c>
      <c r="H8" s="545">
        <v>207.06286000000003</v>
      </c>
      <c r="I8" s="82"/>
    </row>
    <row r="9" spans="1:9" s="114" customFormat="1" x14ac:dyDescent="0.2">
      <c r="A9" s="115" t="s">
        <v>165</v>
      </c>
      <c r="B9" s="118">
        <v>27.629450000000002</v>
      </c>
      <c r="C9" s="118">
        <v>9.4906800000000029</v>
      </c>
      <c r="D9" s="545">
        <v>37.120130000000003</v>
      </c>
      <c r="E9" s="267"/>
      <c r="F9" s="267">
        <v>358.28015000000016</v>
      </c>
      <c r="G9" s="267">
        <v>117.33689</v>
      </c>
      <c r="H9" s="545">
        <v>475.61704000000015</v>
      </c>
      <c r="I9" s="82"/>
    </row>
    <row r="10" spans="1:9" s="114" customFormat="1" x14ac:dyDescent="0.2">
      <c r="A10" s="115" t="s">
        <v>166</v>
      </c>
      <c r="B10" s="118">
        <v>4.5411899999999985</v>
      </c>
      <c r="C10" s="119">
        <v>0.27082000000000001</v>
      </c>
      <c r="D10" s="545">
        <v>4.8120099999999981</v>
      </c>
      <c r="E10" s="267"/>
      <c r="F10" s="267">
        <v>56.962439999999972</v>
      </c>
      <c r="G10" s="267">
        <v>3.3071299999999995</v>
      </c>
      <c r="H10" s="545">
        <v>60.269569999999973</v>
      </c>
      <c r="I10" s="82"/>
    </row>
    <row r="11" spans="1:9" s="114" customFormat="1" x14ac:dyDescent="0.2">
      <c r="A11" s="115" t="s">
        <v>167</v>
      </c>
      <c r="B11" s="118">
        <v>19.534809999999993</v>
      </c>
      <c r="C11" s="118">
        <v>1.0949599999999995</v>
      </c>
      <c r="D11" s="545">
        <v>20.629769999999994</v>
      </c>
      <c r="E11" s="267"/>
      <c r="F11" s="267">
        <v>239.82884999999985</v>
      </c>
      <c r="G11" s="267">
        <v>14.298470000000021</v>
      </c>
      <c r="H11" s="545">
        <v>254.12731999999986</v>
      </c>
      <c r="I11" s="82"/>
    </row>
    <row r="12" spans="1:9" s="114" customFormat="1" x14ac:dyDescent="0.2">
      <c r="A12" s="115" t="s">
        <v>624</v>
      </c>
      <c r="B12" s="118">
        <v>13.620700000000001</v>
      </c>
      <c r="C12" s="119">
        <v>0.61768000000000023</v>
      </c>
      <c r="D12" s="545">
        <v>14.238380000000001</v>
      </c>
      <c r="E12" s="267"/>
      <c r="F12" s="267">
        <v>162.64039999999997</v>
      </c>
      <c r="G12" s="267">
        <v>7.4163899999999998</v>
      </c>
      <c r="H12" s="545">
        <v>170.05678999999998</v>
      </c>
      <c r="I12" s="82"/>
    </row>
    <row r="13" spans="1:9" s="114" customFormat="1" x14ac:dyDescent="0.2">
      <c r="A13" s="115" t="s">
        <v>168</v>
      </c>
      <c r="B13" s="118">
        <v>60.310839999999999</v>
      </c>
      <c r="C13" s="118">
        <v>4.070009999999999</v>
      </c>
      <c r="D13" s="545">
        <v>64.380849999999995</v>
      </c>
      <c r="E13" s="267"/>
      <c r="F13" s="267">
        <v>720.00729999999896</v>
      </c>
      <c r="G13" s="267">
        <v>47.235160000000022</v>
      </c>
      <c r="H13" s="545">
        <v>767.24245999999903</v>
      </c>
      <c r="I13" s="82"/>
    </row>
    <row r="14" spans="1:9" s="114" customFormat="1" x14ac:dyDescent="0.2">
      <c r="A14" s="115" t="s">
        <v>169</v>
      </c>
      <c r="B14" s="119">
        <v>0.50970000000000004</v>
      </c>
      <c r="C14" s="119">
        <v>4.6479999999999994E-2</v>
      </c>
      <c r="D14" s="546">
        <v>0.55618000000000001</v>
      </c>
      <c r="E14" s="119"/>
      <c r="F14" s="267">
        <v>5.8990200000000002</v>
      </c>
      <c r="G14" s="119">
        <v>0.51865000000000006</v>
      </c>
      <c r="H14" s="546">
        <v>6.4176700000000002</v>
      </c>
      <c r="I14" s="82"/>
    </row>
    <row r="15" spans="1:9" s="114" customFormat="1" x14ac:dyDescent="0.2">
      <c r="A15" s="115" t="s">
        <v>170</v>
      </c>
      <c r="B15" s="118">
        <v>38.876370000000016</v>
      </c>
      <c r="C15" s="118">
        <v>1.64117</v>
      </c>
      <c r="D15" s="545">
        <v>40.517540000000018</v>
      </c>
      <c r="E15" s="267"/>
      <c r="F15" s="267">
        <v>470.71088000000015</v>
      </c>
      <c r="G15" s="267">
        <v>19.695809999999994</v>
      </c>
      <c r="H15" s="545">
        <v>490.40669000000014</v>
      </c>
      <c r="I15" s="82"/>
    </row>
    <row r="16" spans="1:9" s="114" customFormat="1" x14ac:dyDescent="0.2">
      <c r="A16" s="115" t="s">
        <v>171</v>
      </c>
      <c r="B16" s="118">
        <v>7.727949999999999</v>
      </c>
      <c r="C16" s="119">
        <v>0.26650000000000001</v>
      </c>
      <c r="D16" s="545">
        <v>7.9944499999999987</v>
      </c>
      <c r="E16" s="267"/>
      <c r="F16" s="267">
        <v>92.07513999999999</v>
      </c>
      <c r="G16" s="267">
        <v>2.8153399999999977</v>
      </c>
      <c r="H16" s="545">
        <v>94.890479999999982</v>
      </c>
      <c r="I16" s="82"/>
    </row>
    <row r="17" spans="1:14" s="114" customFormat="1" x14ac:dyDescent="0.2">
      <c r="A17" s="115" t="s">
        <v>172</v>
      </c>
      <c r="B17" s="118">
        <v>18.733060000000002</v>
      </c>
      <c r="C17" s="118">
        <v>1.0795399999999997</v>
      </c>
      <c r="D17" s="545">
        <v>19.812600000000003</v>
      </c>
      <c r="E17" s="267"/>
      <c r="F17" s="267">
        <v>227.49487000000002</v>
      </c>
      <c r="G17" s="267">
        <v>12.869290000000017</v>
      </c>
      <c r="H17" s="545">
        <v>240.36416000000003</v>
      </c>
      <c r="I17" s="82"/>
    </row>
    <row r="18" spans="1:14" s="114" customFormat="1" x14ac:dyDescent="0.2">
      <c r="A18" s="115" t="s">
        <v>173</v>
      </c>
      <c r="B18" s="118">
        <v>2.0963099999999999</v>
      </c>
      <c r="C18" s="119">
        <v>0.11538</v>
      </c>
      <c r="D18" s="545">
        <v>2.2116899999999999</v>
      </c>
      <c r="E18" s="267"/>
      <c r="F18" s="267">
        <v>26.288150000000005</v>
      </c>
      <c r="G18" s="267">
        <v>1.53566</v>
      </c>
      <c r="H18" s="545">
        <v>27.823810000000005</v>
      </c>
      <c r="I18" s="82"/>
    </row>
    <row r="19" spans="1:14" s="114" customFormat="1" x14ac:dyDescent="0.2">
      <c r="A19" s="115" t="s">
        <v>174</v>
      </c>
      <c r="B19" s="118">
        <v>44.29551</v>
      </c>
      <c r="C19" s="118">
        <v>2.3794299999999997</v>
      </c>
      <c r="D19" s="545">
        <v>46.674939999999999</v>
      </c>
      <c r="E19" s="267"/>
      <c r="F19" s="267">
        <v>512.06401000000005</v>
      </c>
      <c r="G19" s="267">
        <v>27.210630000000005</v>
      </c>
      <c r="H19" s="545">
        <v>539.27464000000009</v>
      </c>
      <c r="I19" s="82"/>
    </row>
    <row r="20" spans="1:14" s="114" customFormat="1" x14ac:dyDescent="0.2">
      <c r="A20" s="115" t="s">
        <v>175</v>
      </c>
      <c r="B20" s="119">
        <v>0.50234000000000001</v>
      </c>
      <c r="C20" s="119" t="s">
        <v>150</v>
      </c>
      <c r="D20" s="546">
        <v>0.50234000000000001</v>
      </c>
      <c r="E20" s="119"/>
      <c r="F20" s="267">
        <v>6.1759700000000013</v>
      </c>
      <c r="G20" s="119" t="s">
        <v>150</v>
      </c>
      <c r="H20" s="546">
        <v>6.1759700000000013</v>
      </c>
      <c r="I20" s="82"/>
    </row>
    <row r="21" spans="1:14" s="114" customFormat="1" x14ac:dyDescent="0.2">
      <c r="A21" s="115" t="s">
        <v>176</v>
      </c>
      <c r="B21" s="118">
        <v>9.2901500000000006</v>
      </c>
      <c r="C21" s="119">
        <v>0.49278999999999995</v>
      </c>
      <c r="D21" s="545">
        <v>9.78294</v>
      </c>
      <c r="E21" s="267"/>
      <c r="F21" s="267">
        <v>111.95144000000003</v>
      </c>
      <c r="G21" s="267">
        <v>5.6027099999999983</v>
      </c>
      <c r="H21" s="545">
        <v>117.55415000000004</v>
      </c>
      <c r="I21" s="82"/>
    </row>
    <row r="22" spans="1:14" s="114" customFormat="1" x14ac:dyDescent="0.2">
      <c r="A22" s="115" t="s">
        <v>177</v>
      </c>
      <c r="B22" s="118">
        <v>5.1511300000000002</v>
      </c>
      <c r="C22" s="119">
        <v>0.20904999999999999</v>
      </c>
      <c r="D22" s="545">
        <v>5.3601800000000006</v>
      </c>
      <c r="E22" s="267"/>
      <c r="F22" s="267">
        <v>61.097670000000015</v>
      </c>
      <c r="G22" s="267">
        <v>2.4249200000000011</v>
      </c>
      <c r="H22" s="545">
        <v>63.522590000000015</v>
      </c>
      <c r="I22" s="82"/>
    </row>
    <row r="23" spans="1:14" x14ac:dyDescent="0.2">
      <c r="A23" s="120" t="s">
        <v>178</v>
      </c>
      <c r="B23" s="121">
        <v>13.659419999999999</v>
      </c>
      <c r="C23" s="121">
        <v>0.90884999999999994</v>
      </c>
      <c r="D23" s="547">
        <v>14.568269999999998</v>
      </c>
      <c r="E23" s="548"/>
      <c r="F23" s="548">
        <v>166.07156000000001</v>
      </c>
      <c r="G23" s="548">
        <v>10.970560000000001</v>
      </c>
      <c r="H23" s="547">
        <v>177.04212000000001</v>
      </c>
      <c r="I23" s="488"/>
      <c r="N23" s="114"/>
    </row>
    <row r="24" spans="1:14" x14ac:dyDescent="0.2">
      <c r="A24" s="122" t="s">
        <v>512</v>
      </c>
      <c r="B24" s="123">
        <v>356.4021300000004</v>
      </c>
      <c r="C24" s="123">
        <v>26.945170000000033</v>
      </c>
      <c r="D24" s="123">
        <v>383.34730000000042</v>
      </c>
      <c r="E24" s="123"/>
      <c r="F24" s="123">
        <v>4282.2287100000021</v>
      </c>
      <c r="G24" s="123">
        <v>321.63263000000086</v>
      </c>
      <c r="H24" s="123">
        <v>4603.8613400000031</v>
      </c>
      <c r="I24" s="488"/>
    </row>
    <row r="25" spans="1:14" x14ac:dyDescent="0.2">
      <c r="H25" s="93" t="s">
        <v>240</v>
      </c>
    </row>
    <row r="26" spans="1:14" x14ac:dyDescent="0.2">
      <c r="A26" s="549" t="s">
        <v>508</v>
      </c>
      <c r="G26" s="125"/>
      <c r="H26" s="125"/>
    </row>
    <row r="27" spans="1:14" x14ac:dyDescent="0.2">
      <c r="A27" s="154" t="s">
        <v>241</v>
      </c>
      <c r="B27" s="127"/>
      <c r="G27" s="125"/>
      <c r="H27" s="125"/>
    </row>
    <row r="28" spans="1:14" ht="18" x14ac:dyDescent="0.25">
      <c r="A28" s="126"/>
      <c r="B28" s="127"/>
      <c r="E28" s="128"/>
      <c r="G28" s="125"/>
      <c r="H28" s="125"/>
    </row>
    <row r="29" spans="1:14" x14ac:dyDescent="0.2">
      <c r="A29" s="126"/>
      <c r="B29" s="127"/>
      <c r="G29" s="125"/>
      <c r="H29" s="125"/>
    </row>
    <row r="30" spans="1:14" x14ac:dyDescent="0.2">
      <c r="A30" s="126"/>
      <c r="B30" s="127"/>
      <c r="G30" s="125"/>
      <c r="H30" s="125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97" priority="1" operator="between">
      <formula>0</formula>
      <formula>0.5</formula>
    </cfRule>
    <cfRule type="cellIs" dxfId="96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