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INFORMES CORES WEB\BEH\BEH 2014\2015\07. JULIO 2015\"/>
    </mc:Choice>
  </mc:AlternateContent>
  <bookViews>
    <workbookView xWindow="0" yWindow="0" windowWidth="28800" windowHeight="11445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importaciones netas GN" sheetId="59" r:id="rId46"/>
    <sheet name="Producción interior GN" sheetId="46" r:id="rId47"/>
    <sheet name="Balance  Gas natural" sheetId="47" r:id="rId48"/>
    <sheet name="PVP máximo TUR" sheetId="48" r:id="rId49"/>
    <sheet name="Cotizaciones GN" sheetId="49" r:id="rId50"/>
    <sheet name="Stocks mat. primas y PP" sheetId="50" r:id="rId51"/>
    <sheet name="EMS prod. pet." sheetId="51" r:id="rId52"/>
    <sheet name="Nivel Stocks España" sheetId="53" r:id="rId53"/>
    <sheet name="RREE Cores" sheetId="52" r:id="rId54"/>
    <sheet name="Existencias GN" sheetId="54" r:id="rId55"/>
    <sheet name="Unidades y factores conversión" sheetId="57" r:id="rId56"/>
  </sheets>
  <externalReferences>
    <externalReference r:id="rId57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GLP'!$A$1:$I$13</definedName>
    <definedName name="_xlnm.Print_Area" localSheetId="0">INDICE!$A$1:$K$97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59" l="1"/>
  <c r="F11" i="46" l="1"/>
  <c r="D11" i="46"/>
  <c r="B11" i="46"/>
  <c r="F12" i="25" l="1"/>
  <c r="D12" i="25"/>
  <c r="B12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  <c r="E5" i="56" l="1"/>
  <c r="E6" i="56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<sst xmlns="http://schemas.openxmlformats.org/spreadsheetml/2006/main" count="1766" uniqueCount="672">
  <si>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</si>
  <si>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</si>
  <si>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</si>
  <si>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</si>
  <si>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</si>
  <si>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</si>
  <si>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</si>
  <si>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</si>
  <si>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</si>
  <si>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</si>
  <si>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</si>
  <si>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</si>
  <si>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</si>
  <si>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</si>
  <si>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</si>
  <si>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</si>
  <si>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</si>
  <si>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</si>
  <si>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</si>
  <si>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</si>
  <si>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</si>
  <si>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</si>
  <si>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</si>
  <si>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</si>
  <si>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</si>
  <si>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</si>
  <si>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</si>
  <si>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</si>
  <si>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</si>
  <si>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</si>
  <si>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</si>
  <si>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</si>
  <si>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</si>
  <si>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</si>
  <si>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</si>
  <si>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</si>
  <si>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</si>
  <si>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</si>
  <si>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</si>
  <si>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</si>
  <si>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</si>
  <si>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</si>
  <si>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</si>
  <si>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</si>
  <si>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</si>
  <si>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</si>
  <si>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</si>
  <si>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CORES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</si>
  <si>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</si>
  <si>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</si>
  <si>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</si>
  <si>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</si>
  <si>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</si>
  <si>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</si>
  <si>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</si>
  <si>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</si>
  <si>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</si>
  <si>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</si>
  <si>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</si>
  <si>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</si>
  <si>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</si>
  <si>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</si>
  <si>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</si>
  <si>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</si>
  <si>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</si>
  <si>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</si>
  <si>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</si>
  <si>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</si>
  <si>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</si>
  <si>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</si>
  <si>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</si>
  <si>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</si>
  <si>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</si>
  <si>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</si>
  <si>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</si>
  <si>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</si>
  <si>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</si>
  <si>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</si>
  <si>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</si>
  <si>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</si>
  <si>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</si>
  <si>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</si>
  <si>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</si>
  <si>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</si>
  <si>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</si>
  <si>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</si>
  <si>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</si>
  <si>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</si>
  <si>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</si>
  <si>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</si>
  <si>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</si>
  <si>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</si>
  <si>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</si>
  <si>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</si>
  <si>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</si>
  <si>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</si>
  <si>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</si>
  <si>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</si>
  <si>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</si>
  <si>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</si>
  <si>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</si>
  <si>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</si>
  <si>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</si>
  <si>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</si>
  <si>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</si>
  <si>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</si>
  <si>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</si>
  <si>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</si>
  <si>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</si>
  <si>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</si>
  <si>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</si>
  <si>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</si>
  <si>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</si>
  <si>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</si>
  <si>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</si>
  <si>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</si>
  <si>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</si>
  <si>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</si>
  <si>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</si>
  <si>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</si>
  <si>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</si>
  <si>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</si>
  <si>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</si>
  <si>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</si>
  <si>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</si>
  <si>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</si>
  <si>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</si>
  <si>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</si>
  <si>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</si>
  <si>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</si>
  <si>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</si>
  <si>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</si>
  <si>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</si>
  <si>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</si>
  <si>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</si>
  <si>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</si>
  <si>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</si>
  <si>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</si>
  <si>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</si>
  <si>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</si>
  <si>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</si>
  <si>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</si>
  <si>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</si>
  <si>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</si>
  <si>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</si>
  <si>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</si>
  <si>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</si>
  <si>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</si>
  <si>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</si>
  <si>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</si>
  <si>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</si>
  <si>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</si>
  <si>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</si>
  <si>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</si>
  <si>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</si>
  <si>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</si>
  <si>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</si>
  <si>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</si>
  <si>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</si>
  <si>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</si>
  <si>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</si>
  <si>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</si>
  <si>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</si>
  <si>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</si>
  <si>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</si>
  <si>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</si>
  <si>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</si>
  <si>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</si>
  <si>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</si>
  <si>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</si>
  <si>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</si>
  <si>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</si>
  <si>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</si>
  <si>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</si>
  <si>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</si>
  <si>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</si>
  <si>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</si>
  <si>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</si>
  <si>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</si>
  <si>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</si>
  <si>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</si>
  <si>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</si>
  <si>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</si>
  <si>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</si>
  <si>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</si>
  <si>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</si>
  <si>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</si>
  <si>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</si>
  <si>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</si>
  <si>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</si>
  <si>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</si>
  <si>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</si>
  <si>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</si>
  <si>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</si>
  <si>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^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</si>
  <si>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</si>
  <si>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</si>
  <si>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</si>
  <si>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</si>
  <si>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</si>
  <si>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</si>
  <si>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</si>
  <si>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</si>
  <si>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</si>
  <si>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</si>
  <si>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</si>
  <si>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</si>
  <si>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</si>
  <si>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</si>
  <si>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</si>
  <si>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</si>
  <si>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</si>
  <si>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</si>
  <si>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</si>
  <si>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</si>
  <si>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</si>
  <si>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</si>
  <si>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</si>
  <si>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Azerbayán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</si>
  <si>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</si>
  <si>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</si>
  <si>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</si>
  <si>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</si>
  <si>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</si>
  <si>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</si>
  <si>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</si>
  <si>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</si>
  <si>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</si>
  <si>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</si>
  <si>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</si>
  <si>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</si>
  <si>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</si>
  <si>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</si>
  <si>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</si>
  <si>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</si>
  <si>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</si>
  <si>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</si>
  <si>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</si>
  <si>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</si>
  <si>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</si>
  <si>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</si>
  <si>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</si>
  <si>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</si>
  <si>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</si>
  <si>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</si>
  <si>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</si>
  <si>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</si>
  <si>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</si>
  <si>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</si>
  <si>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</si>
  <si>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</si>
  <si>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</si>
  <si>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</si>
  <si>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</si>
  <si>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</si>
  <si>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</si>
  <si>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</si>
  <si>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</si>
  <si>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</si>
  <si>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</si>
  <si>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</si>
  <si>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</si>
  <si>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</si>
  <si>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</si>
  <si>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</si>
  <si>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</si>
  <si>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</si>
  <si>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</si>
  <si>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</si>
  <si>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</si>
  <si>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</si>
  <si>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</si>
  <si>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</si>
  <si>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</si>
  <si>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</si>
  <si>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</si>
  <si>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</si>
  <si>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</si>
  <si>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</si>
  <si>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</si>
  <si>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</si>
  <si>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</si>
  <si>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</si>
  <si>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</si>
  <si>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</si>
  <si>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</si>
  <si>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</si>
  <si>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</si>
  <si>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</si>
  <si>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</si>
  <si>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</si>
  <si>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</si>
  <si>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</si>
  <si>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</si>
  <si>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</si>
  <si>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</si>
  <si>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</si>
  <si>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</si>
  <si>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</si>
  <si>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</si>
  <si>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</si>
  <si>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</si>
  <si>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</si>
  <si>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</si>
  <si>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</si>
  <si>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</si>
  <si>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</si>
  <si>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</si>
  <si>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</si>
  <si>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</si>
  <si>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</si>
  <si>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</si>
  <si>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</si>
  <si>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</si>
  <si>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</si>
  <si>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</si>
  <si>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</si>
  <si>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</si>
  <si>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</si>
  <si>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</si>
  <si>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</si>
  <si>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</si>
  <si>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</si>
  <si>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</si>
  <si>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</si>
  <si>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</si>
  <si>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</si>
  <si>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</si>
  <si>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</si>
  <si>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</si>
  <si>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</si>
  <si>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</si>
  <si>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</si>
  <si>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</si>
  <si>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</si>
  <si>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</si>
  <si>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</si>
  <si>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</si>
  <si>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</si>
  <si>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</si>
  <si>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</si>
  <si>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</si>
  <si>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</si>
  <si>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</si>
  <si>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</si>
  <si>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</si>
  <si>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</si>
  <si>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</si>
  <si>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</si>
  <si>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</si>
  <si>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</si>
  <si>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</si>
  <si>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</si>
  <si>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</si>
  <si>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</si>
  <si>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</si>
  <si>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</si>
  <si>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</si>
  <si>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</si>
  <si>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</si>
  <si>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</si>
  <si>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</si>
  <si>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</si>
  <si>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</si>
  <si>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</si>
  <si>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</si>
  <si>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</si>
  <si>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</si>
  <si>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</si>
  <si>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</si>
  <si>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</si>
  <si>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</si>
  <si>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</si>
  <si>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</si>
  <si>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</si>
  <si>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</si>
  <si>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</si>
  <si>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</si>
  <si>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</si>
  <si>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</si>
  <si>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</si>
  <si>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</si>
  <si>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</si>
  <si>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</si>
  <si>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</si>
  <si>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</si>
  <si>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</si>
  <si>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</si>
  <si>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</si>
  <si>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</si>
  <si>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</si>
  <si>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</si>
  <si>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Corea del Sur</t>
  </si>
  <si>
    <t>Japón</t>
  </si>
  <si>
    <t>Malasia</t>
  </si>
  <si>
    <t>Oriente Medio</t>
  </si>
  <si>
    <t>Exportaciones de gas natural por punto de salida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</si>
  <si>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</si>
  <si>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</si>
  <si>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</si>
  <si>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</si>
  <si>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</si>
  <si>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El Ruedo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</si>
  <si>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</si>
  <si>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</si>
  <si>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</si>
  <si>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</si>
  <si>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</si>
  <si>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</si>
  <si>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</si>
  <si>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</si>
  <si>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</si>
  <si>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</si>
  <si>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Importaciones GN</t>
  </si>
  <si>
    <t>Salidas a distribución y consumo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</si>
  <si>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</si>
  <si>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</si>
  <si>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</si>
  <si>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</si>
  <si>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</si>
  <si>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12 Abril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</si>
  <si>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</si>
  <si>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</si>
  <si>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</si>
  <si>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</si>
  <si>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</si>
  <si>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</si>
  <si>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</si>
  <si>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</si>
  <si>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</si>
  <si>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</si>
  <si>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</si>
  <si>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</si>
  <si>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</si>
  <si>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</si>
  <si>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</si>
  <si>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</si>
  <si>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</si>
  <si>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</si>
  <si>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</si>
  <si>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</si>
  <si>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</si>
  <si>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</si>
  <si>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</si>
  <si>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</si>
  <si>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</si>
  <si>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</si>
  <si>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</si>
  <si>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</si>
  <si>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</si>
  <si>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</si>
  <si>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</si>
  <si>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</si>
  <si>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</si>
  <si>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</si>
  <si>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</si>
  <si>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</si>
  <si>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</si>
  <si>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</si>
  <si>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</si>
  <si>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</si>
  <si>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</si>
  <si>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</si>
  <si>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</si>
  <si>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</si>
  <si>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</si>
  <si>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</si>
  <si>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</si>
  <si>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</si>
  <si>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</si>
  <si>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</si>
  <si>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</si>
  <si>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</si>
  <si>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</si>
  <si>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</si>
  <si>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</si>
  <si>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</si>
  <si>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</si>
  <si>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</si>
  <si>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 xml:space="preserve">Alemania, Australia, Austria, Bélgica, Canadá, Corea del Sur, Dinamarca, España, Estados </t>
  </si>
  <si>
    <t xml:space="preserve">Unidos, Finlandia, Francia, Grecia, Holanda, Hungría, Irlanda, Italia, Japón, Luxemburgo, </t>
  </si>
  <si>
    <t xml:space="preserve">Noruega, Nueva Zelanda, Polonia, Portugal, Reino Unido, República Checa, República </t>
  </si>
  <si>
    <t xml:space="preserve">Eslovaca, Suecia, Suiza y Turquía. </t>
  </si>
  <si>
    <t>Países miembros de la OCDE</t>
  </si>
  <si>
    <t>Alemania, Australia, Austria, Bélgica, Canadá, Corea del Sur, Chile, Dinamarca, Eslovenia,</t>
  </si>
  <si>
    <t>España, Estados Unidos, Estonia, Finlandia, Francia, Grecia, Holanda, Hungría, Irlanda,</t>
  </si>
  <si>
    <t xml:space="preserve">Islandia, Israel, Italia, Japón, Luxemburgo, México, Noruega, Nueva Zelanda, Polonia, </t>
  </si>
  <si>
    <t xml:space="preserve">Portugal, Reino Unido, República Checa, República Eslovaca, Suecia, Suiza y Turquía. 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</si>
  <si>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</si>
  <si>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</si>
  <si>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</si>
  <si>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</si>
  <si>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</si>
  <si>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</si>
  <si>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</si>
  <si>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</si>
  <si>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</si>
  <si>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</si>
  <si>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</si>
  <si>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</si>
  <si>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</si>
  <si>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</si>
  <si>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</si>
  <si>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</si>
  <si>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</si>
  <si>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</si>
  <si>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</si>
  <si>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</si>
  <si>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</si>
  <si>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</si>
  <si>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</si>
  <si>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</si>
  <si>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</si>
  <si>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</si>
  <si>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</si>
  <si>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</si>
  <si>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</si>
  <si>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</si>
  <si>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</si>
  <si>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</si>
  <si>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</si>
  <si>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</si>
  <si>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</si>
  <si>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</si>
  <si>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</si>
  <si>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</si>
  <si>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</si>
  <si>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</si>
  <si>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</si>
  <si>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</si>
  <si>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</si>
  <si>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</si>
  <si>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</si>
  <si>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</si>
  <si>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</si>
  <si>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</si>
  <si>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</si>
  <si>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</si>
  <si>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</si>
  <si>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</si>
  <si>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</si>
  <si>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</si>
  <si>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</si>
  <si>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</si>
  <si>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</si>
  <si>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</si>
  <si>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</si>
  <si>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</si>
  <si>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</si>
  <si>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</si>
  <si>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</si>
  <si>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</si>
  <si>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</si>
  <si>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</si>
  <si>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</si>
  <si>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</si>
  <si>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</si>
  <si>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</si>
  <si>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</si>
  <si>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</si>
  <si>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</si>
  <si>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</si>
  <si>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</si>
  <si>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Nota: Las exportaciones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</si>
  <si>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</si>
  <si>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</si>
  <si>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</si>
  <si>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</si>
  <si>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</si>
  <si>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</si>
  <si>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</si>
  <si>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</si>
  <si>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</si>
  <si>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</si>
  <si>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</si>
  <si>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</si>
  <si>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</si>
  <si>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</si>
  <si>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</si>
  <si>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Gasóleo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</si>
  <si>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</si>
  <si>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</si>
  <si>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</si>
  <si>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</si>
  <si>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</si>
  <si>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</si>
  <si>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</si>
  <si>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</si>
  <si>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</si>
  <si>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</si>
  <si>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</si>
  <si>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</si>
  <si>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</si>
  <si>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</si>
  <si>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</si>
  <si>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</si>
  <si>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</si>
  <si>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</si>
  <si>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</si>
  <si>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</si>
  <si>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</si>
  <si>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</si>
  <si>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</si>
  <si>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</si>
  <si>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</si>
  <si>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</si>
  <si>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</si>
  <si>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</si>
  <si>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</si>
  <si>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</si>
  <si>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</si>
  <si>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</si>
  <si>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</si>
  <si>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</si>
  <si>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 xml:space="preserve">(**) Se incluyen cargas de cisternas con destino a otros países y otras operaciones de GNL (puestas en frío, suministro directo a buques consumidores) </t>
  </si>
  <si>
    <t xml:space="preserve">(**) Se incluyen cargas de cisternas con destino a otros países y otras operaciones de GNL (puestas en frío, suministro directo a buques consumidores)
Desglose desde enero 2014
</t>
  </si>
  <si>
    <t/>
  </si>
  <si>
    <t xml:space="preserve">GWh </t>
  </si>
  <si>
    <t>Nota: No se han registrado actualizaciones de precios posteriores a enero de 2014</t>
  </si>
  <si>
    <t>Año 2013</t>
  </si>
  <si>
    <t>Fuente: D. G. de Política Energética y Minas</t>
  </si>
  <si>
    <t>* Este grado de autoabastecimiento corresponde a biomasa, biocarburantes y residuos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</si>
  <si>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</si>
  <si>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</si>
  <si>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</si>
  <si>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</si>
  <si>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</si>
  <si>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China</t>
  </si>
  <si>
    <t>Taiwan</t>
  </si>
  <si>
    <t>Puerto Rico</t>
  </si>
  <si>
    <t>Portugal GN</t>
  </si>
  <si>
    <t xml:space="preserve">  </t>
  </si>
  <si>
    <t xml:space="preserve">Queroseno </t>
  </si>
  <si>
    <t>** Incluye GLP distintos de los anteriores incluyendo GLP destinado a su posterior transformación</t>
  </si>
  <si>
    <t>Otros**</t>
  </si>
  <si>
    <t>VIP Ibérico</t>
  </si>
  <si>
    <t>VIP Pirineos</t>
  </si>
  <si>
    <t>Plantas de regasificación **</t>
  </si>
  <si>
    <t>Otros O. Medio</t>
  </si>
  <si>
    <t xml:space="preserve">Importaciones netas de gas natural </t>
  </si>
  <si>
    <t>Importaciones netas de gas natural</t>
  </si>
  <si>
    <t>Viura**</t>
  </si>
  <si>
    <t>** Producción de condensado transformada a crudo equivalente.</t>
  </si>
  <si>
    <t>Viura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</si>
  <si>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</si>
  <si>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</si>
  <si>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</si>
  <si>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</si>
  <si>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</si>
  <si>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17 Marzo</t>
  </si>
  <si>
    <t>Macedonia</t>
  </si>
  <si>
    <t>Países de la Eurozona</t>
  </si>
  <si>
    <t>Alemania, Austria, Bélgica, Chipre, Eslovaquia, Eslovenia, Estonia, España, Finlandia, Francia,</t>
  </si>
  <si>
    <t>Nota: Datos de productos asfálticos correspondientes a 2014 actualizados a junio 2015</t>
  </si>
  <si>
    <t>19 Mayo</t>
  </si>
  <si>
    <t>Grecia, Holanda, Irlanda, Italia, Letonia, Lituania, Luxemburgo, Malta y Portugal.</t>
  </si>
  <si>
    <t>jun-15</t>
  </si>
  <si>
    <t>2ºT 2015</t>
  </si>
  <si>
    <t>Año 2014</t>
  </si>
  <si>
    <t>92,2 *</t>
  </si>
  <si>
    <t>102,1 *</t>
  </si>
  <si>
    <t>Tv (%)
2014/2013</t>
  </si>
  <si>
    <t>Nota: Por adaptación a la legislación europea, desde enero de 2015, desaparece el concepto de contrato de tránsito de gas, tratándose en adelante como una importación y una exportación más. En consecuencia los datos de 2014 y 2015 no siempre son comparables.</t>
  </si>
  <si>
    <t>Desde octubre 2014, de conformidad con la normativa europea, se agrupan las interconexiones en VIP Ibérico (Badajoz, Tuy y VIP Portugal) y VIP Pirineos (Irún y Larrau)
Nota: Por adaptación a la legislación europea, desde enero de 2015, desaparece el concepto de contrato de tránsito de gas, tratándose en adelante como una importación y una exportación más. En consecuencia los datos de 2014 y 2015 no siempre son comparables.</t>
  </si>
  <si>
    <t>jul-15</t>
  </si>
  <si>
    <t>jul-14</t>
  </si>
  <si>
    <t>Otras salidas del sistema**</t>
  </si>
  <si>
    <t>BOLETÍN ESTADÍSTICO HIDROCARBUROS JULIO 2015</t>
  </si>
  <si>
    <t>21 Julio</t>
  </si>
  <si>
    <t>- igual que 0,0 / ^ distinto de 0,0</t>
  </si>
  <si>
    <t>'- igual que 0,0 / ^ distinto de 0,0</t>
  </si>
  <si>
    <t>* Tasa de variación sobre precio anterior  //  ^ distinto de 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</si>
</sst>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#,##0.000"/>
    <numFmt numFmtId="165" formatCode="0.0000"/>
    <numFmt numFmtId="166" formatCode="#,##0.0"/>
    <numFmt numFmtId="167" formatCode="0.0"/>
    <numFmt numFmtId="168" formatCode="0.000"/>
    <numFmt numFmtId="169" formatCode="#,##0;;&quot;-&quot;"/>
    <numFmt numFmtId="170" formatCode="#,##0;&quot;-&quot;"/>
    <numFmt numFmtId="171" formatCode="#,##0.0;;&quot;-&quot;"/>
    <numFmt numFmtId="172" formatCode="#,##0;\-#,###;&quot;-&quot;"/>
    <numFmt numFmtId="173" formatCode="#,##0;;&quot;&quot;"/>
    <numFmt numFmtId="174" formatCode="#,##0.0000"/>
    <numFmt numFmtId="175" formatCode="#,##0.0;\-#,###.0;&quot;-&quot;"/>
    <numFmt numFmtId="176" formatCode="mmm"/>
    <numFmt numFmtId="177" formatCode="#,##0.0;\-#,###.0;&quot;&quot;"/>
    <numFmt numFmtId="178" formatCode="#,##0.00;\-#,###.00;&quot;n.d.&quot;"/>
  </numFmts>
  <fonts count="52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4" fillId="0" borderId="0"/>
    <xf numFmtId="0" fontId="2" fillId="0" borderId="0"/>
    <xf numFmtId="0" fontId="35" fillId="0" borderId="0"/>
    <xf numFmtId="0" fontId="34" fillId="0" borderId="0"/>
  </cellStyleXfs>
  <cellXfs count="904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4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7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6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6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6" fontId="4" fillId="2" borderId="3" xfId="1" applyNumberFormat="1" applyFill="1" applyBorder="1"/>
    <xf numFmtId="3" fontId="4" fillId="2" borderId="0" xfId="1" applyNumberFormat="1" applyFill="1" applyBorder="1"/>
    <xf numFmtId="166" fontId="4" fillId="2" borderId="0" xfId="1" applyNumberFormat="1" applyFill="1" applyBorder="1"/>
    <xf numFmtId="166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6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6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6" fontId="4" fillId="2" borderId="0" xfId="4" applyNumberFormat="1" applyFill="1" applyBorder="1"/>
    <xf numFmtId="0" fontId="4" fillId="0" borderId="0" xfId="4" applyNumberFormat="1"/>
    <xf numFmtId="167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8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6" fontId="4" fillId="2" borderId="3" xfId="3" applyNumberFormat="1" applyFont="1" applyFill="1" applyBorder="1"/>
    <xf numFmtId="3" fontId="4" fillId="2" borderId="0" xfId="3" applyNumberFormat="1" applyFont="1" applyFill="1" applyBorder="1"/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6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6" fontId="25" fillId="4" borderId="0" xfId="3" applyNumberFormat="1" applyFont="1" applyFill="1" applyBorder="1"/>
    <xf numFmtId="166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6" fontId="4" fillId="2" borderId="1" xfId="3" applyNumberFormat="1" applyFont="1" applyFill="1" applyBorder="1"/>
    <xf numFmtId="166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6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0" fontId="4" fillId="2" borderId="0" xfId="4" applyFill="1"/>
    <xf numFmtId="166" fontId="4" fillId="2" borderId="0" xfId="4" quotePrefix="1" applyNumberFormat="1" applyFill="1" applyBorder="1" applyAlignment="1">
      <alignment horizontal="right"/>
    </xf>
    <xf numFmtId="0" fontId="13" fillId="2" borderId="0" xfId="0" applyFont="1" applyFill="1" applyBorder="1"/>
    <xf numFmtId="169" fontId="13" fillId="2" borderId="0" xfId="0" quotePrefix="1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9" fontId="29" fillId="2" borderId="0" xfId="7" applyNumberFormat="1" applyFont="1" applyFill="1" applyBorder="1" applyAlignment="1" applyProtection="1">
      <alignment horizontal="right" vertical="center"/>
      <protection locked="0"/>
    </xf>
    <xf numFmtId="169" fontId="13" fillId="2" borderId="0" xfId="0" applyNumberFormat="1" applyFont="1" applyFill="1" applyBorder="1" applyAlignment="1">
      <alignment horizontal="right"/>
    </xf>
    <xf numFmtId="166" fontId="29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69" fontId="18" fillId="2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right"/>
    </xf>
    <xf numFmtId="166" fontId="28" fillId="2" borderId="2" xfId="7" applyNumberFormat="1" applyFont="1" applyFill="1" applyBorder="1" applyAlignment="1" applyProtection="1">
      <alignment vertical="center"/>
      <protection locked="0"/>
    </xf>
    <xf numFmtId="170" fontId="18" fillId="2" borderId="2" xfId="0" applyNumberFormat="1" applyFont="1" applyFill="1" applyBorder="1"/>
    <xf numFmtId="166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9" fillId="2" borderId="0" xfId="7" applyNumberFormat="1" applyFont="1" applyFill="1" applyBorder="1" applyAlignment="1" applyProtection="1">
      <alignment vertical="center"/>
    </xf>
    <xf numFmtId="166" fontId="29" fillId="2" borderId="0" xfId="7" applyNumberFormat="1" applyFont="1" applyFill="1" applyBorder="1" applyAlignment="1" applyProtection="1">
      <alignment horizontal="right" vertical="center"/>
      <protection locked="0"/>
    </xf>
    <xf numFmtId="166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6" fontId="13" fillId="2" borderId="0" xfId="0" quotePrefix="1" applyNumberFormat="1" applyFont="1" applyFill="1" applyBorder="1" applyAlignment="1">
      <alignment horizontal="right"/>
    </xf>
    <xf numFmtId="169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6" fontId="25" fillId="8" borderId="0" xfId="0" applyNumberFormat="1" applyFont="1" applyFill="1" applyBorder="1" applyAlignment="1">
      <alignment horizontal="right"/>
    </xf>
    <xf numFmtId="166" fontId="25" fillId="8" borderId="0" xfId="0" applyNumberFormat="1" applyFont="1" applyFill="1" applyBorder="1" applyAlignment="1"/>
    <xf numFmtId="167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6" fontId="18" fillId="6" borderId="12" xfId="0" applyNumberFormat="1" applyFont="1" applyFill="1" applyBorder="1"/>
    <xf numFmtId="167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6" fontId="18" fillId="9" borderId="12" xfId="0" applyNumberFormat="1" applyFont="1" applyFill="1" applyBorder="1"/>
    <xf numFmtId="167" fontId="18" fillId="9" borderId="12" xfId="0" applyNumberFormat="1" applyFont="1" applyFill="1" applyBorder="1"/>
    <xf numFmtId="166" fontId="18" fillId="6" borderId="12" xfId="0" applyNumberFormat="1" applyFont="1" applyFill="1" applyBorder="1" applyAlignment="1">
      <alignment horizontal="right"/>
    </xf>
    <xf numFmtId="0" fontId="31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1" fillId="0" borderId="0" xfId="0" quotePrefix="1" applyFont="1" applyFill="1" applyBorder="1" applyAlignment="1"/>
    <xf numFmtId="0" fontId="31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6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6" fontId="25" fillId="4" borderId="3" xfId="0" applyNumberFormat="1" applyFont="1" applyFill="1" applyBorder="1"/>
    <xf numFmtId="3" fontId="8" fillId="2" borderId="2" xfId="0" applyNumberFormat="1" applyFont="1" applyFill="1" applyBorder="1"/>
    <xf numFmtId="166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6" fontId="25" fillId="4" borderId="2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69" fontId="13" fillId="10" borderId="0" xfId="0" quotePrefix="1" applyNumberFormat="1" applyFont="1" applyFill="1" applyBorder="1" applyAlignment="1">
      <alignment horizontal="right"/>
    </xf>
    <xf numFmtId="172" fontId="13" fillId="10" borderId="0" xfId="0" quotePrefix="1" applyNumberFormat="1" applyFont="1" applyFill="1" applyBorder="1" applyAlignment="1">
      <alignment horizontal="right"/>
    </xf>
    <xf numFmtId="169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2" fontId="13" fillId="10" borderId="0" xfId="0" applyNumberFormat="1" applyFont="1" applyFill="1" applyBorder="1" applyAlignment="1">
      <alignment horizontal="right"/>
    </xf>
    <xf numFmtId="3" fontId="28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69" fontId="31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7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6" fontId="4" fillId="2" borderId="1" xfId="1" applyNumberFormat="1" applyFont="1" applyFill="1" applyBorder="1"/>
    <xf numFmtId="166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1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8" xfId="0" applyNumberFormat="1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5" fontId="0" fillId="2" borderId="10" xfId="0" applyNumberFormat="1" applyFont="1" applyFill="1" applyBorder="1"/>
    <xf numFmtId="165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8" fillId="2" borderId="0" xfId="0" applyNumberFormat="1" applyFont="1" applyFill="1" applyBorder="1" applyAlignment="1">
      <alignment horizontal="left"/>
    </xf>
    <xf numFmtId="3" fontId="0" fillId="2" borderId="3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6" fontId="0" fillId="2" borderId="1" xfId="0" applyNumberFormat="1" applyFont="1" applyFill="1" applyBorder="1"/>
    <xf numFmtId="0" fontId="8" fillId="2" borderId="3" xfId="0" applyNumberFormat="1" applyFont="1" applyFill="1" applyBorder="1" applyAlignment="1">
      <alignment horizontal="left"/>
    </xf>
    <xf numFmtId="166" fontId="0" fillId="2" borderId="3" xfId="0" applyNumberFormat="1" applyFont="1" applyFill="1" applyBorder="1"/>
    <xf numFmtId="166" fontId="8" fillId="2" borderId="3" xfId="0" applyNumberFormat="1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/>
    <xf numFmtId="166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6" fontId="13" fillId="2" borderId="0" xfId="0" applyNumberFormat="1" applyFont="1" applyFill="1" applyBorder="1"/>
    <xf numFmtId="3" fontId="13" fillId="2" borderId="0" xfId="0" applyNumberFormat="1" applyFont="1" applyFill="1" applyBorder="1"/>
    <xf numFmtId="167" fontId="28" fillId="2" borderId="2" xfId="7" applyNumberFormat="1" applyFont="1" applyFill="1" applyBorder="1" applyAlignment="1" applyProtection="1">
      <alignment horizontal="right" vertical="center"/>
      <protection locked="0"/>
    </xf>
    <xf numFmtId="3" fontId="13" fillId="2" borderId="0" xfId="0" quotePrefix="1" applyNumberFormat="1" applyFont="1" applyFill="1" applyBorder="1" applyAlignment="1">
      <alignment horizontal="right"/>
    </xf>
    <xf numFmtId="166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7" fontId="8" fillId="2" borderId="2" xfId="1" applyNumberFormat="1" applyFont="1" applyFill="1" applyBorder="1" applyAlignment="1">
      <alignment horizontal="right"/>
    </xf>
    <xf numFmtId="169" fontId="13" fillId="2" borderId="0" xfId="0" applyNumberFormat="1" applyFont="1" applyFill="1" applyBorder="1"/>
    <xf numFmtId="166" fontId="28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8" fillId="2" borderId="2" xfId="7" applyNumberFormat="1" applyFont="1" applyFill="1" applyBorder="1" applyAlignment="1" applyProtection="1">
      <alignment horizontal="right" vertical="center"/>
      <protection locked="0"/>
    </xf>
    <xf numFmtId="169" fontId="18" fillId="2" borderId="2" xfId="0" applyNumberFormat="1" applyFont="1" applyFill="1" applyBorder="1"/>
    <xf numFmtId="0" fontId="8" fillId="2" borderId="0" xfId="0" applyNumberFormat="1" applyFont="1" applyFill="1" applyBorder="1"/>
    <xf numFmtId="173" fontId="25" fillId="8" borderId="0" xfId="0" applyNumberFormat="1" applyFont="1" applyFill="1" applyBorder="1"/>
    <xf numFmtId="171" fontId="25" fillId="8" borderId="0" xfId="0" applyNumberFormat="1" applyFont="1" applyFill="1" applyBorder="1"/>
    <xf numFmtId="173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4" fontId="4" fillId="2" borderId="0" xfId="1" applyNumberFormat="1" applyFont="1" applyFill="1" applyBorder="1" applyAlignment="1">
      <alignment horizontal="right"/>
    </xf>
    <xf numFmtId="174" fontId="4" fillId="2" borderId="1" xfId="1" applyNumberFormat="1" applyFont="1" applyFill="1" applyBorder="1" applyAlignment="1">
      <alignment horizontal="right"/>
    </xf>
    <xf numFmtId="174" fontId="4" fillId="2" borderId="3" xfId="1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0" xfId="0" applyNumberFormat="1" applyFont="1" applyFill="1" applyBorder="1"/>
    <xf numFmtId="2" fontId="0" fillId="2" borderId="1" xfId="0" applyNumberFormat="1" applyFont="1" applyFill="1" applyBorder="1"/>
    <xf numFmtId="0" fontId="32" fillId="0" borderId="0" xfId="0" applyFont="1"/>
    <xf numFmtId="0" fontId="32" fillId="2" borderId="0" xfId="0" applyNumberFormat="1" applyFont="1" applyFill="1"/>
    <xf numFmtId="0" fontId="32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7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7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4" fillId="0" borderId="0" xfId="13" quotePrefix="1" applyNumberFormat="1"/>
    <xf numFmtId="0" fontId="34" fillId="0" borderId="0" xfId="13" applyNumberFormat="1"/>
    <xf numFmtId="0" fontId="34" fillId="0" borderId="0" xfId="13" quotePrefix="1" applyNumberFormat="1"/>
    <xf numFmtId="0" fontId="34" fillId="0" borderId="0" xfId="13" applyNumberFormat="1"/>
    <xf numFmtId="0" fontId="36" fillId="0" borderId="0" xfId="13" quotePrefix="1" applyNumberFormat="1" applyFont="1" applyFill="1"/>
    <xf numFmtId="0" fontId="34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2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7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5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5" fontId="4" fillId="11" borderId="1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7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6" fontId="4" fillId="11" borderId="3" xfId="1" applyNumberFormat="1" applyFill="1" applyBorder="1"/>
    <xf numFmtId="166" fontId="4" fillId="11" borderId="0" xfId="1" applyNumberFormat="1" applyFill="1" applyBorder="1"/>
    <xf numFmtId="166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7" fontId="0" fillId="2" borderId="0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4" fillId="2" borderId="0" xfId="13" applyNumberFormat="1" applyFill="1" applyBorder="1"/>
    <xf numFmtId="0" fontId="34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4" fillId="2" borderId="0" xfId="13" applyFill="1" applyBorder="1"/>
    <xf numFmtId="0" fontId="34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6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6" fontId="15" fillId="2" borderId="1" xfId="13" quotePrefix="1" applyNumberFormat="1" applyFont="1" applyFill="1" applyBorder="1" applyAlignment="1">
      <alignment horizontal="right"/>
    </xf>
    <xf numFmtId="166" fontId="15" fillId="2" borderId="1" xfId="13" applyNumberFormat="1" applyFont="1" applyFill="1" applyBorder="1" applyAlignment="1">
      <alignment horizontal="right"/>
    </xf>
    <xf numFmtId="166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7" fillId="2" borderId="2" xfId="13" applyNumberFormat="1" applyFont="1" applyFill="1" applyBorder="1"/>
    <xf numFmtId="166" fontId="37" fillId="2" borderId="2" xfId="13" applyNumberFormat="1" applyFont="1" applyFill="1" applyBorder="1"/>
    <xf numFmtId="3" fontId="38" fillId="4" borderId="2" xfId="1" applyNumberFormat="1" applyFont="1" applyFill="1" applyBorder="1"/>
    <xf numFmtId="167" fontId="38" fillId="4" borderId="2" xfId="1" applyNumberFormat="1" applyFont="1" applyFill="1" applyBorder="1"/>
    <xf numFmtId="0" fontId="15" fillId="2" borderId="2" xfId="13" applyNumberFormat="1" applyFont="1" applyFill="1" applyBorder="1"/>
    <xf numFmtId="1" fontId="39" fillId="2" borderId="2" xfId="13" applyNumberFormat="1" applyFont="1" applyFill="1" applyBorder="1"/>
    <xf numFmtId="167" fontId="39" fillId="2" borderId="2" xfId="13" applyNumberFormat="1" applyFont="1" applyFill="1" applyBorder="1"/>
    <xf numFmtId="166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6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39" fillId="2" borderId="0" xfId="13" applyNumberFormat="1" applyFont="1" applyFill="1" applyBorder="1"/>
    <xf numFmtId="167" fontId="39" fillId="2" borderId="0" xfId="13" applyNumberFormat="1" applyFont="1" applyFill="1" applyBorder="1"/>
    <xf numFmtId="3" fontId="15" fillId="2" borderId="3" xfId="13" applyNumberFormat="1" applyFont="1" applyFill="1" applyBorder="1"/>
    <xf numFmtId="166" fontId="15" fillId="2" borderId="3" xfId="13" applyNumberFormat="1" applyFont="1" applyFill="1" applyBorder="1" applyAlignment="1">
      <alignment horizontal="right"/>
    </xf>
    <xf numFmtId="166" fontId="15" fillId="2" borderId="3" xfId="13" applyNumberFormat="1" applyFont="1" applyFill="1" applyBorder="1"/>
    <xf numFmtId="0" fontId="39" fillId="2" borderId="1" xfId="13" applyNumberFormat="1" applyFont="1" applyFill="1" applyBorder="1"/>
    <xf numFmtId="3" fontId="4" fillId="2" borderId="0" xfId="4" applyNumberFormat="1" applyFill="1"/>
    <xf numFmtId="0" fontId="40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39" fillId="11" borderId="0" xfId="13" applyNumberFormat="1" applyFont="1" applyFill="1" applyBorder="1"/>
    <xf numFmtId="166" fontId="15" fillId="11" borderId="3" xfId="13" applyNumberFormat="1" applyFont="1" applyFill="1" applyBorder="1"/>
    <xf numFmtId="167" fontId="39" fillId="11" borderId="0" xfId="13" applyNumberFormat="1" applyFont="1" applyFill="1" applyBorder="1"/>
    <xf numFmtId="0" fontId="39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6" fontId="4" fillId="2" borderId="0" xfId="13" quotePrefix="1" applyNumberFormat="1" applyFont="1" applyFill="1" applyBorder="1" applyAlignment="1">
      <alignment horizontal="right"/>
    </xf>
    <xf numFmtId="0" fontId="42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7" fillId="2" borderId="2" xfId="1" applyNumberFormat="1" applyFont="1" applyFill="1" applyBorder="1" applyAlignment="1">
      <alignment horizontal="right"/>
    </xf>
    <xf numFmtId="0" fontId="37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8" fillId="4" borderId="5" xfId="1" applyNumberFormat="1" applyFont="1" applyFill="1" applyBorder="1"/>
    <xf numFmtId="0" fontId="39" fillId="2" borderId="8" xfId="13" applyNumberFormat="1" applyFont="1" applyFill="1" applyBorder="1" applyAlignment="1">
      <alignment horizontal="right"/>
    </xf>
    <xf numFmtId="0" fontId="39" fillId="2" borderId="10" xfId="13" applyNumberFormat="1" applyFont="1" applyFill="1" applyBorder="1" applyAlignment="1">
      <alignment horizontal="right"/>
    </xf>
    <xf numFmtId="167" fontId="39" fillId="2" borderId="1" xfId="13" applyNumberFormat="1" applyFont="1" applyFill="1" applyBorder="1"/>
    <xf numFmtId="0" fontId="39" fillId="2" borderId="5" xfId="13" applyNumberFormat="1" applyFont="1" applyFill="1" applyBorder="1" applyAlignment="1">
      <alignment horizontal="right"/>
    </xf>
    <xf numFmtId="3" fontId="39" fillId="2" borderId="2" xfId="13" applyNumberFormat="1" applyFont="1" applyFill="1" applyBorder="1"/>
    <xf numFmtId="0" fontId="42" fillId="2" borderId="8" xfId="1" applyFont="1" applyFill="1" applyBorder="1"/>
    <xf numFmtId="0" fontId="37" fillId="2" borderId="4" xfId="13" applyFont="1" applyFill="1" applyBorder="1"/>
    <xf numFmtId="0" fontId="15" fillId="2" borderId="3" xfId="13" applyFont="1" applyFill="1" applyBorder="1"/>
    <xf numFmtId="0" fontId="41" fillId="2" borderId="8" xfId="13" applyFont="1" applyFill="1" applyBorder="1"/>
    <xf numFmtId="17" fontId="41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2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2" fillId="2" borderId="0" xfId="0" applyFont="1" applyFill="1" applyBorder="1"/>
    <xf numFmtId="0" fontId="37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7" fontId="39" fillId="11" borderId="2" xfId="13" applyNumberFormat="1" applyFont="1" applyFill="1" applyBorder="1"/>
    <xf numFmtId="167" fontId="39" fillId="11" borderId="1" xfId="13" applyNumberFormat="1" applyFont="1" applyFill="1" applyBorder="1"/>
    <xf numFmtId="1" fontId="39" fillId="11" borderId="2" xfId="13" applyNumberFormat="1" applyFont="1" applyFill="1" applyBorder="1"/>
    <xf numFmtId="0" fontId="39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6" fontId="8" fillId="2" borderId="2" xfId="3" applyNumberFormat="1" applyFont="1" applyFill="1" applyBorder="1" applyAlignment="1">
      <alignment horizontal="right"/>
    </xf>
    <xf numFmtId="166" fontId="8" fillId="2" borderId="2" xfId="3" applyNumberFormat="1" applyFont="1" applyFill="1" applyBorder="1"/>
    <xf numFmtId="166" fontId="4" fillId="11" borderId="3" xfId="3" applyNumberFormat="1" applyFont="1" applyFill="1" applyBorder="1"/>
    <xf numFmtId="166" fontId="4" fillId="11" borderId="0" xfId="3" applyNumberFormat="1" applyFont="1" applyFill="1" applyBorder="1"/>
    <xf numFmtId="166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6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6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7" fillId="2" borderId="0" xfId="0" applyFont="1" applyFill="1" applyBorder="1" applyAlignment="1">
      <alignment horizontal="right"/>
    </xf>
    <xf numFmtId="0" fontId="31" fillId="2" borderId="0" xfId="0" quotePrefix="1" applyFont="1" applyFill="1" applyBorder="1" applyAlignment="1"/>
    <xf numFmtId="0" fontId="43" fillId="2" borderId="0" xfId="0" applyFont="1" applyFill="1" applyBorder="1" applyAlignment="1">
      <alignment horizontal="right"/>
    </xf>
    <xf numFmtId="0" fontId="13" fillId="2" borderId="18" xfId="0" applyFont="1" applyFill="1" applyBorder="1"/>
    <xf numFmtId="0" fontId="30" fillId="7" borderId="18" xfId="0" applyFont="1" applyFill="1" applyBorder="1"/>
    <xf numFmtId="0" fontId="13" fillId="2" borderId="18" xfId="0" applyNumberFormat="1" applyFont="1" applyFill="1" applyBorder="1"/>
    <xf numFmtId="170" fontId="13" fillId="2" borderId="0" xfId="0" applyNumberFormat="1" applyFont="1" applyFill="1" applyBorder="1"/>
    <xf numFmtId="169" fontId="13" fillId="11" borderId="0" xfId="0" quotePrefix="1" applyNumberFormat="1" applyFont="1" applyFill="1" applyBorder="1" applyAlignment="1">
      <alignment horizontal="right"/>
    </xf>
    <xf numFmtId="169" fontId="13" fillId="11" borderId="0" xfId="0" applyNumberFormat="1" applyFont="1" applyFill="1" applyBorder="1" applyAlignment="1">
      <alignment horizontal="right"/>
    </xf>
    <xf numFmtId="0" fontId="30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6" fontId="13" fillId="11" borderId="0" xfId="0" applyNumberFormat="1" applyFont="1" applyFill="1" applyBorder="1" applyAlignment="1">
      <alignment horizontal="right" vertical="center"/>
    </xf>
    <xf numFmtId="166" fontId="13" fillId="11" borderId="0" xfId="0" applyNumberFormat="1" applyFont="1" applyFill="1" applyBorder="1" applyAlignment="1">
      <alignment horizontal="right"/>
    </xf>
    <xf numFmtId="0" fontId="30" fillId="7" borderId="3" xfId="0" applyFont="1" applyFill="1" applyBorder="1"/>
    <xf numFmtId="4" fontId="4" fillId="2" borderId="2" xfId="4" applyNumberFormat="1" applyFont="1" applyFill="1" applyBorder="1"/>
    <xf numFmtId="166" fontId="25" fillId="4" borderId="2" xfId="0" applyNumberFormat="1" applyFont="1" applyFill="1" applyBorder="1" applyAlignment="1">
      <alignment horizontal="right"/>
    </xf>
    <xf numFmtId="166" fontId="16" fillId="2" borderId="0" xfId="0" applyNumberFormat="1" applyFont="1" applyFill="1" applyBorder="1"/>
    <xf numFmtId="3" fontId="16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0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2" fillId="2" borderId="0" xfId="0" applyFont="1" applyFill="1"/>
    <xf numFmtId="0" fontId="4" fillId="2" borderId="17" xfId="1" applyNumberFormat="1" applyFont="1" applyFill="1" applyBorder="1"/>
    <xf numFmtId="166" fontId="13" fillId="6" borderId="0" xfId="0" quotePrefix="1" applyNumberFormat="1" applyFont="1" applyFill="1" applyBorder="1" applyAlignment="1">
      <alignment horizontal="right" vertical="center"/>
    </xf>
    <xf numFmtId="0" fontId="8" fillId="2" borderId="19" xfId="0" applyNumberFormat="1" applyFont="1" applyFill="1" applyBorder="1"/>
    <xf numFmtId="3" fontId="13" fillId="2" borderId="0" xfId="0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166" fontId="13" fillId="6" borderId="0" xfId="0" applyNumberFormat="1" applyFont="1" applyFill="1" applyBorder="1" applyAlignment="1">
      <alignment horizontal="right" vertical="center"/>
    </xf>
    <xf numFmtId="166" fontId="13" fillId="6" borderId="0" xfId="0" applyNumberFormat="1" applyFont="1" applyFill="1" applyBorder="1" applyAlignment="1">
      <alignment horizontal="right"/>
    </xf>
    <xf numFmtId="167" fontId="13" fillId="6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6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6" fontId="8" fillId="9" borderId="12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8" fillId="2" borderId="19" xfId="1" applyNumberFormat="1" applyFont="1" applyFill="1" applyBorder="1"/>
    <xf numFmtId="0" fontId="25" fillId="4" borderId="19" xfId="1" applyNumberFormat="1" applyFont="1" applyFill="1" applyBorder="1"/>
    <xf numFmtId="172" fontId="8" fillId="2" borderId="2" xfId="1" applyNumberFormat="1" applyFont="1" applyFill="1" applyBorder="1" applyAlignment="1">
      <alignment horizontal="right"/>
    </xf>
    <xf numFmtId="171" fontId="13" fillId="6" borderId="0" xfId="0" applyNumberFormat="1" applyFont="1" applyFill="1" applyBorder="1"/>
    <xf numFmtId="171" fontId="13" fillId="6" borderId="0" xfId="0" quotePrefix="1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vertical="center"/>
    </xf>
    <xf numFmtId="166" fontId="13" fillId="2" borderId="0" xfId="0" applyNumberFormat="1" applyFont="1" applyFill="1" applyBorder="1" applyAlignment="1">
      <alignment horizontal="left"/>
    </xf>
    <xf numFmtId="166" fontId="28" fillId="2" borderId="2" xfId="7" applyNumberFormat="1" applyFont="1" applyFill="1" applyBorder="1" applyAlignment="1" applyProtection="1">
      <alignment horizontal="left" vertical="center"/>
      <protection locked="0"/>
    </xf>
    <xf numFmtId="166" fontId="29" fillId="2" borderId="0" xfId="7" applyNumberFormat="1" applyFont="1" applyFill="1" applyBorder="1" applyAlignment="1" applyProtection="1">
      <alignment horizontal="left" vertical="center"/>
      <protection locked="0"/>
    </xf>
    <xf numFmtId="169" fontId="32" fillId="5" borderId="0" xfId="0" applyNumberFormat="1" applyFont="1" applyFill="1" applyBorder="1" applyAlignment="1">
      <alignment horizontal="right"/>
    </xf>
    <xf numFmtId="166" fontId="32" fillId="2" borderId="0" xfId="0" applyNumberFormat="1" applyFont="1" applyFill="1" applyBorder="1" applyAlignment="1">
      <alignment horizontal="right"/>
    </xf>
    <xf numFmtId="169" fontId="32" fillId="2" borderId="0" xfId="0" applyNumberFormat="1" applyFont="1" applyFill="1" applyBorder="1"/>
    <xf numFmtId="171" fontId="32" fillId="6" borderId="0" xfId="0" applyNumberFormat="1" applyFont="1" applyFill="1" applyBorder="1"/>
    <xf numFmtId="166" fontId="32" fillId="2" borderId="0" xfId="0" applyNumberFormat="1" applyFont="1" applyFill="1" applyBorder="1" applyAlignment="1">
      <alignment horizontal="left" indent="1"/>
    </xf>
    <xf numFmtId="173" fontId="18" fillId="6" borderId="12" xfId="0" applyNumberFormat="1" applyFont="1" applyFill="1" applyBorder="1" applyAlignment="1">
      <alignment horizontal="right"/>
    </xf>
    <xf numFmtId="171" fontId="18" fillId="6" borderId="12" xfId="0" applyNumberFormat="1" applyFont="1" applyFill="1" applyBorder="1" applyAlignment="1">
      <alignment horizontal="right"/>
    </xf>
    <xf numFmtId="0" fontId="25" fillId="4" borderId="20" xfId="1" applyNumberFormat="1" applyFont="1" applyFill="1" applyBorder="1"/>
    <xf numFmtId="3" fontId="25" fillId="4" borderId="3" xfId="1" applyNumberFormat="1" applyFont="1" applyFill="1" applyBorder="1"/>
    <xf numFmtId="166" fontId="25" fillId="4" borderId="3" xfId="1" applyNumberFormat="1" applyFont="1" applyFill="1" applyBorder="1"/>
    <xf numFmtId="175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6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6" fontId="4" fillId="11" borderId="3" xfId="1" applyNumberFormat="1" applyFont="1" applyFill="1" applyBorder="1"/>
    <xf numFmtId="166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6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0" fontId="45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0" xfId="1" applyNumberFormat="1" applyFont="1" applyFill="1" applyBorder="1"/>
    <xf numFmtId="166" fontId="46" fillId="4" borderId="2" xfId="0" applyNumberFormat="1" applyFont="1" applyFill="1" applyBorder="1"/>
    <xf numFmtId="3" fontId="46" fillId="4" borderId="2" xfId="0" applyNumberFormat="1" applyFont="1" applyFill="1" applyBorder="1"/>
    <xf numFmtId="3" fontId="46" fillId="4" borderId="6" xfId="0" applyNumberFormat="1" applyFont="1" applyFill="1" applyBorder="1"/>
    <xf numFmtId="3" fontId="46" fillId="4" borderId="5" xfId="0" applyNumberFormat="1" applyFont="1" applyFill="1" applyBorder="1"/>
    <xf numFmtId="0" fontId="31" fillId="2" borderId="17" xfId="0" applyFont="1" applyFill="1" applyBorder="1" applyAlignment="1"/>
    <xf numFmtId="3" fontId="18" fillId="2" borderId="0" xfId="0" applyNumberFormat="1" applyFont="1" applyFill="1" applyBorder="1" applyAlignment="1">
      <alignment horizontal="right"/>
    </xf>
    <xf numFmtId="0" fontId="31" fillId="2" borderId="0" xfId="0" applyFont="1" applyFill="1" applyBorder="1" applyAlignment="1"/>
    <xf numFmtId="0" fontId="47" fillId="2" borderId="0" xfId="0" applyFont="1" applyFill="1"/>
    <xf numFmtId="0" fontId="32" fillId="2" borderId="0" xfId="0" applyNumberFormat="1" applyFont="1" applyFill="1" applyBorder="1" applyAlignment="1">
      <alignment horizontal="left" indent="2"/>
    </xf>
    <xf numFmtId="3" fontId="32" fillId="2" borderId="0" xfId="0" applyNumberFormat="1" applyFont="1" applyFill="1" applyBorder="1" applyAlignment="1">
      <alignment horizontal="right"/>
    </xf>
    <xf numFmtId="166" fontId="32" fillId="6" borderId="0" xfId="0" applyNumberFormat="1" applyFont="1" applyFill="1" applyBorder="1" applyAlignment="1">
      <alignment horizontal="right" vertical="center"/>
    </xf>
    <xf numFmtId="0" fontId="47" fillId="0" borderId="0" xfId="0" applyFont="1"/>
    <xf numFmtId="167" fontId="32" fillId="6" borderId="0" xfId="0" applyNumberFormat="1" applyFont="1" applyFill="1" applyBorder="1" applyAlignment="1">
      <alignment horizontal="right"/>
    </xf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2" fontId="16" fillId="2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172" fontId="16" fillId="2" borderId="0" xfId="0" quotePrefix="1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0" fontId="4" fillId="2" borderId="19" xfId="1" applyNumberFormat="1" applyFont="1" applyFill="1" applyBorder="1"/>
    <xf numFmtId="164" fontId="4" fillId="11" borderId="2" xfId="1" applyNumberFormat="1" applyFont="1" applyFill="1" applyBorder="1"/>
    <xf numFmtId="164" fontId="4" fillId="2" borderId="2" xfId="1" applyNumberFormat="1" applyFont="1" applyFill="1" applyBorder="1"/>
    <xf numFmtId="0" fontId="12" fillId="2" borderId="0" xfId="0" applyFont="1" applyFill="1" applyBorder="1"/>
    <xf numFmtId="0" fontId="23" fillId="2" borderId="17" xfId="0" applyFont="1" applyFill="1" applyBorder="1" applyAlignment="1"/>
    <xf numFmtId="0" fontId="23" fillId="2" borderId="17" xfId="0" quotePrefix="1" applyFont="1" applyFill="1" applyBorder="1" applyAlignment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5" fontId="16" fillId="2" borderId="0" xfId="0" applyNumberFormat="1" applyFont="1" applyFill="1" applyBorder="1" applyAlignment="1">
      <alignment horizontal="right"/>
    </xf>
    <xf numFmtId="175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6" fontId="4" fillId="11" borderId="0" xfId="1" applyNumberFormat="1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horizontal="right"/>
    </xf>
    <xf numFmtId="166" fontId="4" fillId="11" borderId="3" xfId="1" applyNumberFormat="1" applyFont="1" applyFill="1" applyBorder="1" applyAlignment="1">
      <alignment horizontal="right"/>
    </xf>
    <xf numFmtId="174" fontId="4" fillId="11" borderId="3" xfId="1" applyNumberFormat="1" applyFont="1" applyFill="1" applyBorder="1" applyAlignment="1">
      <alignment horizontal="right"/>
    </xf>
    <xf numFmtId="166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4" fontId="4" fillId="2" borderId="2" xfId="1" applyNumberFormat="1" applyFont="1" applyFill="1" applyBorder="1" applyAlignment="1">
      <alignment horizontal="right"/>
    </xf>
    <xf numFmtId="0" fontId="48" fillId="2" borderId="0" xfId="0" applyFont="1" applyFill="1"/>
    <xf numFmtId="0" fontId="48" fillId="0" borderId="0" xfId="0" applyFont="1"/>
    <xf numFmtId="167" fontId="4" fillId="11" borderId="0" xfId="0" applyNumberFormat="1" applyFont="1" applyFill="1" applyBorder="1"/>
    <xf numFmtId="167" fontId="16" fillId="2" borderId="1" xfId="0" applyNumberFormat="1" applyFont="1" applyFill="1" applyBorder="1"/>
    <xf numFmtId="166" fontId="16" fillId="2" borderId="1" xfId="0" applyNumberFormat="1" applyFont="1" applyFill="1" applyBorder="1"/>
    <xf numFmtId="166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49" fillId="2" borderId="0" xfId="1" applyNumberFormat="1" applyFont="1" applyFill="1"/>
    <xf numFmtId="172" fontId="13" fillId="5" borderId="0" xfId="0" applyNumberFormat="1" applyFont="1" applyFill="1" applyBorder="1" applyAlignment="1">
      <alignment horizontal="right"/>
    </xf>
    <xf numFmtId="172" fontId="18" fillId="2" borderId="2" xfId="0" applyNumberFormat="1" applyFont="1" applyFill="1" applyBorder="1" applyAlignment="1">
      <alignment horizontal="right"/>
    </xf>
    <xf numFmtId="172" fontId="32" fillId="5" borderId="0" xfId="0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2" fontId="32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7" fontId="0" fillId="2" borderId="0" xfId="0" applyNumberFormat="1" applyFill="1" applyBorder="1"/>
    <xf numFmtId="177" fontId="0" fillId="2" borderId="1" xfId="0" applyNumberFormat="1" applyFill="1" applyBorder="1"/>
    <xf numFmtId="3" fontId="18" fillId="2" borderId="0" xfId="0" applyNumberFormat="1" applyFont="1" applyFill="1" applyBorder="1"/>
    <xf numFmtId="0" fontId="0" fillId="2" borderId="0" xfId="0" applyFill="1" applyAlignment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1" fontId="0" fillId="2" borderId="4" xfId="0" applyNumberFormat="1" applyFont="1" applyFill="1" applyBorder="1"/>
    <xf numFmtId="171" fontId="0" fillId="2" borderId="3" xfId="0" applyNumberFormat="1" applyFont="1" applyFill="1" applyBorder="1"/>
    <xf numFmtId="171" fontId="0" fillId="2" borderId="10" xfId="0" applyNumberFormat="1" applyFont="1" applyFill="1" applyBorder="1"/>
    <xf numFmtId="171" fontId="0" fillId="2" borderId="1" xfId="0" applyNumberFormat="1" applyFont="1" applyFill="1" applyBorder="1"/>
    <xf numFmtId="171" fontId="0" fillId="2" borderId="4" xfId="0" applyNumberFormat="1" applyFont="1" applyFill="1" applyBorder="1" applyAlignment="1">
      <alignment horizontal="right"/>
    </xf>
    <xf numFmtId="171" fontId="0" fillId="2" borderId="3" xfId="0" applyNumberFormat="1" applyFont="1" applyFill="1" applyBorder="1" applyAlignment="1">
      <alignment horizontal="right"/>
    </xf>
    <xf numFmtId="172" fontId="16" fillId="2" borderId="0" xfId="0" applyNumberFormat="1" applyFont="1" applyFill="1" applyBorder="1"/>
    <xf numFmtId="172" fontId="25" fillId="4" borderId="3" xfId="0" applyNumberFormat="1" applyFont="1" applyFill="1" applyBorder="1"/>
    <xf numFmtId="172" fontId="8" fillId="2" borderId="2" xfId="0" applyNumberFormat="1" applyFont="1" applyFill="1" applyBorder="1"/>
    <xf numFmtId="172" fontId="25" fillId="4" borderId="2" xfId="0" applyNumberFormat="1" applyFont="1" applyFill="1" applyBorder="1"/>
    <xf numFmtId="172" fontId="16" fillId="2" borderId="2" xfId="0" applyNumberFormat="1" applyFont="1" applyFill="1" applyBorder="1"/>
    <xf numFmtId="169" fontId="18" fillId="2" borderId="0" xfId="0" applyNumberFormat="1" applyFont="1" applyFill="1" applyBorder="1" applyAlignment="1">
      <alignment horizontal="right"/>
    </xf>
    <xf numFmtId="178" fontId="8" fillId="12" borderId="2" xfId="1" applyNumberFormat="1" applyFont="1" applyFill="1" applyBorder="1"/>
    <xf numFmtId="178" fontId="8" fillId="2" borderId="2" xfId="1" applyNumberFormat="1" applyFont="1" applyFill="1" applyBorder="1"/>
    <xf numFmtId="178" fontId="4" fillId="3" borderId="0" xfId="1" applyNumberFormat="1" applyFont="1" applyFill="1" applyBorder="1"/>
    <xf numFmtId="178" fontId="4" fillId="2" borderId="0" xfId="1" applyNumberFormat="1" applyFont="1" applyFill="1" applyBorder="1"/>
    <xf numFmtId="178" fontId="31" fillId="3" borderId="0" xfId="1" applyNumberFormat="1" applyFont="1" applyFill="1" applyBorder="1" applyAlignment="1">
      <alignment horizontal="right"/>
    </xf>
    <xf numFmtId="178" fontId="31" fillId="2" borderId="0" xfId="1" applyNumberFormat="1" applyFont="1" applyFill="1" applyBorder="1" applyAlignment="1">
      <alignment horizontal="right"/>
    </xf>
    <xf numFmtId="178" fontId="25" fillId="4" borderId="3" xfId="1" applyNumberFormat="1" applyFont="1" applyFill="1" applyBorder="1"/>
    <xf numFmtId="178" fontId="8" fillId="3" borderId="3" xfId="1" applyNumberFormat="1" applyFont="1" applyFill="1" applyBorder="1"/>
    <xf numFmtId="178" fontId="8" fillId="3" borderId="2" xfId="1" applyNumberFormat="1" applyFont="1" applyFill="1" applyBorder="1"/>
    <xf numFmtId="175" fontId="4" fillId="2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6" fontId="25" fillId="4" borderId="2" xfId="1" applyNumberFormat="1" applyFont="1" applyFill="1" applyBorder="1" applyAlignment="1">
      <alignment horizontal="right"/>
    </xf>
    <xf numFmtId="0" fontId="51" fillId="2" borderId="0" xfId="0" applyFont="1" applyFill="1"/>
    <xf numFmtId="166" fontId="32" fillId="2" borderId="0" xfId="0" quotePrefix="1" applyNumberFormat="1" applyFont="1" applyFill="1" applyBorder="1" applyAlignment="1">
      <alignment horizontal="right"/>
    </xf>
    <xf numFmtId="0" fontId="8" fillId="6" borderId="21" xfId="0" applyNumberFormat="1" applyFont="1" applyFill="1" applyBorder="1" applyAlignment="1">
      <alignment horizontal="left"/>
    </xf>
    <xf numFmtId="3" fontId="18" fillId="6" borderId="21" xfId="0" applyNumberFormat="1" applyFont="1" applyFill="1" applyBorder="1" applyAlignment="1">
      <alignment horizontal="right"/>
    </xf>
    <xf numFmtId="166" fontId="18" fillId="6" borderId="21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166" fontId="16" fillId="2" borderId="0" xfId="0" quotePrefix="1" applyNumberFormat="1" applyFont="1" applyFill="1" applyBorder="1" applyAlignment="1">
      <alignment horizontal="right"/>
    </xf>
    <xf numFmtId="169" fontId="4" fillId="5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9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right"/>
    </xf>
    <xf numFmtId="171" fontId="4" fillId="6" borderId="0" xfId="0" quotePrefix="1" applyNumberFormat="1" applyFont="1" applyFill="1" applyBorder="1" applyAlignment="1">
      <alignment horizontal="right" vertical="center"/>
    </xf>
    <xf numFmtId="0" fontId="0" fillId="0" borderId="0" xfId="0" applyFill="1"/>
    <xf numFmtId="0" fontId="32" fillId="0" borderId="0" xfId="0" applyNumberFormat="1" applyFont="1" applyFill="1" applyBorder="1"/>
    <xf numFmtId="0" fontId="0" fillId="0" borderId="0" xfId="0" applyNumberFormat="1" applyFill="1"/>
    <xf numFmtId="166" fontId="32" fillId="6" borderId="0" xfId="0" applyNumberFormat="1" applyFont="1" applyFill="1" applyBorder="1" applyAlignment="1">
      <alignment horizontal="right"/>
    </xf>
    <xf numFmtId="172" fontId="4" fillId="2" borderId="0" xfId="1" applyNumberFormat="1" applyFont="1" applyFill="1" applyBorder="1"/>
    <xf numFmtId="166" fontId="0" fillId="2" borderId="0" xfId="0" quotePrefix="1" applyNumberFormat="1" applyFont="1" applyFill="1" applyBorder="1" applyAlignment="1">
      <alignment horizontal="right"/>
    </xf>
    <xf numFmtId="166" fontId="16" fillId="2" borderId="1" xfId="0" quotePrefix="1" applyNumberFormat="1" applyFont="1" applyFill="1" applyBorder="1" applyAlignment="1">
      <alignment horizontal="right"/>
    </xf>
    <xf numFmtId="166" fontId="25" fillId="4" borderId="1" xfId="1" quotePrefix="1" applyNumberFormat="1" applyFont="1" applyFill="1" applyBorder="1" applyAlignment="1">
      <alignment horizontal="right"/>
    </xf>
    <xf numFmtId="0" fontId="8" fillId="9" borderId="12" xfId="0" applyNumberFormat="1" applyFont="1" applyFill="1" applyBorder="1" applyAlignment="1">
      <alignment horizontal="left" indent="2"/>
    </xf>
    <xf numFmtId="167" fontId="25" fillId="4" borderId="2" xfId="0" applyNumberFormat="1" applyFont="1" applyFill="1" applyBorder="1" applyAlignment="1">
      <alignment horizontal="right"/>
    </xf>
    <xf numFmtId="167" fontId="19" fillId="2" borderId="2" xfId="1" applyNumberFormat="1" applyFont="1" applyFill="1" applyBorder="1"/>
    <xf numFmtId="169" fontId="32" fillId="0" borderId="0" xfId="0" applyNumberFormat="1" applyFont="1" applyFill="1" applyBorder="1" applyAlignment="1">
      <alignment horizontal="right"/>
    </xf>
    <xf numFmtId="171" fontId="32" fillId="0" borderId="0" xfId="0" applyNumberFormat="1" applyFont="1" applyFill="1" applyBorder="1"/>
    <xf numFmtId="166" fontId="13" fillId="11" borderId="0" xfId="0" quotePrefix="1" applyNumberFormat="1" applyFont="1" applyFill="1" applyBorder="1" applyAlignment="1">
      <alignment horizontal="right"/>
    </xf>
    <xf numFmtId="175" fontId="13" fillId="11" borderId="0" xfId="0" quotePrefix="1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left"/>
    </xf>
    <xf numFmtId="3" fontId="18" fillId="9" borderId="12" xfId="0" applyNumberFormat="1" applyFont="1" applyFill="1" applyBorder="1" applyAlignment="1">
      <alignment horizontal="left"/>
    </xf>
    <xf numFmtId="169" fontId="18" fillId="2" borderId="2" xfId="0" applyNumberFormat="1" applyFont="1" applyFill="1" applyBorder="1" applyAlignment="1">
      <alignment horizontal="left"/>
    </xf>
    <xf numFmtId="175" fontId="18" fillId="2" borderId="2" xfId="0" applyNumberFormat="1" applyFont="1" applyFill="1" applyBorder="1" applyAlignment="1">
      <alignment horizontal="right"/>
    </xf>
    <xf numFmtId="169" fontId="13" fillId="6" borderId="0" xfId="0" applyNumberFormat="1" applyFont="1" applyFill="1" applyBorder="1" applyAlignment="1">
      <alignment horizontal="right" vertical="center"/>
    </xf>
    <xf numFmtId="175" fontId="8" fillId="2" borderId="2" xfId="1" quotePrefix="1" applyNumberFormat="1" applyFont="1" applyFill="1" applyBorder="1" applyAlignment="1">
      <alignment horizontal="right"/>
    </xf>
    <xf numFmtId="169" fontId="16" fillId="2" borderId="0" xfId="0" quotePrefix="1" applyNumberFormat="1" applyFont="1" applyFill="1" applyBorder="1" applyAlignment="1">
      <alignment horizontal="right"/>
    </xf>
    <xf numFmtId="166" fontId="4" fillId="11" borderId="0" xfId="1" quotePrefix="1" applyNumberFormat="1" applyFont="1" applyFill="1" applyBorder="1" applyAlignment="1">
      <alignment horizontal="right"/>
    </xf>
    <xf numFmtId="166" fontId="4" fillId="2" borderId="2" xfId="4" applyNumberFormat="1" applyFill="1" applyBorder="1"/>
    <xf numFmtId="166" fontId="0" fillId="0" borderId="0" xfId="0" applyNumberFormat="1"/>
    <xf numFmtId="164" fontId="0" fillId="2" borderId="0" xfId="0" applyNumberFormat="1" applyFill="1"/>
    <xf numFmtId="3" fontId="13" fillId="0" borderId="0" xfId="0" applyNumberFormat="1" applyFont="1"/>
    <xf numFmtId="3" fontId="12" fillId="2" borderId="0" xfId="5" applyNumberFormat="1" applyFont="1" applyFill="1"/>
    <xf numFmtId="3" fontId="18" fillId="9" borderId="21" xfId="0" applyNumberFormat="1" applyFont="1" applyFill="1" applyBorder="1"/>
    <xf numFmtId="3" fontId="18" fillId="9" borderId="21" xfId="0" applyNumberFormat="1" applyFont="1" applyFill="1" applyBorder="1" applyAlignment="1">
      <alignment horizontal="right"/>
    </xf>
    <xf numFmtId="166" fontId="18" fillId="9" borderId="21" xfId="0" applyNumberFormat="1" applyFont="1" applyFill="1" applyBorder="1" applyAlignment="1">
      <alignment horizontal="right"/>
    </xf>
    <xf numFmtId="166" fontId="8" fillId="9" borderId="21" xfId="0" applyNumberFormat="1" applyFont="1" applyFill="1" applyBorder="1" applyAlignment="1">
      <alignment horizontal="right"/>
    </xf>
    <xf numFmtId="0" fontId="8" fillId="6" borderId="21" xfId="0" applyNumberFormat="1" applyFont="1" applyFill="1" applyBorder="1" applyAlignment="1"/>
    <xf numFmtId="0" fontId="8" fillId="6" borderId="21" xfId="0" applyNumberFormat="1" applyFont="1" applyFill="1" applyBorder="1"/>
    <xf numFmtId="169" fontId="18" fillId="6" borderId="21" xfId="0" applyNumberFormat="1" applyFont="1" applyFill="1" applyBorder="1" applyAlignment="1">
      <alignment horizontal="left"/>
    </xf>
    <xf numFmtId="169" fontId="18" fillId="6" borderId="21" xfId="0" applyNumberFormat="1" applyFont="1" applyFill="1" applyBorder="1"/>
    <xf numFmtId="166" fontId="18" fillId="6" borderId="21" xfId="0" applyNumberFormat="1" applyFont="1" applyFill="1" applyBorder="1"/>
    <xf numFmtId="3" fontId="18" fillId="6" borderId="21" xfId="0" applyNumberFormat="1" applyFont="1" applyFill="1" applyBorder="1"/>
    <xf numFmtId="167" fontId="18" fillId="6" borderId="21" xfId="0" applyNumberFormat="1" applyFont="1" applyFill="1" applyBorder="1"/>
    <xf numFmtId="0" fontId="8" fillId="9" borderId="12" xfId="0" applyNumberFormat="1" applyFont="1" applyFill="1" applyBorder="1" applyAlignment="1">
      <alignment horizontal="left" indent="3"/>
    </xf>
    <xf numFmtId="0" fontId="25" fillId="8" borderId="0" xfId="0" applyNumberFormat="1" applyFont="1" applyFill="1" applyBorder="1" applyAlignment="1"/>
    <xf numFmtId="0" fontId="8" fillId="6" borderId="21" xfId="0" applyNumberFormat="1" applyFont="1" applyFill="1" applyBorder="1" applyAlignment="1">
      <alignment horizontal="left" indent="3"/>
    </xf>
    <xf numFmtId="0" fontId="8" fillId="2" borderId="2" xfId="1" applyNumberFormat="1" applyFont="1" applyFill="1" applyBorder="1" applyAlignment="1">
      <alignment wrapText="1"/>
    </xf>
    <xf numFmtId="3" fontId="6" fillId="2" borderId="0" xfId="0" applyNumberFormat="1" applyFont="1" applyFill="1" applyBorder="1"/>
    <xf numFmtId="0" fontId="6" fillId="2" borderId="0" xfId="1" applyFont="1" applyFill="1" applyAlignment="1">
      <alignment horizontal="center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7" fillId="2" borderId="3" xfId="1" applyNumberFormat="1" applyFont="1" applyFill="1" applyBorder="1" applyAlignment="1">
      <alignment horizontal="center"/>
    </xf>
    <xf numFmtId="0" fontId="37" fillId="2" borderId="3" xfId="1" applyNumberFormat="1" applyFont="1" applyFill="1" applyBorder="1" applyAlignment="1">
      <alignment horizontal="center"/>
    </xf>
    <xf numFmtId="0" fontId="37" fillId="2" borderId="0" xfId="1" applyNumberFormat="1" applyFont="1" applyFill="1" applyBorder="1" applyAlignment="1">
      <alignment horizontal="center"/>
    </xf>
    <xf numFmtId="0" fontId="42" fillId="2" borderId="8" xfId="1" applyFont="1" applyFill="1" applyBorder="1" applyAlignment="1">
      <alignment wrapText="1"/>
    </xf>
    <xf numFmtId="0" fontId="42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8" fillId="2" borderId="3" xfId="4" applyFont="1" applyFill="1" applyBorder="1" applyAlignment="1" applyProtection="1">
      <alignment horizontal="center" vertical="center"/>
    </xf>
    <xf numFmtId="0" fontId="28" fillId="2" borderId="1" xfId="4" applyFont="1" applyFill="1" applyBorder="1" applyAlignment="1" applyProtection="1">
      <alignment horizontal="center" vertical="center"/>
    </xf>
    <xf numFmtId="0" fontId="28" fillId="2" borderId="2" xfId="4" applyFont="1" applyFill="1" applyBorder="1" applyAlignment="1" applyProtection="1">
      <alignment horizontal="center" vertical="center" wrapText="1"/>
    </xf>
    <xf numFmtId="0" fontId="28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23" fillId="2" borderId="0" xfId="0" quotePrefix="1" applyFont="1" applyFill="1" applyBorder="1" applyAlignment="1">
      <alignment horizontal="left" vertical="top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</cellXfs>
  <cellStyles count="14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115"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0" formatCode="&quot;^&quot;"/>
    </dxf>
    <dxf>
      <numFmt numFmtId="181" formatCode="\^"/>
    </dxf>
    <dxf>
      <numFmt numFmtId="180" formatCode="&quot;^&quot;"/>
    </dxf>
    <dxf>
      <numFmt numFmtId="181" formatCode="\^"/>
    </dxf>
    <dxf>
      <numFmt numFmtId="181" formatCode="\^"/>
    </dxf>
    <dxf>
      <numFmt numFmtId="182" formatCode="\^;\^;\^"/>
    </dxf>
    <dxf>
      <numFmt numFmtId="180" formatCode="&quot;^&quot;"/>
    </dxf>
    <dxf>
      <numFmt numFmtId="180" formatCode="&quot;^&quot;"/>
    </dxf>
    <dxf>
      <numFmt numFmtId="182" formatCode="\^;\^;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  <dxf>
      <numFmt numFmtId="181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worksheets/sheet56.xml" Type="http://schemas.openxmlformats.org/officeDocument/2006/relationships/worksheet"/>
<Relationship Id="rId57" Target="externalLinks/externalLink1.xml" Type="http://schemas.openxmlformats.org/officeDocument/2006/relationships/externalLink"/>
<Relationship Id="rId58" Target="theme/theme1.xml" Type="http://schemas.openxmlformats.org/officeDocument/2006/relationships/theme"/>
<Relationship Id="rId59" Target="styles.xml" Type="http://schemas.openxmlformats.org/officeDocument/2006/relationships/styles"/>
<Relationship Id="rId6" Target="worksheets/sheet6.xml" Type="http://schemas.openxmlformats.org/officeDocument/2006/relationships/worksheet"/>
<Relationship Id="rId60" Target="sharedStrings.xml" Type="http://schemas.openxmlformats.org/officeDocument/2006/relationships/sharedStrings"/>
<Relationship Id="rId61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3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28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45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47.xml.rels><?xml version="1.0" encoding="UTF-8" standalone="no"?>
<Relationships xmlns="http://schemas.openxmlformats.org/package/2006/relationships">
<Relationship Id="rId1" Target="../printerSettings/printerSettings29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1.xml.rels><?xml version="1.0" encoding="UTF-8" standalone="no"?>
<Relationships xmlns="http://schemas.openxmlformats.org/package/2006/relationships">
<Relationship Id="rId1" Target="../printerSettings/printerSettings30.bin" Type="http://schemas.openxmlformats.org/officeDocument/2006/relationships/printerSettings"/>
</Relationships>

</file>

<file path=xl/worksheets/_rels/sheet55.xml.rels><?xml version="1.0" encoding="UTF-8" standalone="no"?>
<Relationships xmlns="http://schemas.openxmlformats.org/package/2006/relationships">
<Relationship Id="rId1" Target="../printerSettings/printerSettings31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2"/>
  <sheetViews>
    <sheetView tabSelected="1" zoomScaleNormal="100" zoomScaleSheetLayoutView="140" workbookViewId="0"/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667</v>
      </c>
    </row>
    <row r="3" spans="1:9" ht="15" customHeight="1" x14ac:dyDescent="0.2">
      <c r="A3" s="746">
        <v>42186</v>
      </c>
    </row>
    <row r="4" spans="1:9" ht="15" customHeight="1" x14ac:dyDescent="0.25">
      <c r="A4" s="842" t="s">
        <v>19</v>
      </c>
      <c r="B4" s="842"/>
      <c r="C4" s="842"/>
      <c r="D4" s="842"/>
      <c r="E4" s="842"/>
      <c r="F4" s="842"/>
      <c r="G4" s="842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108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35" t="s">
        <v>594</v>
      </c>
      <c r="D17" s="335"/>
      <c r="E17" s="335"/>
      <c r="F17" s="335"/>
      <c r="G17" s="335"/>
      <c r="H17" s="335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602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211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35" t="s">
        <v>610</v>
      </c>
      <c r="D25" s="335"/>
      <c r="E25" s="335"/>
      <c r="F25" s="335"/>
      <c r="G25" s="9"/>
      <c r="H25" s="9"/>
    </row>
    <row r="26" spans="2:9" ht="15" customHeight="1" x14ac:dyDescent="0.2">
      <c r="C26" s="335" t="s">
        <v>33</v>
      </c>
      <c r="D26" s="335"/>
      <c r="E26" s="335"/>
      <c r="F26" s="335"/>
      <c r="G26" s="9"/>
      <c r="H26" s="9"/>
    </row>
    <row r="27" spans="2:9" ht="15" customHeight="1" x14ac:dyDescent="0.2">
      <c r="C27" s="335" t="s">
        <v>520</v>
      </c>
      <c r="D27" s="335"/>
      <c r="E27" s="335"/>
      <c r="F27" s="335"/>
      <c r="G27" s="335"/>
      <c r="H27" s="335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524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270</v>
      </c>
      <c r="D35" s="9"/>
      <c r="E35" s="9"/>
      <c r="F35" s="9"/>
      <c r="G35" s="9"/>
    </row>
    <row r="36" spans="1:9" ht="15" customHeight="1" x14ac:dyDescent="0.2">
      <c r="C36" s="9" t="s">
        <v>242</v>
      </c>
      <c r="D36" s="9"/>
      <c r="E36" s="9"/>
      <c r="F36" s="9"/>
      <c r="G36" s="12"/>
    </row>
    <row r="37" spans="1:9" ht="15" customHeight="1" x14ac:dyDescent="0.2">
      <c r="A37" s="6"/>
      <c r="C37" s="335" t="s">
        <v>34</v>
      </c>
      <c r="D37" s="335"/>
      <c r="E37" s="335"/>
      <c r="F37" s="335"/>
      <c r="G37" s="335"/>
      <c r="H37" s="9"/>
      <c r="I37" s="9"/>
    </row>
    <row r="38" spans="1:9" ht="15" customHeight="1" x14ac:dyDescent="0.2">
      <c r="A38" s="6"/>
      <c r="C38" s="335" t="s">
        <v>597</v>
      </c>
      <c r="D38" s="335"/>
      <c r="E38" s="335"/>
      <c r="F38" s="335"/>
      <c r="G38" s="335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278</v>
      </c>
      <c r="D43" s="9"/>
      <c r="E43" s="9"/>
      <c r="F43" s="9"/>
      <c r="H43" s="12"/>
      <c r="I43" s="12"/>
    </row>
    <row r="44" spans="1:9" ht="15" customHeight="1" x14ac:dyDescent="0.2">
      <c r="C44" s="9" t="s">
        <v>596</v>
      </c>
      <c r="D44" s="9"/>
      <c r="E44" s="9"/>
      <c r="F44" s="9"/>
      <c r="G44" s="12"/>
    </row>
    <row r="45" spans="1:9" ht="15" customHeight="1" x14ac:dyDescent="0.2">
      <c r="C45" s="9" t="s">
        <v>280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33"/>
      <c r="D48" s="333"/>
      <c r="E48" s="333"/>
      <c r="F48" s="333"/>
    </row>
    <row r="49" spans="1:8" ht="15" customHeight="1" x14ac:dyDescent="0.2">
      <c r="B49" s="6"/>
      <c r="C49" s="334" t="s">
        <v>595</v>
      </c>
      <c r="D49" s="334"/>
      <c r="E49" s="334"/>
      <c r="F49" s="334"/>
      <c r="G49" s="9"/>
    </row>
    <row r="50" spans="1:8" ht="15" customHeight="1" x14ac:dyDescent="0.2">
      <c r="B50" s="6"/>
      <c r="C50" s="9" t="s">
        <v>574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35" t="s">
        <v>22</v>
      </c>
      <c r="D56" s="335"/>
      <c r="E56" s="335"/>
      <c r="F56" s="335"/>
      <c r="G56" s="335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364</v>
      </c>
      <c r="D63" s="9"/>
      <c r="E63" s="9"/>
      <c r="F63" s="9"/>
      <c r="G63" s="9"/>
    </row>
    <row r="64" spans="1:8" ht="15" customHeight="1" x14ac:dyDescent="0.2">
      <c r="B64" s="6"/>
      <c r="C64" s="9" t="s">
        <v>424</v>
      </c>
      <c r="D64" s="9"/>
      <c r="E64" s="9"/>
      <c r="F64" s="9"/>
      <c r="G64" s="9"/>
    </row>
    <row r="65" spans="2:9" ht="15" customHeight="1" x14ac:dyDescent="0.2">
      <c r="B65" s="6"/>
      <c r="C65" s="9" t="s">
        <v>586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587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35" t="s">
        <v>599</v>
      </c>
      <c r="D71" s="335"/>
      <c r="E71" s="335"/>
      <c r="F71" s="9"/>
      <c r="G71" s="9"/>
    </row>
    <row r="72" spans="2:9" ht="15" customHeight="1" x14ac:dyDescent="0.2">
      <c r="C72" s="9" t="s">
        <v>598</v>
      </c>
      <c r="D72" s="9"/>
      <c r="E72" s="9"/>
      <c r="F72" s="9"/>
      <c r="G72" s="9"/>
      <c r="H72" s="9"/>
    </row>
    <row r="73" spans="2:9" ht="15" customHeight="1" x14ac:dyDescent="0.2">
      <c r="C73" s="9" t="s">
        <v>396</v>
      </c>
      <c r="D73" s="9"/>
      <c r="E73" s="9"/>
      <c r="F73" s="9"/>
    </row>
    <row r="74" spans="2:9" ht="15" customHeight="1" x14ac:dyDescent="0.2">
      <c r="C74" s="9" t="s">
        <v>639</v>
      </c>
      <c r="D74" s="9"/>
      <c r="E74" s="9"/>
      <c r="F74" s="9"/>
    </row>
    <row r="75" spans="2:9" ht="15" customHeight="1" x14ac:dyDescent="0.2">
      <c r="D75" s="11"/>
      <c r="E75" s="11"/>
      <c r="F75" s="11"/>
      <c r="H75" s="11"/>
    </row>
    <row r="76" spans="2:9" ht="15" customHeight="1" x14ac:dyDescent="0.2">
      <c r="B76" s="6" t="s">
        <v>10</v>
      </c>
      <c r="D76" s="11"/>
      <c r="E76" s="11"/>
      <c r="F76" s="11"/>
    </row>
    <row r="77" spans="2:9" ht="15" customHeight="1" x14ac:dyDescent="0.2">
      <c r="D77" s="11"/>
      <c r="E77" s="11"/>
      <c r="F77" s="11"/>
      <c r="G77" s="11"/>
    </row>
    <row r="78" spans="2:9" ht="15" customHeight="1" x14ac:dyDescent="0.2">
      <c r="C78" s="9" t="s">
        <v>31</v>
      </c>
      <c r="D78" s="9"/>
      <c r="E78" s="9"/>
      <c r="F78" s="9"/>
    </row>
    <row r="79" spans="2:9" ht="15" customHeight="1" x14ac:dyDescent="0.2">
      <c r="C79" s="335" t="s">
        <v>405</v>
      </c>
      <c r="D79" s="335"/>
      <c r="E79" s="335"/>
      <c r="F79" s="9"/>
      <c r="G79" s="9"/>
    </row>
    <row r="81" spans="1:10" ht="15" customHeight="1" x14ac:dyDescent="0.2">
      <c r="B81" s="6" t="s">
        <v>11</v>
      </c>
    </row>
    <row r="83" spans="1:10" ht="15" customHeight="1" x14ac:dyDescent="0.2">
      <c r="C83" s="9" t="s">
        <v>12</v>
      </c>
      <c r="D83" s="9"/>
      <c r="E83" s="9"/>
      <c r="F83" s="9"/>
      <c r="G83" s="9"/>
    </row>
    <row r="84" spans="1:10" ht="15" customHeight="1" x14ac:dyDescent="0.2">
      <c r="C84" s="335" t="s">
        <v>421</v>
      </c>
      <c r="D84" s="335"/>
      <c r="E84" s="335"/>
      <c r="F84" s="9"/>
    </row>
    <row r="85" spans="1:10" ht="15" customHeight="1" x14ac:dyDescent="0.2">
      <c r="H85" s="11"/>
      <c r="I85" s="11"/>
    </row>
    <row r="86" spans="1:10" ht="15" customHeight="1" x14ac:dyDescent="0.2">
      <c r="A86" s="17" t="s">
        <v>4</v>
      </c>
      <c r="H86" s="11"/>
      <c r="I86" s="11"/>
      <c r="J86" s="11"/>
    </row>
    <row r="87" spans="1:10" ht="15" customHeight="1" x14ac:dyDescent="0.2">
      <c r="D87" s="11"/>
      <c r="E87" s="11"/>
      <c r="F87" s="11"/>
      <c r="G87" s="11"/>
      <c r="H87" s="11"/>
    </row>
    <row r="88" spans="1:10" ht="15" customHeight="1" x14ac:dyDescent="0.2">
      <c r="C88" s="9" t="s">
        <v>39</v>
      </c>
      <c r="D88" s="9"/>
      <c r="E88" s="9"/>
      <c r="F88" s="9"/>
      <c r="G88" s="9"/>
    </row>
    <row r="89" spans="1:10" ht="15" customHeight="1" x14ac:dyDescent="0.2">
      <c r="C89" s="9" t="s">
        <v>41</v>
      </c>
      <c r="D89" s="9"/>
      <c r="E89" s="9"/>
      <c r="F89" s="9"/>
      <c r="G89" s="9"/>
    </row>
    <row r="90" spans="1:10" ht="15" customHeight="1" x14ac:dyDescent="0.2">
      <c r="C90" s="9" t="s">
        <v>600</v>
      </c>
      <c r="D90" s="9"/>
      <c r="E90" s="9"/>
      <c r="F90" s="9"/>
      <c r="G90" s="9"/>
      <c r="H90" s="9"/>
      <c r="I90" s="11"/>
      <c r="J90" s="11"/>
    </row>
    <row r="91" spans="1:10" ht="15" customHeight="1" x14ac:dyDescent="0.2">
      <c r="C91" s="335" t="s">
        <v>601</v>
      </c>
      <c r="D91" s="335"/>
      <c r="E91" s="335"/>
      <c r="F91" s="335"/>
      <c r="G91" s="11"/>
      <c r="H91" s="11"/>
      <c r="I91" s="11"/>
    </row>
    <row r="92" spans="1:10" ht="15" customHeight="1" x14ac:dyDescent="0.2">
      <c r="C92" s="335" t="s">
        <v>40</v>
      </c>
      <c r="D92" s="335"/>
      <c r="E92" s="335"/>
      <c r="F92" s="11"/>
      <c r="G92" s="11"/>
    </row>
    <row r="93" spans="1:10" ht="15" customHeight="1" x14ac:dyDescent="0.2">
      <c r="D93" s="11"/>
      <c r="E93" s="11"/>
      <c r="F93" s="11"/>
    </row>
    <row r="94" spans="1:10" ht="15" customHeight="1" x14ac:dyDescent="0.2">
      <c r="A94" s="9" t="s">
        <v>32</v>
      </c>
      <c r="B94" s="9"/>
      <c r="C94" s="9"/>
      <c r="D94" s="9"/>
      <c r="E94" s="9"/>
      <c r="F94" s="9"/>
    </row>
    <row r="96" spans="1:10" ht="15" customHeight="1" x14ac:dyDescent="0.2">
      <c r="B96" s="6"/>
    </row>
    <row r="98" spans="1:11" ht="15" customHeight="1" x14ac:dyDescent="0.2">
      <c r="A98" s="843" t="s">
        <v>612</v>
      </c>
      <c r="B98" s="844"/>
      <c r="C98" s="844"/>
      <c r="D98" s="844"/>
      <c r="E98" s="844"/>
      <c r="F98" s="844"/>
      <c r="G98" s="844"/>
      <c r="H98" s="844"/>
      <c r="I98" s="844"/>
      <c r="J98" s="844"/>
      <c r="K98" s="844"/>
    </row>
    <row r="99" spans="1:11" ht="15" customHeight="1" x14ac:dyDescent="0.2">
      <c r="A99" s="844"/>
      <c r="B99" s="844"/>
      <c r="C99" s="844"/>
      <c r="D99" s="844"/>
      <c r="E99" s="844"/>
      <c r="F99" s="844"/>
      <c r="G99" s="844"/>
      <c r="H99" s="844"/>
      <c r="I99" s="844"/>
      <c r="J99" s="844"/>
      <c r="K99" s="844"/>
    </row>
    <row r="100" spans="1:11" ht="15" customHeight="1" x14ac:dyDescent="0.2">
      <c r="A100" s="844"/>
      <c r="B100" s="844"/>
      <c r="C100" s="844"/>
      <c r="D100" s="844"/>
      <c r="E100" s="844"/>
      <c r="F100" s="844"/>
      <c r="G100" s="844"/>
      <c r="H100" s="844"/>
      <c r="I100" s="844"/>
      <c r="J100" s="844"/>
      <c r="K100" s="844"/>
    </row>
    <row r="101" spans="1:11" ht="15" customHeight="1" x14ac:dyDescent="0.2">
      <c r="A101" s="844"/>
      <c r="B101" s="844"/>
      <c r="C101" s="844"/>
      <c r="D101" s="844"/>
      <c r="E101" s="844"/>
      <c r="F101" s="844"/>
      <c r="G101" s="844"/>
      <c r="H101" s="844"/>
      <c r="I101" s="844"/>
      <c r="J101" s="844"/>
      <c r="K101" s="844"/>
    </row>
    <row r="102" spans="1:11" ht="15" customHeight="1" x14ac:dyDescent="0.2">
      <c r="A102" s="844"/>
      <c r="B102" s="844"/>
      <c r="C102" s="844"/>
      <c r="D102" s="844"/>
      <c r="E102" s="844"/>
      <c r="F102" s="844"/>
      <c r="G102" s="844"/>
      <c r="H102" s="844"/>
      <c r="I102" s="844"/>
      <c r="J102" s="844"/>
      <c r="K102" s="844"/>
    </row>
  </sheetData>
  <mergeCells count="2">
    <mergeCell ref="A4:G4"/>
    <mergeCell ref="A98:K102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8:F78" location="'Producción interior GN'!A1" display="Producción interior de gas natural"/>
    <hyperlink ref="C83:G83" location="'PVP máximo TUR'!A1" display="PVP máximo de las tarifas último recurso de gas natural "/>
    <hyperlink ref="C88:G88" location="'Stocks mat. primas y PP'!A1" display="Stocks de crudo, materias primas y productos petrolíferos"/>
    <hyperlink ref="C89:G89" location="'EMS prod. pet.'!A1" display="Existencias mínimas de seguridad de productos petroliferos"/>
    <hyperlink ref="C90:H90" location="'Nivel Stocks España'!A1" display="Nivel de Stocks en España calculado en días de importaciones netas"/>
    <hyperlink ref="A94:F94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9:G79" location="'Balance  Gas natural'!A1" display="Balance de producción y consumo de gas natural "/>
    <hyperlink ref="C84:F84" location="'Cotizaciones GN'!A1" display="Cotizaciones del gas natural"/>
    <hyperlink ref="C91:F91" location="'RREE Cores'!A1" display="Reservas estrategicas Cores"/>
    <hyperlink ref="C92:E92" location="'Existencias GN'!A1" display="Existencias gas natural"/>
    <hyperlink ref="C54:G54" location="'Cotizaciones de los crudos'!A1" display="Cotizaciones de los crudos de referencia y tipo de cambio"/>
    <hyperlink ref="C74" location="'importaciones netas GN'!A1" display="Importaciones netas de gas natural 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>
      <selection activeCell="C29" sqref="C29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64" t="s">
        <v>27</v>
      </c>
      <c r="B1" s="565"/>
      <c r="C1" s="565"/>
      <c r="D1" s="565"/>
      <c r="E1" s="565"/>
      <c r="F1" s="565"/>
      <c r="G1" s="565"/>
      <c r="H1" s="565"/>
      <c r="I1" s="572"/>
    </row>
    <row r="2" spans="1:11" ht="15.75" x14ac:dyDescent="0.25">
      <c r="A2" s="566"/>
      <c r="B2" s="567"/>
      <c r="C2" s="568"/>
      <c r="D2" s="568"/>
      <c r="E2" s="568"/>
      <c r="F2" s="568"/>
      <c r="G2" s="550"/>
      <c r="H2" s="550" t="s">
        <v>159</v>
      </c>
      <c r="I2" s="572"/>
    </row>
    <row r="3" spans="1:11" s="102" customFormat="1" x14ac:dyDescent="0.2">
      <c r="A3" s="551"/>
      <c r="B3" s="861">
        <f>INDICE!A3</f>
        <v>42186</v>
      </c>
      <c r="C3" s="862"/>
      <c r="D3" s="862" t="s">
        <v>120</v>
      </c>
      <c r="E3" s="862"/>
      <c r="F3" s="862" t="s">
        <v>121</v>
      </c>
      <c r="G3" s="863"/>
      <c r="H3" s="862"/>
      <c r="I3" s="534"/>
    </row>
    <row r="4" spans="1:11" s="102" customFormat="1" x14ac:dyDescent="0.2">
      <c r="A4" s="552"/>
      <c r="B4" s="553" t="s">
        <v>48</v>
      </c>
      <c r="C4" s="553" t="s">
        <v>500</v>
      </c>
      <c r="D4" s="553" t="s">
        <v>48</v>
      </c>
      <c r="E4" s="553" t="s">
        <v>500</v>
      </c>
      <c r="F4" s="553" t="s">
        <v>48</v>
      </c>
      <c r="G4" s="554" t="s">
        <v>500</v>
      </c>
      <c r="H4" s="554" t="s">
        <v>110</v>
      </c>
      <c r="I4" s="534"/>
    </row>
    <row r="5" spans="1:11" s="102" customFormat="1" x14ac:dyDescent="0.2">
      <c r="A5" s="555" t="s">
        <v>179</v>
      </c>
      <c r="B5" s="514">
        <v>2050.1208200000001</v>
      </c>
      <c r="C5" s="507">
        <v>6.149182858934152</v>
      </c>
      <c r="D5" s="506">
        <v>12668.799819999997</v>
      </c>
      <c r="E5" s="507">
        <v>4.4955117454006999</v>
      </c>
      <c r="F5" s="506">
        <v>21449.358039999996</v>
      </c>
      <c r="G5" s="507">
        <v>3.483273064254353</v>
      </c>
      <c r="H5" s="512">
        <v>73.102417777921687</v>
      </c>
      <c r="I5" s="534"/>
      <c r="K5" s="96"/>
    </row>
    <row r="6" spans="1:11" s="102" customFormat="1" x14ac:dyDescent="0.2">
      <c r="A6" s="555" t="s">
        <v>180</v>
      </c>
      <c r="B6" s="576">
        <v>7.8939999999999982E-2</v>
      </c>
      <c r="C6" s="524">
        <v>-89.585751978891835</v>
      </c>
      <c r="D6" s="556">
        <v>0.57890999999999992</v>
      </c>
      <c r="E6" s="507">
        <v>-85.722846996152725</v>
      </c>
      <c r="F6" s="506">
        <v>3.2717100000000006</v>
      </c>
      <c r="G6" s="507">
        <v>-45.092454913754608</v>
      </c>
      <c r="H6" s="576">
        <v>1.1150446126275032E-2</v>
      </c>
      <c r="I6" s="534"/>
      <c r="K6" s="96"/>
    </row>
    <row r="7" spans="1:11" s="102" customFormat="1" x14ac:dyDescent="0.2">
      <c r="A7" s="555" t="s">
        <v>181</v>
      </c>
      <c r="B7" s="514">
        <v>2.1023899999999998</v>
      </c>
      <c r="C7" s="507">
        <v>68.740619456951819</v>
      </c>
      <c r="D7" s="556">
        <v>10.138089999999998</v>
      </c>
      <c r="E7" s="507">
        <v>20.472975221146381</v>
      </c>
      <c r="F7" s="506">
        <v>17.82518</v>
      </c>
      <c r="G7" s="507">
        <v>-2.4220972167176447</v>
      </c>
      <c r="H7" s="512">
        <v>6.0750711181967579E-2</v>
      </c>
      <c r="I7" s="534"/>
      <c r="K7" s="96"/>
    </row>
    <row r="8" spans="1:11" s="102" customFormat="1" x14ac:dyDescent="0.2">
      <c r="A8" s="575" t="s">
        <v>182</v>
      </c>
      <c r="B8" s="515">
        <v>2052.30215</v>
      </c>
      <c r="C8" s="516">
        <v>6.1519849559886435</v>
      </c>
      <c r="D8" s="515">
        <v>12679.516819999997</v>
      </c>
      <c r="E8" s="516">
        <v>4.4764479223558711</v>
      </c>
      <c r="F8" s="515">
        <v>21470.454929999996</v>
      </c>
      <c r="G8" s="516">
        <v>3.4641266049551969</v>
      </c>
      <c r="H8" s="516">
        <v>73.17431893522992</v>
      </c>
      <c r="I8" s="534"/>
    </row>
    <row r="9" spans="1:11" s="102" customFormat="1" x14ac:dyDescent="0.2">
      <c r="A9" s="555" t="s">
        <v>183</v>
      </c>
      <c r="B9" s="514">
        <v>292.80686000000003</v>
      </c>
      <c r="C9" s="507">
        <v>0.29821921738050206</v>
      </c>
      <c r="D9" s="506">
        <v>2181.0806900000002</v>
      </c>
      <c r="E9" s="507">
        <v>5.0254337294841713</v>
      </c>
      <c r="F9" s="506">
        <v>3734.4652500000007</v>
      </c>
      <c r="G9" s="507">
        <v>0.55679389764482567</v>
      </c>
      <c r="H9" s="512">
        <v>12.727580861559007</v>
      </c>
      <c r="I9" s="534"/>
    </row>
    <row r="10" spans="1:11" s="102" customFormat="1" x14ac:dyDescent="0.2">
      <c r="A10" s="555" t="s">
        <v>184</v>
      </c>
      <c r="B10" s="514">
        <v>74.196660000000037</v>
      </c>
      <c r="C10" s="507">
        <v>-26.402752779983384</v>
      </c>
      <c r="D10" s="506">
        <v>1190.79396</v>
      </c>
      <c r="E10" s="507">
        <v>2.6172645392136205</v>
      </c>
      <c r="F10" s="506">
        <v>2048.9303399999994</v>
      </c>
      <c r="G10" s="507">
        <v>-3.0871009909688105</v>
      </c>
      <c r="H10" s="512">
        <v>6.9830417037758163</v>
      </c>
      <c r="I10" s="534"/>
    </row>
    <row r="11" spans="1:11" s="102" customFormat="1" x14ac:dyDescent="0.2">
      <c r="A11" s="555" t="s">
        <v>185</v>
      </c>
      <c r="B11" s="514">
        <v>187.10748999999998</v>
      </c>
      <c r="C11" s="507">
        <v>46.604299259501623</v>
      </c>
      <c r="D11" s="506">
        <v>1322.8980399999998</v>
      </c>
      <c r="E11" s="507">
        <v>32.883530270921085</v>
      </c>
      <c r="F11" s="506">
        <v>2087.6660700000002</v>
      </c>
      <c r="G11" s="507">
        <v>22.717835280750148</v>
      </c>
      <c r="H11" s="512">
        <v>7.1150584994352544</v>
      </c>
      <c r="I11" s="534"/>
    </row>
    <row r="12" spans="1:11" s="3" customFormat="1" x14ac:dyDescent="0.2">
      <c r="A12" s="557" t="s">
        <v>186</v>
      </c>
      <c r="B12" s="517">
        <v>2606.4131600000001</v>
      </c>
      <c r="C12" s="518">
        <v>6.222047698634384</v>
      </c>
      <c r="D12" s="517">
        <v>17374.289510000002</v>
      </c>
      <c r="E12" s="518">
        <v>6.1419711224667992</v>
      </c>
      <c r="F12" s="517">
        <v>29341.516589999996</v>
      </c>
      <c r="G12" s="518">
        <v>3.7507684033073017</v>
      </c>
      <c r="H12" s="518">
        <v>100</v>
      </c>
      <c r="I12" s="487"/>
    </row>
    <row r="13" spans="1:11" s="102" customFormat="1" x14ac:dyDescent="0.2">
      <c r="A13" s="580" t="s">
        <v>157</v>
      </c>
      <c r="B13" s="519"/>
      <c r="C13" s="519"/>
      <c r="D13" s="519"/>
      <c r="E13" s="519"/>
      <c r="F13" s="519"/>
      <c r="G13" s="519"/>
      <c r="H13" s="519"/>
      <c r="I13" s="534"/>
    </row>
    <row r="14" spans="1:11" s="130" customFormat="1" x14ac:dyDescent="0.2">
      <c r="A14" s="558" t="s">
        <v>187</v>
      </c>
      <c r="B14" s="538">
        <v>85.275899999999993</v>
      </c>
      <c r="C14" s="527">
        <v>3.9590960780371094</v>
      </c>
      <c r="D14" s="526">
        <v>539.65898999999979</v>
      </c>
      <c r="E14" s="527">
        <v>8.4201657948060031</v>
      </c>
      <c r="F14" s="526">
        <v>946.40558999999973</v>
      </c>
      <c r="G14" s="527">
        <v>31.955702464626199</v>
      </c>
      <c r="H14" s="540">
        <v>3.2254828651990954</v>
      </c>
      <c r="I14" s="573"/>
    </row>
    <row r="15" spans="1:11" s="130" customFormat="1" x14ac:dyDescent="0.2">
      <c r="A15" s="559" t="s">
        <v>603</v>
      </c>
      <c r="B15" s="578">
        <v>4.1551337847597143</v>
      </c>
      <c r="C15" s="531"/>
      <c r="D15" s="560">
        <v>4.2561479089547829</v>
      </c>
      <c r="E15" s="531"/>
      <c r="F15" s="560">
        <v>4.4079438143512126</v>
      </c>
      <c r="G15" s="531"/>
      <c r="H15" s="541"/>
      <c r="I15" s="573"/>
    </row>
    <row r="16" spans="1:11" s="130" customFormat="1" x14ac:dyDescent="0.2">
      <c r="A16" s="561" t="s">
        <v>509</v>
      </c>
      <c r="B16" s="579">
        <v>128.42387999999997</v>
      </c>
      <c r="C16" s="521">
        <v>33.559010249683915</v>
      </c>
      <c r="D16" s="520">
        <v>997.02186999999992</v>
      </c>
      <c r="E16" s="521">
        <v>41.177009246381495</v>
      </c>
      <c r="F16" s="562">
        <v>1553.7485800000002</v>
      </c>
      <c r="G16" s="521">
        <v>25.610858796425955</v>
      </c>
      <c r="H16" s="577">
        <v>5.2953928786678315</v>
      </c>
      <c r="I16" s="573"/>
    </row>
    <row r="17" spans="1:14" s="102" customFormat="1" x14ac:dyDescent="0.2">
      <c r="A17" s="569"/>
      <c r="B17" s="570"/>
      <c r="C17" s="570"/>
      <c r="D17" s="570"/>
      <c r="E17" s="570"/>
      <c r="F17" s="570"/>
      <c r="G17" s="570"/>
      <c r="H17" s="571" t="s">
        <v>240</v>
      </c>
      <c r="I17" s="534"/>
    </row>
    <row r="18" spans="1:14" s="102" customFormat="1" x14ac:dyDescent="0.2">
      <c r="A18" s="563" t="s">
        <v>570</v>
      </c>
      <c r="B18" s="525"/>
      <c r="C18" s="525"/>
      <c r="D18" s="525"/>
      <c r="E18" s="525"/>
      <c r="F18" s="506"/>
      <c r="G18" s="525"/>
      <c r="H18" s="525"/>
      <c r="I18" s="107"/>
      <c r="J18" s="107"/>
      <c r="K18" s="107"/>
      <c r="L18" s="107"/>
      <c r="M18" s="107"/>
      <c r="N18" s="107"/>
    </row>
    <row r="19" spans="1:14" x14ac:dyDescent="0.2">
      <c r="A19" s="864" t="s">
        <v>510</v>
      </c>
      <c r="B19" s="865"/>
      <c r="C19" s="865"/>
      <c r="D19" s="865"/>
      <c r="E19" s="865"/>
      <c r="F19" s="865"/>
      <c r="G19" s="865"/>
      <c r="H19" s="568"/>
      <c r="I19" s="108"/>
      <c r="J19" s="108"/>
      <c r="K19" s="108"/>
      <c r="L19" s="108"/>
      <c r="M19" s="108"/>
      <c r="N19" s="108"/>
    </row>
    <row r="20" spans="1:14" ht="14.25" x14ac:dyDescent="0.2">
      <c r="A20" s="166" t="s">
        <v>670</v>
      </c>
      <c r="B20" s="574"/>
      <c r="C20" s="574"/>
      <c r="D20" s="574"/>
      <c r="E20" s="574"/>
      <c r="F20" s="574"/>
      <c r="G20" s="574"/>
      <c r="H20" s="574"/>
      <c r="I20" s="108"/>
      <c r="J20" s="108"/>
      <c r="K20" s="108"/>
      <c r="L20" s="108"/>
      <c r="M20" s="108"/>
      <c r="N20" s="108"/>
    </row>
    <row r="21" spans="1:14" x14ac:dyDescent="0.2">
      <c r="A21" s="171"/>
      <c r="B21" s="172"/>
      <c r="C21" s="172"/>
      <c r="D21" s="172"/>
      <c r="E21" s="172"/>
      <c r="F21" s="172"/>
      <c r="G21" s="172"/>
      <c r="H21" s="172"/>
    </row>
    <row r="32" spans="1:14" x14ac:dyDescent="0.2">
      <c r="C32" s="96" t="s">
        <v>429</v>
      </c>
    </row>
  </sheetData>
  <mergeCells count="4">
    <mergeCell ref="B3:C3"/>
    <mergeCell ref="D3:E3"/>
    <mergeCell ref="F3:H3"/>
    <mergeCell ref="A19:G19"/>
  </mergeCells>
  <conditionalFormatting sqref="B6">
    <cfRule type="cellIs" dxfId="105" priority="9" operator="between">
      <formula>0</formula>
      <formula>0.5</formula>
    </cfRule>
    <cfRule type="cellIs" dxfId="104" priority="10" operator="between">
      <formula>0</formula>
      <formula>0.49</formula>
    </cfRule>
  </conditionalFormatting>
  <conditionalFormatting sqref="D6">
    <cfRule type="cellIs" dxfId="103" priority="7" operator="between">
      <formula>0</formula>
      <formula>0.5</formula>
    </cfRule>
    <cfRule type="cellIs" dxfId="102" priority="8" operator="between">
      <formula>0</formula>
      <formula>0.49</formula>
    </cfRule>
  </conditionalFormatting>
  <conditionalFormatting sqref="D7">
    <cfRule type="cellIs" dxfId="101" priority="5" operator="between">
      <formula>0</formula>
      <formula>0.5</formula>
    </cfRule>
    <cfRule type="cellIs" dxfId="100" priority="6" operator="between">
      <formula>0</formula>
      <formula>0.49</formula>
    </cfRule>
  </conditionalFormatting>
  <conditionalFormatting sqref="H6">
    <cfRule type="cellIs" dxfId="99" priority="1" operator="between">
      <formula>0</formula>
      <formula>0.5</formula>
    </cfRule>
    <cfRule type="cellIs" dxfId="98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E31" sqref="E31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511</v>
      </c>
    </row>
    <row r="2" spans="1:11" ht="15.75" x14ac:dyDescent="0.25">
      <c r="A2" s="2"/>
      <c r="J2" s="110" t="s">
        <v>159</v>
      </c>
    </row>
    <row r="3" spans="1:11" s="114" customFormat="1" ht="13.7" customHeight="1" x14ac:dyDescent="0.2">
      <c r="A3" s="111"/>
      <c r="B3" s="859">
        <f>INDICE!A3</f>
        <v>42186</v>
      </c>
      <c r="C3" s="859"/>
      <c r="D3" s="859">
        <f>INDICE!C3</f>
        <v>0</v>
      </c>
      <c r="E3" s="859"/>
      <c r="F3" s="112"/>
      <c r="G3" s="860" t="s">
        <v>121</v>
      </c>
      <c r="H3" s="860"/>
      <c r="I3" s="860"/>
      <c r="J3" s="860"/>
    </row>
    <row r="4" spans="1:11" s="114" customFormat="1" x14ac:dyDescent="0.2">
      <c r="A4" s="115"/>
      <c r="B4" s="116" t="s">
        <v>188</v>
      </c>
      <c r="C4" s="116" t="s">
        <v>189</v>
      </c>
      <c r="D4" s="116" t="s">
        <v>190</v>
      </c>
      <c r="E4" s="116" t="s">
        <v>191</v>
      </c>
      <c r="F4" s="116"/>
      <c r="G4" s="116" t="s">
        <v>188</v>
      </c>
      <c r="H4" s="116" t="s">
        <v>189</v>
      </c>
      <c r="I4" s="116" t="s">
        <v>190</v>
      </c>
      <c r="J4" s="116" t="s">
        <v>191</v>
      </c>
    </row>
    <row r="5" spans="1:11" s="114" customFormat="1" x14ac:dyDescent="0.2">
      <c r="A5" s="581" t="s">
        <v>161</v>
      </c>
      <c r="B5" s="117">
        <v>307.67376000000013</v>
      </c>
      <c r="C5" s="117">
        <v>46.967199999999977</v>
      </c>
      <c r="D5" s="117">
        <v>13.809430000000001</v>
      </c>
      <c r="E5" s="542">
        <v>368.45039000000014</v>
      </c>
      <c r="F5" s="117"/>
      <c r="G5" s="117">
        <v>3268.4564000000046</v>
      </c>
      <c r="H5" s="117">
        <v>574.47666000000004</v>
      </c>
      <c r="I5" s="117">
        <v>170.91430999999994</v>
      </c>
      <c r="J5" s="542">
        <v>4013.847370000005</v>
      </c>
      <c r="K5" s="82"/>
    </row>
    <row r="6" spans="1:11" s="114" customFormat="1" x14ac:dyDescent="0.2">
      <c r="A6" s="582" t="s">
        <v>162</v>
      </c>
      <c r="B6" s="119">
        <v>87.630330000000015</v>
      </c>
      <c r="C6" s="119">
        <v>22.733129999999996</v>
      </c>
      <c r="D6" s="119">
        <v>1.7699300000000002</v>
      </c>
      <c r="E6" s="545">
        <v>112.13339000000001</v>
      </c>
      <c r="F6" s="119"/>
      <c r="G6" s="119">
        <v>910.54096000000015</v>
      </c>
      <c r="H6" s="119">
        <v>269.79356000000018</v>
      </c>
      <c r="I6" s="119">
        <v>104.00570000000003</v>
      </c>
      <c r="J6" s="545">
        <v>1284.3402200000003</v>
      </c>
      <c r="K6" s="82"/>
    </row>
    <row r="7" spans="1:11" s="114" customFormat="1" x14ac:dyDescent="0.2">
      <c r="A7" s="582" t="s">
        <v>163</v>
      </c>
      <c r="B7" s="119">
        <v>41.131799999999998</v>
      </c>
      <c r="C7" s="119">
        <v>5.3384000000000009</v>
      </c>
      <c r="D7" s="119">
        <v>2.0081900000000004</v>
      </c>
      <c r="E7" s="545">
        <v>48.478389999999997</v>
      </c>
      <c r="F7" s="119"/>
      <c r="G7" s="119">
        <v>443.08659999999958</v>
      </c>
      <c r="H7" s="119">
        <v>76.865290000000002</v>
      </c>
      <c r="I7" s="119">
        <v>55.554180000000017</v>
      </c>
      <c r="J7" s="545">
        <v>575.50606999999957</v>
      </c>
      <c r="K7" s="82"/>
    </row>
    <row r="8" spans="1:11" s="114" customFormat="1" x14ac:dyDescent="0.2">
      <c r="A8" s="582" t="s">
        <v>164</v>
      </c>
      <c r="B8" s="119">
        <v>46.898209999999999</v>
      </c>
      <c r="C8" s="119">
        <v>3.6534900000000001</v>
      </c>
      <c r="D8" s="119">
        <v>13.9412</v>
      </c>
      <c r="E8" s="545">
        <v>64.492899999999992</v>
      </c>
      <c r="F8" s="119"/>
      <c r="G8" s="119">
        <v>389.25465000000003</v>
      </c>
      <c r="H8" s="119">
        <v>44.440820000000009</v>
      </c>
      <c r="I8" s="119">
        <v>124.11604</v>
      </c>
      <c r="J8" s="545">
        <v>557.81151</v>
      </c>
      <c r="K8" s="82"/>
    </row>
    <row r="9" spans="1:11" s="114" customFormat="1" x14ac:dyDescent="0.2">
      <c r="A9" s="582" t="s">
        <v>165</v>
      </c>
      <c r="B9" s="119">
        <v>56.137720000000002</v>
      </c>
      <c r="C9" s="119">
        <v>8.9000000000000006E-4</v>
      </c>
      <c r="D9" s="119">
        <v>0</v>
      </c>
      <c r="E9" s="545">
        <v>56.13861</v>
      </c>
      <c r="F9" s="119"/>
      <c r="G9" s="119">
        <v>634.28448000000003</v>
      </c>
      <c r="H9" s="119">
        <v>1.8500000000000001E-3</v>
      </c>
      <c r="I9" s="119">
        <v>138.22926999999999</v>
      </c>
      <c r="J9" s="545">
        <v>772.51559999999995</v>
      </c>
      <c r="K9" s="82"/>
    </row>
    <row r="10" spans="1:11" s="114" customFormat="1" x14ac:dyDescent="0.2">
      <c r="A10" s="582" t="s">
        <v>166</v>
      </c>
      <c r="B10" s="119">
        <v>29.458519999999996</v>
      </c>
      <c r="C10" s="119">
        <v>4.5666299999999991</v>
      </c>
      <c r="D10" s="119">
        <v>0.46059</v>
      </c>
      <c r="E10" s="545">
        <v>34.48574</v>
      </c>
      <c r="F10" s="119"/>
      <c r="G10" s="119">
        <v>303.92903999999987</v>
      </c>
      <c r="H10" s="119">
        <v>59.659270000000028</v>
      </c>
      <c r="I10" s="119">
        <v>10.980580000000002</v>
      </c>
      <c r="J10" s="545">
        <v>374.5688899999999</v>
      </c>
      <c r="K10" s="82"/>
    </row>
    <row r="11" spans="1:11" s="114" customFormat="1" x14ac:dyDescent="0.2">
      <c r="A11" s="582" t="s">
        <v>167</v>
      </c>
      <c r="B11" s="119">
        <v>155.51114000000001</v>
      </c>
      <c r="C11" s="119">
        <v>54.590470000000032</v>
      </c>
      <c r="D11" s="119">
        <v>5.7752199999999991</v>
      </c>
      <c r="E11" s="545">
        <v>215.87683000000004</v>
      </c>
      <c r="F11" s="119"/>
      <c r="G11" s="119">
        <v>1544.1383900000028</v>
      </c>
      <c r="H11" s="119">
        <v>612.94994999999983</v>
      </c>
      <c r="I11" s="119">
        <v>240.56439999999992</v>
      </c>
      <c r="J11" s="545">
        <v>2397.6527400000023</v>
      </c>
      <c r="K11" s="82"/>
    </row>
    <row r="12" spans="1:11" s="114" customFormat="1" x14ac:dyDescent="0.2">
      <c r="A12" s="582" t="s">
        <v>623</v>
      </c>
      <c r="B12" s="119">
        <v>115.18081000000001</v>
      </c>
      <c r="C12" s="119">
        <v>34.730830000000005</v>
      </c>
      <c r="D12" s="119">
        <v>2.9376700000000002</v>
      </c>
      <c r="E12" s="545">
        <v>152.84931</v>
      </c>
      <c r="F12" s="119"/>
      <c r="G12" s="119">
        <v>1181.7301400000003</v>
      </c>
      <c r="H12" s="119">
        <v>499.02841999999998</v>
      </c>
      <c r="I12" s="119">
        <v>158.51827000000003</v>
      </c>
      <c r="J12" s="545">
        <v>1839.2768300000002</v>
      </c>
      <c r="K12" s="82"/>
    </row>
    <row r="13" spans="1:11" s="114" customFormat="1" x14ac:dyDescent="0.2">
      <c r="A13" s="582" t="s">
        <v>168</v>
      </c>
      <c r="B13" s="119">
        <v>325.28368</v>
      </c>
      <c r="C13" s="119">
        <v>29.748379999999997</v>
      </c>
      <c r="D13" s="119">
        <v>8.2709199999999985</v>
      </c>
      <c r="E13" s="545">
        <v>363.30297999999999</v>
      </c>
      <c r="F13" s="119"/>
      <c r="G13" s="119">
        <v>3341.447520000002</v>
      </c>
      <c r="H13" s="119">
        <v>441.39051000000012</v>
      </c>
      <c r="I13" s="119">
        <v>229.87622000000005</v>
      </c>
      <c r="J13" s="545">
        <v>4012.7142500000023</v>
      </c>
      <c r="K13" s="82"/>
    </row>
    <row r="14" spans="1:11" s="114" customFormat="1" x14ac:dyDescent="0.2">
      <c r="A14" s="582" t="s">
        <v>169</v>
      </c>
      <c r="B14" s="119">
        <v>1.2174700000000001</v>
      </c>
      <c r="C14" s="119">
        <v>5.6999999999999998E-4</v>
      </c>
      <c r="D14" s="119">
        <v>0</v>
      </c>
      <c r="E14" s="545">
        <v>1.21804</v>
      </c>
      <c r="F14" s="119"/>
      <c r="G14" s="119">
        <v>12.22438</v>
      </c>
      <c r="H14" s="119">
        <v>5.6999999999999998E-4</v>
      </c>
      <c r="I14" s="119">
        <v>0.50704000000000005</v>
      </c>
      <c r="J14" s="545">
        <v>12.73199</v>
      </c>
      <c r="K14" s="82"/>
    </row>
    <row r="15" spans="1:11" s="114" customFormat="1" x14ac:dyDescent="0.2">
      <c r="A15" s="582" t="s">
        <v>170</v>
      </c>
      <c r="B15" s="119">
        <v>203.82965999999993</v>
      </c>
      <c r="C15" s="119">
        <v>16.778629999999996</v>
      </c>
      <c r="D15" s="119">
        <v>5.8873399999999991</v>
      </c>
      <c r="E15" s="545">
        <v>226.49562999999992</v>
      </c>
      <c r="F15" s="119"/>
      <c r="G15" s="119">
        <v>2082.1124800000011</v>
      </c>
      <c r="H15" s="119">
        <v>214.49987999999988</v>
      </c>
      <c r="I15" s="119">
        <v>104.22299999999998</v>
      </c>
      <c r="J15" s="545">
        <v>2400.8353600000009</v>
      </c>
      <c r="K15" s="82"/>
    </row>
    <row r="16" spans="1:11" s="114" customFormat="1" x14ac:dyDescent="0.2">
      <c r="A16" s="582" t="s">
        <v>171</v>
      </c>
      <c r="B16" s="119">
        <v>56.095100000000009</v>
      </c>
      <c r="C16" s="119">
        <v>10.578340000000001</v>
      </c>
      <c r="D16" s="119">
        <v>0.68246000000000007</v>
      </c>
      <c r="E16" s="545">
        <v>67.35590000000002</v>
      </c>
      <c r="F16" s="119"/>
      <c r="G16" s="119">
        <v>583.56145000000015</v>
      </c>
      <c r="H16" s="119">
        <v>139.35723999999999</v>
      </c>
      <c r="I16" s="119">
        <v>24.303129999999996</v>
      </c>
      <c r="J16" s="545">
        <v>747.22182000000021</v>
      </c>
      <c r="K16" s="82"/>
    </row>
    <row r="17" spans="1:16" s="114" customFormat="1" x14ac:dyDescent="0.2">
      <c r="A17" s="582" t="s">
        <v>172</v>
      </c>
      <c r="B17" s="119">
        <v>125.73462999999998</v>
      </c>
      <c r="C17" s="119">
        <v>21.217269999999996</v>
      </c>
      <c r="D17" s="119">
        <v>8.1044400000000021</v>
      </c>
      <c r="E17" s="545">
        <v>155.05633999999998</v>
      </c>
      <c r="F17" s="119"/>
      <c r="G17" s="119">
        <v>1351.0614400000004</v>
      </c>
      <c r="H17" s="119">
        <v>267.21924000000018</v>
      </c>
      <c r="I17" s="119">
        <v>250.23168999999987</v>
      </c>
      <c r="J17" s="545">
        <v>1868.5123700000004</v>
      </c>
      <c r="K17" s="82"/>
    </row>
    <row r="18" spans="1:16" s="114" customFormat="1" x14ac:dyDescent="0.2">
      <c r="A18" s="582" t="s">
        <v>173</v>
      </c>
      <c r="B18" s="119">
        <v>16.419529999999998</v>
      </c>
      <c r="C18" s="119">
        <v>3.7417200000000004</v>
      </c>
      <c r="D18" s="119">
        <v>0.55013999999999996</v>
      </c>
      <c r="E18" s="545">
        <v>20.711389999999998</v>
      </c>
      <c r="F18" s="119"/>
      <c r="G18" s="119">
        <v>172.91971000000001</v>
      </c>
      <c r="H18" s="119">
        <v>45.347300000000004</v>
      </c>
      <c r="I18" s="119">
        <v>25.147069999999999</v>
      </c>
      <c r="J18" s="545">
        <v>243.41408000000001</v>
      </c>
      <c r="K18" s="82"/>
    </row>
    <row r="19" spans="1:16" s="114" customFormat="1" x14ac:dyDescent="0.2">
      <c r="A19" s="582" t="s">
        <v>174</v>
      </c>
      <c r="B19" s="119">
        <v>200.78711999999999</v>
      </c>
      <c r="C19" s="119">
        <v>7.6131100000000007</v>
      </c>
      <c r="D19" s="119">
        <v>6.0302600000000002</v>
      </c>
      <c r="E19" s="545">
        <v>214.43048999999999</v>
      </c>
      <c r="F19" s="119"/>
      <c r="G19" s="119">
        <v>2195.963600000001</v>
      </c>
      <c r="H19" s="119">
        <v>111.43249000000002</v>
      </c>
      <c r="I19" s="119">
        <v>279.82733999999999</v>
      </c>
      <c r="J19" s="545">
        <v>2587.2234300000009</v>
      </c>
      <c r="K19" s="82"/>
    </row>
    <row r="20" spans="1:16" s="114" customFormat="1" x14ac:dyDescent="0.2">
      <c r="A20" s="582" t="s">
        <v>175</v>
      </c>
      <c r="B20" s="119">
        <v>1.5425600000000002</v>
      </c>
      <c r="C20" s="119">
        <v>3.449E-2</v>
      </c>
      <c r="D20" s="119">
        <v>1.3619999999999998E-2</v>
      </c>
      <c r="E20" s="545">
        <v>1.59067</v>
      </c>
      <c r="F20" s="119"/>
      <c r="G20" s="119">
        <v>14.708210000000001</v>
      </c>
      <c r="H20" s="119">
        <v>4.4380000000000003E-2</v>
      </c>
      <c r="I20" s="119">
        <v>4.4719999999999996E-2</v>
      </c>
      <c r="J20" s="545">
        <v>14.797310000000001</v>
      </c>
      <c r="K20" s="82"/>
    </row>
    <row r="21" spans="1:16" s="114" customFormat="1" x14ac:dyDescent="0.2">
      <c r="A21" s="582" t="s">
        <v>176</v>
      </c>
      <c r="B21" s="119">
        <v>81.641340000000014</v>
      </c>
      <c r="C21" s="119">
        <v>11.867369999999999</v>
      </c>
      <c r="D21" s="119">
        <v>0.89856000000000003</v>
      </c>
      <c r="E21" s="545">
        <v>94.407270000000011</v>
      </c>
      <c r="F21" s="119"/>
      <c r="G21" s="119">
        <v>844.08839999999987</v>
      </c>
      <c r="H21" s="119">
        <v>138.29445999999999</v>
      </c>
      <c r="I21" s="119">
        <v>18.512040000000002</v>
      </c>
      <c r="J21" s="545">
        <v>1000.8948999999998</v>
      </c>
      <c r="K21" s="82"/>
    </row>
    <row r="22" spans="1:16" s="114" customFormat="1" x14ac:dyDescent="0.2">
      <c r="A22" s="582" t="s">
        <v>177</v>
      </c>
      <c r="B22" s="119">
        <v>54.370989999999999</v>
      </c>
      <c r="C22" s="119">
        <v>7.0028099999999993</v>
      </c>
      <c r="D22" s="119">
        <v>0.59019999999999995</v>
      </c>
      <c r="E22" s="545">
        <v>61.963999999999999</v>
      </c>
      <c r="F22" s="119"/>
      <c r="G22" s="119">
        <v>613.61542999999995</v>
      </c>
      <c r="H22" s="119">
        <v>92.635360000000006</v>
      </c>
      <c r="I22" s="119">
        <v>31.429790000000008</v>
      </c>
      <c r="J22" s="545">
        <v>737.68057999999996</v>
      </c>
      <c r="K22" s="82"/>
    </row>
    <row r="23" spans="1:16" x14ac:dyDescent="0.2">
      <c r="A23" s="583" t="s">
        <v>178</v>
      </c>
      <c r="B23" s="119">
        <v>143.57645000000002</v>
      </c>
      <c r="C23" s="119">
        <v>11.643129999999999</v>
      </c>
      <c r="D23" s="119">
        <v>2.4664900000000003</v>
      </c>
      <c r="E23" s="545">
        <v>157.68607</v>
      </c>
      <c r="F23" s="119"/>
      <c r="G23" s="119">
        <v>1562.2347599999987</v>
      </c>
      <c r="H23" s="119">
        <v>147.02799999999999</v>
      </c>
      <c r="I23" s="119">
        <v>81.945550000000011</v>
      </c>
      <c r="J23" s="545">
        <v>1791.2083099999986</v>
      </c>
      <c r="K23" s="487"/>
      <c r="P23" s="114"/>
    </row>
    <row r="24" spans="1:16" x14ac:dyDescent="0.2">
      <c r="A24" s="584" t="s">
        <v>512</v>
      </c>
      <c r="B24" s="123">
        <v>2050.120820000001</v>
      </c>
      <c r="C24" s="123">
        <v>292.80686000000009</v>
      </c>
      <c r="D24" s="123">
        <v>74.196660000000023</v>
      </c>
      <c r="E24" s="123">
        <v>2417.1243400000012</v>
      </c>
      <c r="F24" s="123"/>
      <c r="G24" s="123">
        <v>21449.358039999992</v>
      </c>
      <c r="H24" s="123">
        <v>3734.4652499999966</v>
      </c>
      <c r="I24" s="123">
        <v>2048.9303400000022</v>
      </c>
      <c r="J24" s="123">
        <v>27232.753629999992</v>
      </c>
      <c r="K24" s="487"/>
    </row>
    <row r="25" spans="1:16" x14ac:dyDescent="0.2">
      <c r="I25" s="8"/>
      <c r="J25" s="93" t="s">
        <v>240</v>
      </c>
    </row>
    <row r="26" spans="1:16" x14ac:dyDescent="0.2">
      <c r="A26" s="548" t="s">
        <v>513</v>
      </c>
      <c r="G26" s="125"/>
      <c r="H26" s="125"/>
      <c r="I26" s="125"/>
      <c r="J26" s="125"/>
    </row>
    <row r="27" spans="1:16" x14ac:dyDescent="0.2">
      <c r="A27" s="154" t="s">
        <v>241</v>
      </c>
      <c r="G27" s="125"/>
      <c r="H27" s="125"/>
      <c r="I27" s="125"/>
      <c r="J27" s="125"/>
    </row>
    <row r="28" spans="1:16" ht="18" x14ac:dyDescent="0.25">
      <c r="A28" s="126"/>
      <c r="E28" s="866"/>
      <c r="F28" s="866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97" priority="1" operator="between">
      <formula>0</formula>
      <formula>0.5</formula>
    </cfRule>
    <cfRule type="cellIs" dxfId="96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D30" sqref="D30"/>
    </sheetView>
  </sheetViews>
  <sheetFormatPr baseColWidth="10" defaultRowHeight="13.7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7" customHeight="1" x14ac:dyDescent="0.2">
      <c r="A1" s="867" t="s">
        <v>28</v>
      </c>
      <c r="B1" s="867"/>
      <c r="C1" s="867"/>
      <c r="D1" s="131"/>
      <c r="E1" s="131"/>
      <c r="F1" s="131"/>
      <c r="G1" s="131"/>
      <c r="H1" s="132"/>
    </row>
    <row r="2" spans="1:65" ht="13.7" customHeight="1" x14ac:dyDescent="0.2">
      <c r="A2" s="868"/>
      <c r="B2" s="868"/>
      <c r="C2" s="868"/>
      <c r="D2" s="135"/>
      <c r="E2" s="135"/>
      <c r="F2" s="135"/>
      <c r="H2" s="110" t="s">
        <v>159</v>
      </c>
    </row>
    <row r="3" spans="1:65" s="102" customFormat="1" ht="12.75" x14ac:dyDescent="0.2">
      <c r="A3" s="79"/>
      <c r="B3" s="856">
        <f>INDICE!A3</f>
        <v>42186</v>
      </c>
      <c r="C3" s="857"/>
      <c r="D3" s="857" t="s">
        <v>120</v>
      </c>
      <c r="E3" s="857"/>
      <c r="F3" s="857" t="s">
        <v>121</v>
      </c>
      <c r="G3" s="857"/>
      <c r="H3" s="857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48</v>
      </c>
      <c r="C4" s="97" t="s">
        <v>500</v>
      </c>
      <c r="D4" s="97" t="s">
        <v>48</v>
      </c>
      <c r="E4" s="97" t="s">
        <v>500</v>
      </c>
      <c r="F4" s="97" t="s">
        <v>48</v>
      </c>
      <c r="G4" s="97" t="s">
        <v>500</v>
      </c>
      <c r="H4" s="451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7" customHeight="1" x14ac:dyDescent="0.2">
      <c r="A5" s="137" t="s">
        <v>192</v>
      </c>
      <c r="B5" s="593">
        <v>423.5571799999999</v>
      </c>
      <c r="C5" s="139">
        <v>3.8276541635579782</v>
      </c>
      <c r="D5" s="138">
        <v>2487.2700700000005</v>
      </c>
      <c r="E5" s="139">
        <v>0.53001859728702749</v>
      </c>
      <c r="F5" s="138">
        <v>4312.41626</v>
      </c>
      <c r="G5" s="139">
        <v>-0.12922290504152728</v>
      </c>
      <c r="H5" s="590">
        <v>16.516635104248209</v>
      </c>
    </row>
    <row r="6" spans="1:65" ht="13.7" customHeight="1" x14ac:dyDescent="0.2">
      <c r="A6" s="137" t="s">
        <v>193</v>
      </c>
      <c r="B6" s="594">
        <v>33.106030000000025</v>
      </c>
      <c r="C6" s="141">
        <v>10.27719503250086</v>
      </c>
      <c r="D6" s="140">
        <v>190.58673000000007</v>
      </c>
      <c r="E6" s="141">
        <v>6.5146575435484353</v>
      </c>
      <c r="F6" s="140">
        <v>326.46949999999998</v>
      </c>
      <c r="G6" s="142">
        <v>3.6844709693993365</v>
      </c>
      <c r="H6" s="591">
        <v>1.2503843040806919</v>
      </c>
    </row>
    <row r="7" spans="1:65" ht="13.7" customHeight="1" x14ac:dyDescent="0.2">
      <c r="A7" s="137" t="s">
        <v>153</v>
      </c>
      <c r="B7" s="545">
        <v>1.341E-2</v>
      </c>
      <c r="C7" s="141">
        <v>-21.117647058823529</v>
      </c>
      <c r="D7" s="119">
        <v>5.731E-2</v>
      </c>
      <c r="E7" s="141">
        <v>-60.864517891286532</v>
      </c>
      <c r="F7" s="119">
        <v>0.10063</v>
      </c>
      <c r="G7" s="141">
        <v>-62.323561346362652</v>
      </c>
      <c r="H7" s="545">
        <v>3.8541478612746379E-4</v>
      </c>
    </row>
    <row r="8" spans="1:65" ht="13.7" customHeight="1" x14ac:dyDescent="0.2">
      <c r="A8" s="586" t="s">
        <v>195</v>
      </c>
      <c r="B8" s="587">
        <v>456.68292999999989</v>
      </c>
      <c r="C8" s="588">
        <v>4.2701965300676452</v>
      </c>
      <c r="D8" s="587">
        <v>2677.9385800000005</v>
      </c>
      <c r="E8" s="588">
        <v>0.93087423952657666</v>
      </c>
      <c r="F8" s="587">
        <v>4639.0778700000001</v>
      </c>
      <c r="G8" s="589">
        <v>0.12662211470092116</v>
      </c>
      <c r="H8" s="589">
        <v>17.767755193229657</v>
      </c>
    </row>
    <row r="9" spans="1:65" ht="13.7" customHeight="1" x14ac:dyDescent="0.2">
      <c r="A9" s="137" t="s">
        <v>179</v>
      </c>
      <c r="B9" s="594">
        <v>2050.1208200000001</v>
      </c>
      <c r="C9" s="141">
        <v>6.149182858934152</v>
      </c>
      <c r="D9" s="140">
        <v>12668.799819999997</v>
      </c>
      <c r="E9" s="141">
        <v>4.4955117454006999</v>
      </c>
      <c r="F9" s="140">
        <v>21449.358039999996</v>
      </c>
      <c r="G9" s="142">
        <v>3.483273064254353</v>
      </c>
      <c r="H9" s="591">
        <v>82.151443322647268</v>
      </c>
    </row>
    <row r="10" spans="1:65" ht="13.7" customHeight="1" x14ac:dyDescent="0.2">
      <c r="A10" s="137" t="s">
        <v>196</v>
      </c>
      <c r="B10" s="594">
        <v>2.18133</v>
      </c>
      <c r="C10" s="141">
        <v>8.8526046318983251</v>
      </c>
      <c r="D10" s="140">
        <v>10.716999999999999</v>
      </c>
      <c r="E10" s="141">
        <v>-14.058014248550949</v>
      </c>
      <c r="F10" s="140">
        <v>21.096889999999998</v>
      </c>
      <c r="G10" s="142">
        <v>-12.91712037618746</v>
      </c>
      <c r="H10" s="591">
        <v>8.0801484123070949E-2</v>
      </c>
    </row>
    <row r="11" spans="1:65" ht="13.7" customHeight="1" x14ac:dyDescent="0.2">
      <c r="A11" s="586" t="s">
        <v>536</v>
      </c>
      <c r="B11" s="587">
        <v>2052.30215</v>
      </c>
      <c r="C11" s="588">
        <v>6.1519849559886435</v>
      </c>
      <c r="D11" s="587">
        <v>12679.516819999997</v>
      </c>
      <c r="E11" s="588">
        <v>4.4764479223558711</v>
      </c>
      <c r="F11" s="587">
        <v>21470.454929999996</v>
      </c>
      <c r="G11" s="589">
        <v>3.4641266049551969</v>
      </c>
      <c r="H11" s="589">
        <v>82.232244806770339</v>
      </c>
    </row>
    <row r="12" spans="1:65" ht="13.7" customHeight="1" x14ac:dyDescent="0.2">
      <c r="A12" s="144" t="s">
        <v>514</v>
      </c>
      <c r="B12" s="145">
        <v>2508.9850799999995</v>
      </c>
      <c r="C12" s="146">
        <v>5.8044238842749118</v>
      </c>
      <c r="D12" s="145">
        <v>15357.455399999997</v>
      </c>
      <c r="E12" s="146">
        <v>3.8403703866236643</v>
      </c>
      <c r="F12" s="145">
        <v>26109.532799999997</v>
      </c>
      <c r="G12" s="146">
        <v>2.854968354915064</v>
      </c>
      <c r="H12" s="146">
        <v>100</v>
      </c>
    </row>
    <row r="13" spans="1:65" ht="13.7" customHeight="1" x14ac:dyDescent="0.2">
      <c r="A13" s="147" t="s">
        <v>197</v>
      </c>
      <c r="B13" s="148">
        <v>4867.1109399999996</v>
      </c>
      <c r="C13" s="148"/>
      <c r="D13" s="148">
        <v>32035.383905239953</v>
      </c>
      <c r="E13" s="148"/>
      <c r="F13" s="148">
        <v>54684.687194450096</v>
      </c>
      <c r="G13" s="149"/>
      <c r="H13" s="150" t="s">
        <v>150</v>
      </c>
    </row>
    <row r="14" spans="1:65" ht="13.7" customHeight="1" x14ac:dyDescent="0.2">
      <c r="A14" s="151" t="s">
        <v>198</v>
      </c>
      <c r="B14" s="595">
        <v>51.549782015036612</v>
      </c>
      <c r="C14" s="152"/>
      <c r="D14" s="152">
        <v>47.939039673840192</v>
      </c>
      <c r="E14" s="152"/>
      <c r="F14" s="152">
        <v>47.745601446267088</v>
      </c>
      <c r="G14" s="153" t="s">
        <v>150</v>
      </c>
      <c r="H14" s="592" t="s">
        <v>150</v>
      </c>
    </row>
    <row r="15" spans="1:65" ht="13.7" customHeight="1" x14ac:dyDescent="0.2">
      <c r="A15" s="137"/>
      <c r="B15" s="137"/>
      <c r="C15" s="137"/>
      <c r="D15" s="137"/>
      <c r="E15" s="137"/>
      <c r="F15" s="137"/>
      <c r="H15" s="93" t="s">
        <v>240</v>
      </c>
    </row>
    <row r="16" spans="1:65" ht="13.7" customHeight="1" x14ac:dyDescent="0.2">
      <c r="A16" s="124" t="s">
        <v>570</v>
      </c>
      <c r="B16" s="154"/>
      <c r="C16" s="155"/>
      <c r="D16" s="155"/>
      <c r="E16" s="155"/>
      <c r="F16" s="154"/>
      <c r="G16" s="154"/>
      <c r="H16" s="154"/>
    </row>
    <row r="17" spans="1:1" ht="13.7" customHeight="1" x14ac:dyDescent="0.2">
      <c r="A17" s="124" t="s">
        <v>515</v>
      </c>
    </row>
    <row r="18" spans="1:1" ht="13.7" customHeight="1" x14ac:dyDescent="0.2">
      <c r="A18" s="166" t="s">
        <v>670</v>
      </c>
    </row>
    <row r="19" spans="1:1" ht="13.7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B7">
    <cfRule type="cellIs" dxfId="95" priority="7" operator="between">
      <formula>0</formula>
      <formula>0.5</formula>
    </cfRule>
    <cfRule type="cellIs" dxfId="94" priority="8" operator="between">
      <formula>0</formula>
      <formula>0.49</formula>
    </cfRule>
  </conditionalFormatting>
  <conditionalFormatting sqref="D7">
    <cfRule type="cellIs" dxfId="93" priority="5" operator="between">
      <formula>0</formula>
      <formula>0.5</formula>
    </cfRule>
    <cfRule type="cellIs" dxfId="92" priority="6" operator="between">
      <formula>0</formula>
      <formula>0.49</formula>
    </cfRule>
  </conditionalFormatting>
  <conditionalFormatting sqref="F7">
    <cfRule type="cellIs" dxfId="91" priority="3" operator="between">
      <formula>0</formula>
      <formula>0.5</formula>
    </cfRule>
    <cfRule type="cellIs" dxfId="90" priority="4" operator="between">
      <formula>0</formula>
      <formula>0.49</formula>
    </cfRule>
  </conditionalFormatting>
  <conditionalFormatting sqref="H7">
    <cfRule type="cellIs" dxfId="89" priority="1" operator="between">
      <formula>0</formula>
      <formula>0.5</formula>
    </cfRule>
    <cfRule type="cellIs" dxfId="88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workbookViewId="0">
      <selection activeCell="C17" sqref="C17"/>
    </sheetView>
  </sheetViews>
  <sheetFormatPr baseColWidth="10" defaultRowHeight="14.25" x14ac:dyDescent="0.2"/>
  <cols>
    <col min="1" max="1" width="18.5" customWidth="1"/>
    <col min="12" max="12" width="11" style="402" customWidth="1"/>
    <col min="13" max="13" width="11" customWidth="1"/>
  </cols>
  <sheetData>
    <row r="1" spans="1:14" x14ac:dyDescent="0.2">
      <c r="A1" s="869" t="s">
        <v>26</v>
      </c>
      <c r="B1" s="869"/>
      <c r="C1" s="869"/>
      <c r="D1" s="869"/>
      <c r="E1" s="869"/>
      <c r="F1" s="157"/>
      <c r="G1" s="157"/>
      <c r="H1" s="157"/>
      <c r="I1" s="157"/>
      <c r="J1" s="157"/>
      <c r="K1" s="157"/>
      <c r="L1" s="596"/>
      <c r="M1" s="157"/>
      <c r="N1" s="157"/>
    </row>
    <row r="2" spans="1:14" x14ac:dyDescent="0.2">
      <c r="A2" s="869"/>
      <c r="B2" s="870"/>
      <c r="C2" s="870"/>
      <c r="D2" s="870"/>
      <c r="E2" s="870"/>
      <c r="F2" s="157"/>
      <c r="G2" s="157"/>
      <c r="H2" s="157"/>
      <c r="I2" s="157"/>
      <c r="J2" s="157"/>
      <c r="K2" s="157"/>
      <c r="L2" s="596"/>
      <c r="M2" s="158" t="s">
        <v>159</v>
      </c>
      <c r="N2" s="157"/>
    </row>
    <row r="3" spans="1:14" x14ac:dyDescent="0.2">
      <c r="A3" s="449"/>
      <c r="B3" s="752">
        <v>2014</v>
      </c>
      <c r="C3" s="752" t="s">
        <v>616</v>
      </c>
      <c r="D3" s="752" t="s">
        <v>616</v>
      </c>
      <c r="E3" s="752" t="s">
        <v>616</v>
      </c>
      <c r="F3" s="752" t="s">
        <v>616</v>
      </c>
      <c r="G3" s="752">
        <v>2015</v>
      </c>
      <c r="H3" s="752" t="s">
        <v>616</v>
      </c>
      <c r="I3" s="752" t="s">
        <v>616</v>
      </c>
      <c r="J3" s="752" t="s">
        <v>616</v>
      </c>
      <c r="K3" s="752" t="s">
        <v>616</v>
      </c>
      <c r="L3" s="752" t="s">
        <v>616</v>
      </c>
      <c r="M3" s="752" t="s">
        <v>616</v>
      </c>
      <c r="N3" s="1"/>
    </row>
    <row r="4" spans="1:14" x14ac:dyDescent="0.2">
      <c r="A4" s="159"/>
      <c r="B4" s="791">
        <v>41882</v>
      </c>
      <c r="C4" s="791">
        <v>41912</v>
      </c>
      <c r="D4" s="791">
        <v>41943</v>
      </c>
      <c r="E4" s="791">
        <v>41973</v>
      </c>
      <c r="F4" s="791">
        <v>42004</v>
      </c>
      <c r="G4" s="791">
        <v>42035</v>
      </c>
      <c r="H4" s="791">
        <v>42063</v>
      </c>
      <c r="I4" s="791">
        <v>42094</v>
      </c>
      <c r="J4" s="791">
        <v>42124</v>
      </c>
      <c r="K4" s="791">
        <v>42155</v>
      </c>
      <c r="L4" s="791">
        <v>42185</v>
      </c>
      <c r="M4" s="791">
        <v>42216</v>
      </c>
      <c r="N4" s="1"/>
    </row>
    <row r="5" spans="1:14" x14ac:dyDescent="0.2">
      <c r="A5" s="160" t="s">
        <v>199</v>
      </c>
      <c r="B5" s="161">
        <v>26.010320000000025</v>
      </c>
      <c r="C5" s="161">
        <v>27.599600000000017</v>
      </c>
      <c r="D5" s="161">
        <v>25.260129999999961</v>
      </c>
      <c r="E5" s="161">
        <v>22.270379999999982</v>
      </c>
      <c r="F5" s="161">
        <v>23.010590000000011</v>
      </c>
      <c r="G5" s="161">
        <v>22.568990000000007</v>
      </c>
      <c r="H5" s="161">
        <v>22.363640000000014</v>
      </c>
      <c r="I5" s="161">
        <v>23.346000000000007</v>
      </c>
      <c r="J5" s="161">
        <v>23.197979999999983</v>
      </c>
      <c r="K5" s="161">
        <v>23.202120000000004</v>
      </c>
      <c r="L5" s="161">
        <v>23.677079999999997</v>
      </c>
      <c r="M5" s="161">
        <v>24.777510000000003</v>
      </c>
      <c r="N5" s="1"/>
    </row>
    <row r="6" spans="1:14" x14ac:dyDescent="0.2">
      <c r="A6" s="162" t="s">
        <v>517</v>
      </c>
      <c r="B6" s="163">
        <v>77.262009999999947</v>
      </c>
      <c r="C6" s="163">
        <v>93.711349999999896</v>
      </c>
      <c r="D6" s="163">
        <v>89.561560000000085</v>
      </c>
      <c r="E6" s="163">
        <v>73.073530000000048</v>
      </c>
      <c r="F6" s="163">
        <v>73.138150000000024</v>
      </c>
      <c r="G6" s="163">
        <v>69.159229999999937</v>
      </c>
      <c r="H6" s="163">
        <v>71.212350000000029</v>
      </c>
      <c r="I6" s="163">
        <v>75.354579999999928</v>
      </c>
      <c r="J6" s="163">
        <v>78.173809999999989</v>
      </c>
      <c r="K6" s="163">
        <v>78.536330000000035</v>
      </c>
      <c r="L6" s="163">
        <v>81.946789999999837</v>
      </c>
      <c r="M6" s="163">
        <v>85.275899999999993</v>
      </c>
      <c r="N6" s="1"/>
    </row>
    <row r="7" spans="1:14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4" t="s">
        <v>240</v>
      </c>
      <c r="N7" s="1"/>
    </row>
    <row r="8" spans="1:14" x14ac:dyDescent="0.2">
      <c r="A8" s="166" t="s">
        <v>516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596"/>
      <c r="M8" s="157"/>
      <c r="N8" s="157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E21" sqref="E21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611</v>
      </c>
    </row>
    <row r="2" spans="1:4" x14ac:dyDescent="0.2">
      <c r="A2" s="492"/>
      <c r="B2" s="492"/>
      <c r="C2" s="492"/>
      <c r="D2" s="492"/>
    </row>
    <row r="3" spans="1:4" x14ac:dyDescent="0.2">
      <c r="B3" s="492">
        <v>2013</v>
      </c>
      <c r="C3" s="492">
        <v>2014</v>
      </c>
      <c r="D3" s="492">
        <v>2015</v>
      </c>
    </row>
    <row r="4" spans="1:4" x14ac:dyDescent="0.2">
      <c r="A4" s="387" t="s">
        <v>134</v>
      </c>
      <c r="B4" s="491">
        <v>-6.4256088828966575</v>
      </c>
      <c r="C4" s="491">
        <v>-3.144573488444292</v>
      </c>
      <c r="D4" s="754">
        <v>1.5124102512912601</v>
      </c>
    </row>
    <row r="5" spans="1:4" x14ac:dyDescent="0.2">
      <c r="A5" s="597" t="s">
        <v>135</v>
      </c>
      <c r="B5" s="491">
        <v>-6.9913902607750407</v>
      </c>
      <c r="C5" s="491">
        <v>-2.1975100656934856</v>
      </c>
      <c r="D5" s="754">
        <v>1.682330726425096</v>
      </c>
    </row>
    <row r="6" spans="1:4" x14ac:dyDescent="0.2">
      <c r="A6" s="597" t="s">
        <v>136</v>
      </c>
      <c r="B6" s="491">
        <v>-7.2343936032714984</v>
      </c>
      <c r="C6" s="491">
        <v>-1.2517619499472621</v>
      </c>
      <c r="D6" s="754">
        <v>1.8133580325981657</v>
      </c>
    </row>
    <row r="7" spans="1:4" x14ac:dyDescent="0.2">
      <c r="A7" s="597" t="s">
        <v>137</v>
      </c>
      <c r="B7" s="491">
        <v>-6.4052292577434926</v>
      </c>
      <c r="C7" s="491">
        <v>-1.3754482016947354</v>
      </c>
      <c r="D7" s="754">
        <v>2.0707533261541577</v>
      </c>
    </row>
    <row r="8" spans="1:4" x14ac:dyDescent="0.2">
      <c r="A8" s="597" t="s">
        <v>138</v>
      </c>
      <c r="B8" s="491">
        <v>-6.3797481451341662</v>
      </c>
      <c r="C8" s="491">
        <v>-0.8887697580328312</v>
      </c>
      <c r="D8" s="491">
        <v>1.9969121077520504</v>
      </c>
    </row>
    <row r="9" spans="1:4" x14ac:dyDescent="0.2">
      <c r="A9" s="597" t="s">
        <v>139</v>
      </c>
      <c r="B9" s="491">
        <v>-7.0183757637587689</v>
      </c>
      <c r="C9" s="491">
        <v>0.42548266872378132</v>
      </c>
      <c r="D9" s="754">
        <v>2.3553853645420717</v>
      </c>
    </row>
    <row r="10" spans="1:4" x14ac:dyDescent="0.2">
      <c r="A10" s="597" t="s">
        <v>140</v>
      </c>
      <c r="B10" s="491">
        <v>-6.3944663246461371</v>
      </c>
      <c r="C10" s="491">
        <v>0.36786987432523038</v>
      </c>
      <c r="D10" s="754">
        <v>2.854968354915064</v>
      </c>
    </row>
    <row r="11" spans="1:4" x14ac:dyDescent="0.2">
      <c r="A11" s="597" t="s">
        <v>141</v>
      </c>
      <c r="B11" s="491">
        <v>-6.334627420274682</v>
      </c>
      <c r="C11" s="491">
        <v>0.49137992004813363</v>
      </c>
      <c r="D11" s="754" t="s">
        <v>616</v>
      </c>
    </row>
    <row r="12" spans="1:4" x14ac:dyDescent="0.2">
      <c r="A12" s="597" t="s">
        <v>142</v>
      </c>
      <c r="B12" s="491">
        <v>-5.1545025556859656</v>
      </c>
      <c r="C12" s="491">
        <v>0.90533982094522236</v>
      </c>
      <c r="D12" s="754" t="s">
        <v>616</v>
      </c>
    </row>
    <row r="13" spans="1:4" x14ac:dyDescent="0.2">
      <c r="A13" s="597" t="s">
        <v>143</v>
      </c>
      <c r="B13" s="491">
        <v>-4.7218612290417452</v>
      </c>
      <c r="C13" s="491">
        <v>0.93024083345105335</v>
      </c>
      <c r="D13" s="754" t="s">
        <v>616</v>
      </c>
    </row>
    <row r="14" spans="1:4" x14ac:dyDescent="0.2">
      <c r="A14" s="597" t="s">
        <v>144</v>
      </c>
      <c r="B14" s="491">
        <v>-4.2407336727503644</v>
      </c>
      <c r="C14" s="491">
        <v>0.86234569259839666</v>
      </c>
      <c r="D14" s="754" t="s">
        <v>616</v>
      </c>
    </row>
    <row r="15" spans="1:4" x14ac:dyDescent="0.2">
      <c r="A15" s="598" t="s">
        <v>145</v>
      </c>
      <c r="B15" s="493">
        <v>-3.7267283717063608</v>
      </c>
      <c r="C15" s="493">
        <v>1.4258788535796947</v>
      </c>
      <c r="D15" s="755" t="s">
        <v>616</v>
      </c>
    </row>
    <row r="16" spans="1:4" x14ac:dyDescent="0.2">
      <c r="D16" s="93" t="s">
        <v>240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5"/>
  <sheetViews>
    <sheetView zoomScaleNormal="100" workbookViewId="0">
      <selection activeCell="F21" sqref="F21"/>
    </sheetView>
  </sheetViews>
  <sheetFormatPr baseColWidth="10" defaultRowHeight="13.7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7" customHeight="1" x14ac:dyDescent="0.2">
      <c r="A1" s="867" t="s">
        <v>33</v>
      </c>
      <c r="B1" s="867"/>
      <c r="C1" s="867"/>
      <c r="D1" s="131"/>
      <c r="E1" s="131"/>
      <c r="F1" s="131"/>
      <c r="G1" s="131"/>
    </row>
    <row r="2" spans="1:13" ht="13.7" customHeight="1" x14ac:dyDescent="0.2">
      <c r="A2" s="868"/>
      <c r="B2" s="868"/>
      <c r="C2" s="868"/>
      <c r="D2" s="135"/>
      <c r="E2" s="135"/>
      <c r="F2" s="135"/>
      <c r="G2" s="110" t="s">
        <v>159</v>
      </c>
    </row>
    <row r="3" spans="1:13" ht="13.7" customHeight="1" x14ac:dyDescent="0.2">
      <c r="A3" s="167"/>
      <c r="B3" s="871">
        <f>INDICE!A3</f>
        <v>42186</v>
      </c>
      <c r="C3" s="872"/>
      <c r="D3" s="872" t="s">
        <v>120</v>
      </c>
      <c r="E3" s="872"/>
      <c r="F3" s="872" t="s">
        <v>121</v>
      </c>
      <c r="G3" s="872"/>
    </row>
    <row r="4" spans="1:13" ht="30.2" customHeight="1" x14ac:dyDescent="0.2">
      <c r="A4" s="151"/>
      <c r="B4" s="168" t="s">
        <v>200</v>
      </c>
      <c r="C4" s="169" t="s">
        <v>201</v>
      </c>
      <c r="D4" s="168" t="s">
        <v>200</v>
      </c>
      <c r="E4" s="169" t="s">
        <v>201</v>
      </c>
      <c r="F4" s="168" t="s">
        <v>200</v>
      </c>
      <c r="G4" s="169" t="s">
        <v>201</v>
      </c>
    </row>
    <row r="5" spans="1:13" s="133" customFormat="1" ht="13.7" customHeight="1" x14ac:dyDescent="0.2">
      <c r="A5" s="137" t="s">
        <v>202</v>
      </c>
      <c r="B5" s="140">
        <v>440.93543999999906</v>
      </c>
      <c r="C5" s="143">
        <v>15.747489999999987</v>
      </c>
      <c r="D5" s="140">
        <v>2598.3884800000001</v>
      </c>
      <c r="E5" s="140">
        <v>79.550099999999972</v>
      </c>
      <c r="F5" s="140">
        <v>4505.0989500000005</v>
      </c>
      <c r="G5" s="140">
        <v>133.97891999999999</v>
      </c>
      <c r="L5" s="170"/>
      <c r="M5" s="170"/>
    </row>
    <row r="6" spans="1:13" s="133" customFormat="1" ht="13.7" customHeight="1" x14ac:dyDescent="0.2">
      <c r="A6" s="137" t="s">
        <v>203</v>
      </c>
      <c r="B6" s="140">
        <v>1599.7259100000012</v>
      </c>
      <c r="C6" s="140">
        <v>452.57623999999987</v>
      </c>
      <c r="D6" s="140">
        <v>9694.3877099999972</v>
      </c>
      <c r="E6" s="140">
        <v>2985.1291100000008</v>
      </c>
      <c r="F6" s="140">
        <v>16453.797849999999</v>
      </c>
      <c r="G6" s="140">
        <v>5016.65708</v>
      </c>
      <c r="L6" s="170"/>
      <c r="M6" s="170"/>
    </row>
    <row r="7" spans="1:13" s="133" customFormat="1" ht="13.7" customHeight="1" x14ac:dyDescent="0.2">
      <c r="A7" s="147" t="s">
        <v>197</v>
      </c>
      <c r="B7" s="148">
        <v>2040.6613500000003</v>
      </c>
      <c r="C7" s="148">
        <v>468.32372999999984</v>
      </c>
      <c r="D7" s="148">
        <v>12292.776189999997</v>
      </c>
      <c r="E7" s="148">
        <v>3064.6792100000007</v>
      </c>
      <c r="F7" s="148">
        <v>20958.896799999999</v>
      </c>
      <c r="G7" s="148">
        <v>5150.6359999999995</v>
      </c>
    </row>
    <row r="8" spans="1:13" ht="13.7" customHeight="1" x14ac:dyDescent="0.2">
      <c r="G8" s="93" t="s">
        <v>240</v>
      </c>
    </row>
    <row r="9" spans="1:13" ht="13.7" customHeight="1" x14ac:dyDescent="0.2">
      <c r="A9" s="154" t="s">
        <v>518</v>
      </c>
    </row>
    <row r="10" spans="1:13" ht="13.7" customHeight="1" x14ac:dyDescent="0.2">
      <c r="A10" s="154" t="s">
        <v>241</v>
      </c>
    </row>
    <row r="14" spans="1:13" ht="13.7" customHeight="1" x14ac:dyDescent="0.2">
      <c r="B14" s="825"/>
      <c r="D14" s="825"/>
      <c r="F14" s="825"/>
    </row>
    <row r="15" spans="1:13" ht="13.7" customHeight="1" x14ac:dyDescent="0.2">
      <c r="B15" s="825"/>
      <c r="D15" s="825"/>
      <c r="F15" s="825"/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>
      <selection activeCell="H31" sqref="H31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521</v>
      </c>
    </row>
    <row r="2" spans="1:11" ht="15.75" x14ac:dyDescent="0.25">
      <c r="A2" s="2"/>
      <c r="J2" s="110" t="s">
        <v>159</v>
      </c>
    </row>
    <row r="3" spans="1:11" s="114" customFormat="1" ht="13.7" customHeight="1" x14ac:dyDescent="0.2">
      <c r="A3" s="111"/>
      <c r="B3" s="859">
        <f>INDICE!A3</f>
        <v>42186</v>
      </c>
      <c r="C3" s="859"/>
      <c r="D3" s="859">
        <f>INDICE!C3</f>
        <v>0</v>
      </c>
      <c r="E3" s="859"/>
      <c r="F3" s="112"/>
      <c r="G3" s="860" t="s">
        <v>121</v>
      </c>
      <c r="H3" s="860"/>
      <c r="I3" s="860"/>
      <c r="J3" s="860"/>
    </row>
    <row r="4" spans="1:11" s="114" customFormat="1" x14ac:dyDescent="0.2">
      <c r="A4" s="115"/>
      <c r="B4" s="116" t="s">
        <v>151</v>
      </c>
      <c r="C4" s="116" t="s">
        <v>152</v>
      </c>
      <c r="D4" s="116" t="s">
        <v>188</v>
      </c>
      <c r="E4" s="116" t="s">
        <v>191</v>
      </c>
      <c r="F4" s="116"/>
      <c r="G4" s="116" t="s">
        <v>151</v>
      </c>
      <c r="H4" s="116" t="s">
        <v>152</v>
      </c>
      <c r="I4" s="116" t="s">
        <v>188</v>
      </c>
      <c r="J4" s="116" t="s">
        <v>191</v>
      </c>
    </row>
    <row r="5" spans="1:11" s="114" customFormat="1" x14ac:dyDescent="0.2">
      <c r="A5" s="581" t="s">
        <v>161</v>
      </c>
      <c r="B5" s="117">
        <f>'GNA CCAA'!B5</f>
        <v>63.74465</v>
      </c>
      <c r="C5" s="117">
        <f>'GNA CCAA'!C5</f>
        <v>2.6378599999999994</v>
      </c>
      <c r="D5" s="117">
        <f>'GO CCAA'!B5</f>
        <v>307.67376000000013</v>
      </c>
      <c r="E5" s="542">
        <f>SUM(B5:D5)</f>
        <v>374.05627000000015</v>
      </c>
      <c r="F5" s="117"/>
      <c r="G5" s="117">
        <f>'GNA CCAA'!F5</f>
        <v>663.6026700000009</v>
      </c>
      <c r="H5" s="117">
        <f>'GNA CCAA'!G5</f>
        <v>25.315129999999989</v>
      </c>
      <c r="I5" s="117">
        <f>'GO CCAA'!G5</f>
        <v>3268.4564000000046</v>
      </c>
      <c r="J5" s="542">
        <f>SUM(G5:I5)</f>
        <v>3957.3742000000057</v>
      </c>
      <c r="K5" s="82"/>
    </row>
    <row r="6" spans="1:11" s="114" customFormat="1" x14ac:dyDescent="0.2">
      <c r="A6" s="582" t="s">
        <v>162</v>
      </c>
      <c r="B6" s="119">
        <f>'GNA CCAA'!B6</f>
        <v>12.480960000000001</v>
      </c>
      <c r="C6" s="119">
        <f>'GNA CCAA'!C6</f>
        <v>0.70856999999999992</v>
      </c>
      <c r="D6" s="119">
        <f>'GO CCAA'!B6</f>
        <v>87.630330000000015</v>
      </c>
      <c r="E6" s="545">
        <f>SUM(B6:D6)</f>
        <v>100.81986000000002</v>
      </c>
      <c r="F6" s="119"/>
      <c r="G6" s="119">
        <f>'GNA CCAA'!F6</f>
        <v>126.77937000000004</v>
      </c>
      <c r="H6" s="119">
        <f>'GNA CCAA'!G6</f>
        <v>6.4781200000000023</v>
      </c>
      <c r="I6" s="119">
        <f>'GO CCAA'!G6</f>
        <v>910.54096000000015</v>
      </c>
      <c r="J6" s="545">
        <f t="shared" ref="J6:J24" si="0">SUM(G6:I6)</f>
        <v>1043.7984500000002</v>
      </c>
      <c r="K6" s="82"/>
    </row>
    <row r="7" spans="1:11" s="114" customFormat="1" x14ac:dyDescent="0.2">
      <c r="A7" s="582" t="s">
        <v>163</v>
      </c>
      <c r="B7" s="119">
        <f>'GNA CCAA'!B7</f>
        <v>8.270290000000001</v>
      </c>
      <c r="C7" s="119">
        <f>'GNA CCAA'!C7</f>
        <v>0.65881999999999996</v>
      </c>
      <c r="D7" s="119">
        <f>'GO CCAA'!B7</f>
        <v>41.131799999999998</v>
      </c>
      <c r="E7" s="545">
        <f t="shared" ref="E7:E24" si="1">SUM(B7:D7)</f>
        <v>50.06091</v>
      </c>
      <c r="F7" s="119"/>
      <c r="G7" s="119">
        <f>'GNA CCAA'!F7</f>
        <v>82.886390000000048</v>
      </c>
      <c r="H7" s="119">
        <f>'GNA CCAA'!G7</f>
        <v>6.2615599999999985</v>
      </c>
      <c r="I7" s="119">
        <f>'GO CCAA'!G7</f>
        <v>443.08659999999958</v>
      </c>
      <c r="J7" s="545">
        <f t="shared" si="0"/>
        <v>532.23454999999967</v>
      </c>
      <c r="K7" s="82"/>
    </row>
    <row r="8" spans="1:11" s="114" customFormat="1" x14ac:dyDescent="0.2">
      <c r="A8" s="582" t="s">
        <v>164</v>
      </c>
      <c r="B8" s="119">
        <f>'GNA CCAA'!B8</f>
        <v>23.573060000000002</v>
      </c>
      <c r="C8" s="119">
        <f>'GNA CCAA'!C8</f>
        <v>1.2468100000000002</v>
      </c>
      <c r="D8" s="119">
        <f>'GO CCAA'!B8</f>
        <v>46.898209999999999</v>
      </c>
      <c r="E8" s="545">
        <f t="shared" si="1"/>
        <v>71.71808</v>
      </c>
      <c r="F8" s="119"/>
      <c r="G8" s="119">
        <f>'GNA CCAA'!F8</f>
        <v>199.23142000000001</v>
      </c>
      <c r="H8" s="119">
        <f>'GNA CCAA'!G8</f>
        <v>11.199500000000002</v>
      </c>
      <c r="I8" s="119">
        <f>'GO CCAA'!G8</f>
        <v>389.25465000000003</v>
      </c>
      <c r="J8" s="545">
        <f t="shared" si="0"/>
        <v>599.6855700000001</v>
      </c>
      <c r="K8" s="82"/>
    </row>
    <row r="9" spans="1:11" s="114" customFormat="1" x14ac:dyDescent="0.2">
      <c r="A9" s="582" t="s">
        <v>165</v>
      </c>
      <c r="B9" s="119">
        <f>'GNA CCAA'!B9</f>
        <v>31.779499999999995</v>
      </c>
      <c r="C9" s="119">
        <f>'GNA CCAA'!C9</f>
        <v>10.649010000000001</v>
      </c>
      <c r="D9" s="119">
        <f>'GO CCAA'!B9</f>
        <v>56.137720000000002</v>
      </c>
      <c r="E9" s="545">
        <f t="shared" si="1"/>
        <v>98.56622999999999</v>
      </c>
      <c r="F9" s="119"/>
      <c r="G9" s="119">
        <f>'GNA CCAA'!F9</f>
        <v>360.58869000000004</v>
      </c>
      <c r="H9" s="119">
        <f>'GNA CCAA'!G9</f>
        <v>118.45235</v>
      </c>
      <c r="I9" s="119">
        <f>'GO CCAA'!G9</f>
        <v>634.28448000000003</v>
      </c>
      <c r="J9" s="545">
        <f t="shared" si="0"/>
        <v>1113.3255200000001</v>
      </c>
      <c r="K9" s="82"/>
    </row>
    <row r="10" spans="1:11" s="114" customFormat="1" x14ac:dyDescent="0.2">
      <c r="A10" s="582" t="s">
        <v>166</v>
      </c>
      <c r="B10" s="119">
        <f>'GNA CCAA'!B10</f>
        <v>5.9659599999999999</v>
      </c>
      <c r="C10" s="119">
        <f>'GNA CCAA'!C10</f>
        <v>0.40734999999999999</v>
      </c>
      <c r="D10" s="119">
        <f>'GO CCAA'!B10</f>
        <v>29.458519999999996</v>
      </c>
      <c r="E10" s="545">
        <f t="shared" si="1"/>
        <v>35.831829999999997</v>
      </c>
      <c r="F10" s="119"/>
      <c r="G10" s="119">
        <f>'GNA CCAA'!F10</f>
        <v>57.46454</v>
      </c>
      <c r="H10" s="119">
        <f>'GNA CCAA'!G10</f>
        <v>3.4655600000000004</v>
      </c>
      <c r="I10" s="119">
        <f>'GO CCAA'!G10</f>
        <v>303.92903999999987</v>
      </c>
      <c r="J10" s="545">
        <f t="shared" si="0"/>
        <v>364.85913999999985</v>
      </c>
      <c r="K10" s="82"/>
    </row>
    <row r="11" spans="1:11" s="114" customFormat="1" x14ac:dyDescent="0.2">
      <c r="A11" s="582" t="s">
        <v>167</v>
      </c>
      <c r="B11" s="119">
        <f>'GNA CCAA'!B11</f>
        <v>25.323530000000002</v>
      </c>
      <c r="C11" s="119">
        <f>'GNA CCAA'!C11</f>
        <v>1.754520000000001</v>
      </c>
      <c r="D11" s="119">
        <f>'GO CCAA'!B11</f>
        <v>155.51114000000001</v>
      </c>
      <c r="E11" s="545">
        <f t="shared" si="1"/>
        <v>182.58919</v>
      </c>
      <c r="F11" s="119"/>
      <c r="G11" s="119">
        <f>'GNA CCAA'!F11</f>
        <v>242.6570199999997</v>
      </c>
      <c r="H11" s="119">
        <f>'GNA CCAA'!G11</f>
        <v>14.693610000000023</v>
      </c>
      <c r="I11" s="119">
        <f>'GO CCAA'!G11</f>
        <v>1544.1383900000028</v>
      </c>
      <c r="J11" s="545">
        <f t="shared" si="0"/>
        <v>1801.4890200000025</v>
      </c>
      <c r="K11" s="82"/>
    </row>
    <row r="12" spans="1:11" s="114" customFormat="1" x14ac:dyDescent="0.2">
      <c r="A12" s="582" t="s">
        <v>623</v>
      </c>
      <c r="B12" s="119">
        <f>'GNA CCAA'!B12</f>
        <v>16.141149999999996</v>
      </c>
      <c r="C12" s="119">
        <f>'GNA CCAA'!C12</f>
        <v>0.8606600000000002</v>
      </c>
      <c r="D12" s="119">
        <f>'GO CCAA'!B12</f>
        <v>115.18081000000001</v>
      </c>
      <c r="E12" s="545">
        <f t="shared" si="1"/>
        <v>132.18262000000001</v>
      </c>
      <c r="F12" s="119"/>
      <c r="G12" s="119">
        <f>'GNA CCAA'!F12</f>
        <v>163.25872999999987</v>
      </c>
      <c r="H12" s="119">
        <f>'GNA CCAA'!G12</f>
        <v>7.6021700000000019</v>
      </c>
      <c r="I12" s="119">
        <f>'GO CCAA'!G12</f>
        <v>1181.7301400000003</v>
      </c>
      <c r="J12" s="545">
        <f t="shared" si="0"/>
        <v>1352.5910400000002</v>
      </c>
      <c r="K12" s="82"/>
    </row>
    <row r="13" spans="1:11" s="114" customFormat="1" x14ac:dyDescent="0.2">
      <c r="A13" s="582" t="s">
        <v>168</v>
      </c>
      <c r="B13" s="119">
        <f>'GNA CCAA'!B13</f>
        <v>72.041210000000035</v>
      </c>
      <c r="C13" s="119">
        <f>'GNA CCAA'!C13</f>
        <v>5.2754999999999983</v>
      </c>
      <c r="D13" s="119">
        <f>'GO CCAA'!B13</f>
        <v>325.28368</v>
      </c>
      <c r="E13" s="545">
        <f t="shared" si="1"/>
        <v>402.60039000000006</v>
      </c>
      <c r="F13" s="119"/>
      <c r="G13" s="119">
        <f>'GNA CCAA'!F13</f>
        <v>724.83086999999898</v>
      </c>
      <c r="H13" s="119">
        <f>'GNA CCAA'!G13</f>
        <v>48.07174000000002</v>
      </c>
      <c r="I13" s="119">
        <f>'GO CCAA'!G13</f>
        <v>3341.447520000002</v>
      </c>
      <c r="J13" s="545">
        <f t="shared" si="0"/>
        <v>4114.3501300000007</v>
      </c>
      <c r="K13" s="82"/>
    </row>
    <row r="14" spans="1:11" s="114" customFormat="1" x14ac:dyDescent="0.2">
      <c r="A14" s="582" t="s">
        <v>169</v>
      </c>
      <c r="B14" s="119">
        <f>'GNA CCAA'!B14</f>
        <v>0.56728000000000001</v>
      </c>
      <c r="C14" s="119">
        <f>'GNA CCAA'!C14</f>
        <v>7.4990000000000001E-2</v>
      </c>
      <c r="D14" s="119">
        <f>'GO CCAA'!B14</f>
        <v>1.2174700000000001</v>
      </c>
      <c r="E14" s="545">
        <f t="shared" si="1"/>
        <v>1.8597399999999999</v>
      </c>
      <c r="F14" s="119"/>
      <c r="G14" s="119">
        <f>'GNA CCAA'!F14</f>
        <v>5.9904099999999989</v>
      </c>
      <c r="H14" s="119">
        <f>'GNA CCAA'!G14</f>
        <v>0.55354000000000003</v>
      </c>
      <c r="I14" s="119">
        <f>'GO CCAA'!G14</f>
        <v>12.22438</v>
      </c>
      <c r="J14" s="545">
        <f t="shared" si="0"/>
        <v>18.768329999999999</v>
      </c>
      <c r="K14" s="82"/>
    </row>
    <row r="15" spans="1:11" s="114" customFormat="1" x14ac:dyDescent="0.2">
      <c r="A15" s="582" t="s">
        <v>170</v>
      </c>
      <c r="B15" s="119">
        <f>'GNA CCAA'!B15</f>
        <v>49.020569999999999</v>
      </c>
      <c r="C15" s="119">
        <f>'GNA CCAA'!C15</f>
        <v>2.1691200000000004</v>
      </c>
      <c r="D15" s="119">
        <f>'GO CCAA'!B15</f>
        <v>203.82965999999993</v>
      </c>
      <c r="E15" s="545">
        <f t="shared" si="1"/>
        <v>255.01934999999992</v>
      </c>
      <c r="F15" s="119"/>
      <c r="G15" s="119">
        <f>'GNA CCAA'!F15</f>
        <v>474.29056999999989</v>
      </c>
      <c r="H15" s="119">
        <f>'GNA CCAA'!G15</f>
        <v>19.974309999999992</v>
      </c>
      <c r="I15" s="119">
        <f>'GO CCAA'!G15</f>
        <v>2082.1124800000011</v>
      </c>
      <c r="J15" s="545">
        <f t="shared" si="0"/>
        <v>2576.3773600000009</v>
      </c>
      <c r="K15" s="82"/>
    </row>
    <row r="16" spans="1:11" s="114" customFormat="1" x14ac:dyDescent="0.2">
      <c r="A16" s="582" t="s">
        <v>171</v>
      </c>
      <c r="B16" s="119">
        <f>'GNA CCAA'!B16</f>
        <v>8.833040000000004</v>
      </c>
      <c r="C16" s="119">
        <f>'GNA CCAA'!C16</f>
        <v>0.29615000000000014</v>
      </c>
      <c r="D16" s="119">
        <f>'GO CCAA'!B16</f>
        <v>56.095100000000009</v>
      </c>
      <c r="E16" s="545">
        <f t="shared" si="1"/>
        <v>65.224290000000011</v>
      </c>
      <c r="F16" s="119"/>
      <c r="G16" s="119">
        <f>'GNA CCAA'!F16</f>
        <v>92.366879999999938</v>
      </c>
      <c r="H16" s="119">
        <f>'GNA CCAA'!G16</f>
        <v>2.8744799999999988</v>
      </c>
      <c r="I16" s="119">
        <f>'GO CCAA'!G16</f>
        <v>583.56145000000015</v>
      </c>
      <c r="J16" s="545">
        <f t="shared" si="0"/>
        <v>678.80281000000014</v>
      </c>
      <c r="K16" s="82"/>
    </row>
    <row r="17" spans="1:16" s="114" customFormat="1" x14ac:dyDescent="0.2">
      <c r="A17" s="582" t="s">
        <v>172</v>
      </c>
      <c r="B17" s="119">
        <f>'GNA CCAA'!B17</f>
        <v>22.456470000000003</v>
      </c>
      <c r="C17" s="119">
        <f>'GNA CCAA'!C17</f>
        <v>1.4002099999999997</v>
      </c>
      <c r="D17" s="119">
        <f>'GO CCAA'!B17</f>
        <v>125.73462999999998</v>
      </c>
      <c r="E17" s="545">
        <f t="shared" si="1"/>
        <v>149.59130999999999</v>
      </c>
      <c r="F17" s="119"/>
      <c r="G17" s="119">
        <f>'GNA CCAA'!F17</f>
        <v>228.45485000000002</v>
      </c>
      <c r="H17" s="119">
        <f>'GNA CCAA'!G17</f>
        <v>13.014640000000011</v>
      </c>
      <c r="I17" s="119">
        <f>'GO CCAA'!G17</f>
        <v>1351.0614400000004</v>
      </c>
      <c r="J17" s="545">
        <f t="shared" si="0"/>
        <v>1592.5309300000004</v>
      </c>
      <c r="K17" s="82"/>
    </row>
    <row r="18" spans="1:16" s="114" customFormat="1" x14ac:dyDescent="0.2">
      <c r="A18" s="582" t="s">
        <v>173</v>
      </c>
      <c r="B18" s="119">
        <f>'GNA CCAA'!B18</f>
        <v>2.60955</v>
      </c>
      <c r="C18" s="119">
        <f>'GNA CCAA'!C18</f>
        <v>0.17363000000000001</v>
      </c>
      <c r="D18" s="119">
        <f>'GO CCAA'!B18</f>
        <v>16.419529999999998</v>
      </c>
      <c r="E18" s="545">
        <f t="shared" si="1"/>
        <v>19.20271</v>
      </c>
      <c r="F18" s="119"/>
      <c r="G18" s="119">
        <f>'GNA CCAA'!F18</f>
        <v>26.565349999999999</v>
      </c>
      <c r="H18" s="119">
        <f>'GNA CCAA'!G18</f>
        <v>1.5338399999999999</v>
      </c>
      <c r="I18" s="119">
        <f>'GO CCAA'!G18</f>
        <v>172.91971000000001</v>
      </c>
      <c r="J18" s="545">
        <f t="shared" si="0"/>
        <v>201.0189</v>
      </c>
      <c r="K18" s="82"/>
    </row>
    <row r="19" spans="1:16" s="114" customFormat="1" x14ac:dyDescent="0.2">
      <c r="A19" s="582" t="s">
        <v>174</v>
      </c>
      <c r="B19" s="119">
        <f>'GNA CCAA'!B19</f>
        <v>47.017950000000006</v>
      </c>
      <c r="C19" s="119">
        <f>'GNA CCAA'!C19</f>
        <v>2.6635299999999997</v>
      </c>
      <c r="D19" s="119">
        <f>'GO CCAA'!B19</f>
        <v>200.78711999999999</v>
      </c>
      <c r="E19" s="545">
        <f t="shared" si="1"/>
        <v>250.46859999999998</v>
      </c>
      <c r="F19" s="119"/>
      <c r="G19" s="119">
        <f>'GNA CCAA'!F19</f>
        <v>515.88644999999985</v>
      </c>
      <c r="H19" s="119">
        <f>'GNA CCAA'!G19</f>
        <v>27.7089</v>
      </c>
      <c r="I19" s="119">
        <f>'GO CCAA'!G19</f>
        <v>2195.963600000001</v>
      </c>
      <c r="J19" s="545">
        <f t="shared" si="0"/>
        <v>2739.5589500000006</v>
      </c>
      <c r="K19" s="82"/>
    </row>
    <row r="20" spans="1:16" s="114" customFormat="1" x14ac:dyDescent="0.2">
      <c r="A20" s="582" t="s">
        <v>175</v>
      </c>
      <c r="B20" s="119">
        <f>'GNA CCAA'!B20</f>
        <v>0.59526000000000001</v>
      </c>
      <c r="C20" s="119">
        <f>'GNA CCAA'!C20</f>
        <v>0</v>
      </c>
      <c r="D20" s="119">
        <f>'GO CCAA'!B20</f>
        <v>1.5425600000000002</v>
      </c>
      <c r="E20" s="545">
        <f t="shared" si="1"/>
        <v>2.1378200000000001</v>
      </c>
      <c r="F20" s="119"/>
      <c r="G20" s="119">
        <f>'GNA CCAA'!F20</f>
        <v>6.2962099999999994</v>
      </c>
      <c r="H20" s="119">
        <f>'GNA CCAA'!G20</f>
        <v>0</v>
      </c>
      <c r="I20" s="119">
        <f>'GO CCAA'!G20</f>
        <v>14.708210000000001</v>
      </c>
      <c r="J20" s="545">
        <f t="shared" si="0"/>
        <v>21.00442</v>
      </c>
      <c r="K20" s="82"/>
    </row>
    <row r="21" spans="1:16" s="114" customFormat="1" x14ac:dyDescent="0.2">
      <c r="A21" s="582" t="s">
        <v>176</v>
      </c>
      <c r="B21" s="119">
        <f>'GNA CCAA'!B21</f>
        <v>11.558429999999998</v>
      </c>
      <c r="C21" s="119">
        <f>'GNA CCAA'!C21</f>
        <v>0.62983999999999996</v>
      </c>
      <c r="D21" s="119">
        <f>'GO CCAA'!B21</f>
        <v>81.641340000000014</v>
      </c>
      <c r="E21" s="545">
        <f t="shared" si="1"/>
        <v>93.829610000000017</v>
      </c>
      <c r="F21" s="119"/>
      <c r="G21" s="119">
        <f>'GNA CCAA'!F21</f>
        <v>112.98880999999996</v>
      </c>
      <c r="H21" s="119">
        <f>'GNA CCAA'!G21</f>
        <v>5.7150100000000021</v>
      </c>
      <c r="I21" s="119">
        <f>'GO CCAA'!G21</f>
        <v>844.08839999999987</v>
      </c>
      <c r="J21" s="545">
        <f t="shared" si="0"/>
        <v>962.79221999999982</v>
      </c>
      <c r="K21" s="82"/>
    </row>
    <row r="22" spans="1:16" s="114" customFormat="1" x14ac:dyDescent="0.2">
      <c r="A22" s="582" t="s">
        <v>177</v>
      </c>
      <c r="B22" s="119">
        <f>'GNA CCAA'!B22</f>
        <v>5.5329500000000005</v>
      </c>
      <c r="C22" s="119">
        <f>'GNA CCAA'!C22</f>
        <v>0.25753000000000004</v>
      </c>
      <c r="D22" s="119">
        <f>'GO CCAA'!B22</f>
        <v>54.370989999999999</v>
      </c>
      <c r="E22" s="545">
        <f t="shared" si="1"/>
        <v>60.161470000000001</v>
      </c>
      <c r="F22" s="119"/>
      <c r="G22" s="119">
        <f>'GNA CCAA'!F22</f>
        <v>61.241550000000018</v>
      </c>
      <c r="H22" s="119">
        <f>'GNA CCAA'!G22</f>
        <v>2.4689999999999994</v>
      </c>
      <c r="I22" s="119">
        <f>'GO CCAA'!G22</f>
        <v>613.61542999999995</v>
      </c>
      <c r="J22" s="545">
        <f t="shared" si="0"/>
        <v>677.32597999999996</v>
      </c>
      <c r="K22" s="82"/>
    </row>
    <row r="23" spans="1:16" x14ac:dyDescent="0.2">
      <c r="A23" s="583" t="s">
        <v>178</v>
      </c>
      <c r="B23" s="119">
        <f>'GNA CCAA'!B23</f>
        <v>16.045369999999995</v>
      </c>
      <c r="C23" s="119">
        <f>'GNA CCAA'!C23</f>
        <v>1.24193</v>
      </c>
      <c r="D23" s="119">
        <f>'GO CCAA'!B23</f>
        <v>143.57645000000002</v>
      </c>
      <c r="E23" s="545">
        <f t="shared" si="1"/>
        <v>160.86375000000001</v>
      </c>
      <c r="F23" s="119"/>
      <c r="G23" s="119">
        <f>'GNA CCAA'!F23</f>
        <v>167.03548000000009</v>
      </c>
      <c r="H23" s="119">
        <f>'GNA CCAA'!G23</f>
        <v>11.086039999999995</v>
      </c>
      <c r="I23" s="119">
        <f>'GO CCAA'!G23</f>
        <v>1562.2347599999987</v>
      </c>
      <c r="J23" s="545">
        <f t="shared" si="0"/>
        <v>1740.3562799999988</v>
      </c>
      <c r="K23" s="487"/>
      <c r="P23" s="114"/>
    </row>
    <row r="24" spans="1:16" x14ac:dyDescent="0.2">
      <c r="A24" s="584" t="s">
        <v>512</v>
      </c>
      <c r="B24" s="123">
        <f>'GNA CCAA'!B24</f>
        <v>423.55717999999951</v>
      </c>
      <c r="C24" s="123">
        <f>'GNA CCAA'!C24</f>
        <v>33.106030000000025</v>
      </c>
      <c r="D24" s="123">
        <f>'GO CCAA'!B24</f>
        <v>2050.120820000001</v>
      </c>
      <c r="E24" s="123">
        <f t="shared" si="1"/>
        <v>2506.7840300000007</v>
      </c>
      <c r="F24" s="123"/>
      <c r="G24" s="123">
        <f>'GNA CCAA'!F24</f>
        <v>4312.4162600000072</v>
      </c>
      <c r="H24" s="585">
        <f>'GNA CCAA'!G24</f>
        <v>326.46950000000089</v>
      </c>
      <c r="I24" s="123">
        <f>'GO CCAA'!G24</f>
        <v>21449.358039999992</v>
      </c>
      <c r="J24" s="123">
        <f t="shared" si="0"/>
        <v>26088.2438</v>
      </c>
      <c r="K24" s="487"/>
    </row>
    <row r="25" spans="1:16" x14ac:dyDescent="0.2">
      <c r="I25" s="8"/>
      <c r="J25" s="93" t="s">
        <v>240</v>
      </c>
    </row>
    <row r="26" spans="1:16" x14ac:dyDescent="0.2">
      <c r="A26" s="548" t="s">
        <v>519</v>
      </c>
      <c r="G26" s="125"/>
      <c r="H26" s="125"/>
      <c r="I26" s="125"/>
      <c r="J26" s="125"/>
    </row>
    <row r="27" spans="1:16" x14ac:dyDescent="0.2">
      <c r="A27" s="154" t="s">
        <v>241</v>
      </c>
      <c r="G27" s="125"/>
      <c r="H27" s="125"/>
      <c r="I27" s="125"/>
      <c r="J27" s="125"/>
    </row>
    <row r="28" spans="1:16" ht="18" x14ac:dyDescent="0.25">
      <c r="A28" s="126"/>
      <c r="E28" s="866"/>
      <c r="F28" s="866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B6:D23 F6:I23">
    <cfRule type="cellIs" dxfId="87" priority="5" operator="between">
      <formula>0</formula>
      <formula>0.5</formula>
    </cfRule>
    <cfRule type="cellIs" dxfId="86" priority="6" operator="between">
      <formula>0</formula>
      <formula>0.49</formula>
    </cfRule>
  </conditionalFormatting>
  <conditionalFormatting sqref="E6:E23">
    <cfRule type="cellIs" dxfId="85" priority="3" operator="between">
      <formula>0</formula>
      <formula>0.5</formula>
    </cfRule>
    <cfRule type="cellIs" dxfId="84" priority="4" operator="between">
      <formula>0</formula>
      <formula>0.49</formula>
    </cfRule>
  </conditionalFormatting>
  <conditionalFormatting sqref="J6:J23">
    <cfRule type="cellIs" dxfId="83" priority="1" operator="between">
      <formula>0</formula>
      <formula>0.5</formula>
    </cfRule>
    <cfRule type="cellIs" dxfId="82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D24" sqref="D24"/>
    </sheetView>
  </sheetViews>
  <sheetFormatPr baseColWidth="10" defaultRowHeight="12.75" x14ac:dyDescent="0.2"/>
  <cols>
    <col min="1" max="1" width="9.5" style="172" customWidth="1"/>
    <col min="2" max="2" width="10.5" style="172" customWidth="1"/>
    <col min="3" max="3" width="9.375" style="172" customWidth="1"/>
    <col min="4" max="4" width="10" style="172" customWidth="1"/>
    <col min="5" max="5" width="9.375" style="172" customWidth="1"/>
    <col min="6" max="6" width="9.5" style="172" customWidth="1"/>
    <col min="7" max="7" width="8.5" style="172" customWidth="1"/>
    <col min="8" max="8" width="12.5" style="172" customWidth="1"/>
    <col min="9" max="12" width="11.5" style="172" customWidth="1"/>
    <col min="13" max="66" width="11" style="172"/>
    <col min="67" max="256" width="10" style="172"/>
    <col min="257" max="257" width="8.375" style="172" customWidth="1"/>
    <col min="258" max="258" width="9.25" style="172" customWidth="1"/>
    <col min="259" max="259" width="8.25" style="172" bestFit="1" customWidth="1"/>
    <col min="260" max="260" width="8.875" style="172" bestFit="1" customWidth="1"/>
    <col min="261" max="261" width="8.25" style="172" bestFit="1" customWidth="1"/>
    <col min="262" max="262" width="8.375" style="172" bestFit="1" customWidth="1"/>
    <col min="263" max="263" width="7.5" style="172" bestFit="1" customWidth="1"/>
    <col min="264" max="264" width="11" style="172" bestFit="1" customWidth="1"/>
    <col min="265" max="268" width="10.125" style="172" bestFit="1" customWidth="1"/>
    <col min="269" max="512" width="10" style="172"/>
    <col min="513" max="513" width="8.375" style="172" customWidth="1"/>
    <col min="514" max="514" width="9.25" style="172" customWidth="1"/>
    <col min="515" max="515" width="8.25" style="172" bestFit="1" customWidth="1"/>
    <col min="516" max="516" width="8.875" style="172" bestFit="1" customWidth="1"/>
    <col min="517" max="517" width="8.25" style="172" bestFit="1" customWidth="1"/>
    <col min="518" max="518" width="8.375" style="172" bestFit="1" customWidth="1"/>
    <col min="519" max="519" width="7.5" style="172" bestFit="1" customWidth="1"/>
    <col min="520" max="520" width="11" style="172" bestFit="1" customWidth="1"/>
    <col min="521" max="524" width="10.125" style="172" bestFit="1" customWidth="1"/>
    <col min="525" max="768" width="10" style="172"/>
    <col min="769" max="769" width="8.375" style="172" customWidth="1"/>
    <col min="770" max="770" width="9.25" style="172" customWidth="1"/>
    <col min="771" max="771" width="8.25" style="172" bestFit="1" customWidth="1"/>
    <col min="772" max="772" width="8.875" style="172" bestFit="1" customWidth="1"/>
    <col min="773" max="773" width="8.25" style="172" bestFit="1" customWidth="1"/>
    <col min="774" max="774" width="8.375" style="172" bestFit="1" customWidth="1"/>
    <col min="775" max="775" width="7.5" style="172" bestFit="1" customWidth="1"/>
    <col min="776" max="776" width="11" style="172" bestFit="1" customWidth="1"/>
    <col min="777" max="780" width="10.125" style="172" bestFit="1" customWidth="1"/>
    <col min="781" max="1024" width="11" style="172"/>
    <col min="1025" max="1025" width="8.375" style="172" customWidth="1"/>
    <col min="1026" max="1026" width="9.25" style="172" customWidth="1"/>
    <col min="1027" max="1027" width="8.25" style="172" bestFit="1" customWidth="1"/>
    <col min="1028" max="1028" width="8.875" style="172" bestFit="1" customWidth="1"/>
    <col min="1029" max="1029" width="8.25" style="172" bestFit="1" customWidth="1"/>
    <col min="1030" max="1030" width="8.375" style="172" bestFit="1" customWidth="1"/>
    <col min="1031" max="1031" width="7.5" style="172" bestFit="1" customWidth="1"/>
    <col min="1032" max="1032" width="11" style="172" bestFit="1" customWidth="1"/>
    <col min="1033" max="1036" width="10.125" style="172" bestFit="1" customWidth="1"/>
    <col min="1037" max="1280" width="10" style="172"/>
    <col min="1281" max="1281" width="8.375" style="172" customWidth="1"/>
    <col min="1282" max="1282" width="9.25" style="172" customWidth="1"/>
    <col min="1283" max="1283" width="8.25" style="172" bestFit="1" customWidth="1"/>
    <col min="1284" max="1284" width="8.875" style="172" bestFit="1" customWidth="1"/>
    <col min="1285" max="1285" width="8.25" style="172" bestFit="1" customWidth="1"/>
    <col min="1286" max="1286" width="8.375" style="172" bestFit="1" customWidth="1"/>
    <col min="1287" max="1287" width="7.5" style="172" bestFit="1" customWidth="1"/>
    <col min="1288" max="1288" width="11" style="172" bestFit="1" customWidth="1"/>
    <col min="1289" max="1292" width="10.125" style="172" bestFit="1" customWidth="1"/>
    <col min="1293" max="1536" width="10" style="172"/>
    <col min="1537" max="1537" width="8.375" style="172" customWidth="1"/>
    <col min="1538" max="1538" width="9.25" style="172" customWidth="1"/>
    <col min="1539" max="1539" width="8.25" style="172" bestFit="1" customWidth="1"/>
    <col min="1540" max="1540" width="8.875" style="172" bestFit="1" customWidth="1"/>
    <col min="1541" max="1541" width="8.25" style="172" bestFit="1" customWidth="1"/>
    <col min="1542" max="1542" width="8.375" style="172" bestFit="1" customWidth="1"/>
    <col min="1543" max="1543" width="7.5" style="172" bestFit="1" customWidth="1"/>
    <col min="1544" max="1544" width="11" style="172" bestFit="1" customWidth="1"/>
    <col min="1545" max="1548" width="10.125" style="172" bestFit="1" customWidth="1"/>
    <col min="1549" max="1792" width="10" style="172"/>
    <col min="1793" max="1793" width="8.375" style="172" customWidth="1"/>
    <col min="1794" max="1794" width="9.25" style="172" customWidth="1"/>
    <col min="1795" max="1795" width="8.25" style="172" bestFit="1" customWidth="1"/>
    <col min="1796" max="1796" width="8.875" style="172" bestFit="1" customWidth="1"/>
    <col min="1797" max="1797" width="8.25" style="172" bestFit="1" customWidth="1"/>
    <col min="1798" max="1798" width="8.375" style="172" bestFit="1" customWidth="1"/>
    <col min="1799" max="1799" width="7.5" style="172" bestFit="1" customWidth="1"/>
    <col min="1800" max="1800" width="11" style="172" bestFit="1" customWidth="1"/>
    <col min="1801" max="1804" width="10.125" style="172" bestFit="1" customWidth="1"/>
    <col min="1805" max="2048" width="11" style="172"/>
    <col min="2049" max="2049" width="8.375" style="172" customWidth="1"/>
    <col min="2050" max="2050" width="9.25" style="172" customWidth="1"/>
    <col min="2051" max="2051" width="8.25" style="172" bestFit="1" customWidth="1"/>
    <col min="2052" max="2052" width="8.875" style="172" bestFit="1" customWidth="1"/>
    <col min="2053" max="2053" width="8.25" style="172" bestFit="1" customWidth="1"/>
    <col min="2054" max="2054" width="8.375" style="172" bestFit="1" customWidth="1"/>
    <col min="2055" max="2055" width="7.5" style="172" bestFit="1" customWidth="1"/>
    <col min="2056" max="2056" width="11" style="172" bestFit="1" customWidth="1"/>
    <col min="2057" max="2060" width="10.125" style="172" bestFit="1" customWidth="1"/>
    <col min="2061" max="2304" width="10" style="172"/>
    <col min="2305" max="2305" width="8.375" style="172" customWidth="1"/>
    <col min="2306" max="2306" width="9.25" style="172" customWidth="1"/>
    <col min="2307" max="2307" width="8.25" style="172" bestFit="1" customWidth="1"/>
    <col min="2308" max="2308" width="8.875" style="172" bestFit="1" customWidth="1"/>
    <col min="2309" max="2309" width="8.25" style="172" bestFit="1" customWidth="1"/>
    <col min="2310" max="2310" width="8.375" style="172" bestFit="1" customWidth="1"/>
    <col min="2311" max="2311" width="7.5" style="172" bestFit="1" customWidth="1"/>
    <col min="2312" max="2312" width="11" style="172" bestFit="1" customWidth="1"/>
    <col min="2313" max="2316" width="10.125" style="172" bestFit="1" customWidth="1"/>
    <col min="2317" max="2560" width="10" style="172"/>
    <col min="2561" max="2561" width="8.375" style="172" customWidth="1"/>
    <col min="2562" max="2562" width="9.25" style="172" customWidth="1"/>
    <col min="2563" max="2563" width="8.25" style="172" bestFit="1" customWidth="1"/>
    <col min="2564" max="2564" width="8.875" style="172" bestFit="1" customWidth="1"/>
    <col min="2565" max="2565" width="8.25" style="172" bestFit="1" customWidth="1"/>
    <col min="2566" max="2566" width="8.375" style="172" bestFit="1" customWidth="1"/>
    <col min="2567" max="2567" width="7.5" style="172" bestFit="1" customWidth="1"/>
    <col min="2568" max="2568" width="11" style="172" bestFit="1" customWidth="1"/>
    <col min="2569" max="2572" width="10.125" style="172" bestFit="1" customWidth="1"/>
    <col min="2573" max="2816" width="10" style="172"/>
    <col min="2817" max="2817" width="8.375" style="172" customWidth="1"/>
    <col min="2818" max="2818" width="9.25" style="172" customWidth="1"/>
    <col min="2819" max="2819" width="8.25" style="172" bestFit="1" customWidth="1"/>
    <col min="2820" max="2820" width="8.875" style="172" bestFit="1" customWidth="1"/>
    <col min="2821" max="2821" width="8.25" style="172" bestFit="1" customWidth="1"/>
    <col min="2822" max="2822" width="8.375" style="172" bestFit="1" customWidth="1"/>
    <col min="2823" max="2823" width="7.5" style="172" bestFit="1" customWidth="1"/>
    <col min="2824" max="2824" width="11" style="172" bestFit="1" customWidth="1"/>
    <col min="2825" max="2828" width="10.125" style="172" bestFit="1" customWidth="1"/>
    <col min="2829" max="3072" width="11" style="172"/>
    <col min="3073" max="3073" width="8.375" style="172" customWidth="1"/>
    <col min="3074" max="3074" width="9.25" style="172" customWidth="1"/>
    <col min="3075" max="3075" width="8.25" style="172" bestFit="1" customWidth="1"/>
    <col min="3076" max="3076" width="8.875" style="172" bestFit="1" customWidth="1"/>
    <col min="3077" max="3077" width="8.25" style="172" bestFit="1" customWidth="1"/>
    <col min="3078" max="3078" width="8.375" style="172" bestFit="1" customWidth="1"/>
    <col min="3079" max="3079" width="7.5" style="172" bestFit="1" customWidth="1"/>
    <col min="3080" max="3080" width="11" style="172" bestFit="1" customWidth="1"/>
    <col min="3081" max="3084" width="10.125" style="172" bestFit="1" customWidth="1"/>
    <col min="3085" max="3328" width="10" style="172"/>
    <col min="3329" max="3329" width="8.375" style="172" customWidth="1"/>
    <col min="3330" max="3330" width="9.25" style="172" customWidth="1"/>
    <col min="3331" max="3331" width="8.25" style="172" bestFit="1" customWidth="1"/>
    <col min="3332" max="3332" width="8.875" style="172" bestFit="1" customWidth="1"/>
    <col min="3333" max="3333" width="8.25" style="172" bestFit="1" customWidth="1"/>
    <col min="3334" max="3334" width="8.375" style="172" bestFit="1" customWidth="1"/>
    <col min="3335" max="3335" width="7.5" style="172" bestFit="1" customWidth="1"/>
    <col min="3336" max="3336" width="11" style="172" bestFit="1" customWidth="1"/>
    <col min="3337" max="3340" width="10.125" style="172" bestFit="1" customWidth="1"/>
    <col min="3341" max="3584" width="10" style="172"/>
    <col min="3585" max="3585" width="8.375" style="172" customWidth="1"/>
    <col min="3586" max="3586" width="9.25" style="172" customWidth="1"/>
    <col min="3587" max="3587" width="8.25" style="172" bestFit="1" customWidth="1"/>
    <col min="3588" max="3588" width="8.875" style="172" bestFit="1" customWidth="1"/>
    <col min="3589" max="3589" width="8.25" style="172" bestFit="1" customWidth="1"/>
    <col min="3590" max="3590" width="8.375" style="172" bestFit="1" customWidth="1"/>
    <col min="3591" max="3591" width="7.5" style="172" bestFit="1" customWidth="1"/>
    <col min="3592" max="3592" width="11" style="172" bestFit="1" customWidth="1"/>
    <col min="3593" max="3596" width="10.125" style="172" bestFit="1" customWidth="1"/>
    <col min="3597" max="3840" width="10" style="172"/>
    <col min="3841" max="3841" width="8.375" style="172" customWidth="1"/>
    <col min="3842" max="3842" width="9.25" style="172" customWidth="1"/>
    <col min="3843" max="3843" width="8.25" style="172" bestFit="1" customWidth="1"/>
    <col min="3844" max="3844" width="8.875" style="172" bestFit="1" customWidth="1"/>
    <col min="3845" max="3845" width="8.25" style="172" bestFit="1" customWidth="1"/>
    <col min="3846" max="3846" width="8.375" style="172" bestFit="1" customWidth="1"/>
    <col min="3847" max="3847" width="7.5" style="172" bestFit="1" customWidth="1"/>
    <col min="3848" max="3848" width="11" style="172" bestFit="1" customWidth="1"/>
    <col min="3849" max="3852" width="10.125" style="172" bestFit="1" customWidth="1"/>
    <col min="3853" max="4096" width="11" style="172"/>
    <col min="4097" max="4097" width="8.375" style="172" customWidth="1"/>
    <col min="4098" max="4098" width="9.25" style="172" customWidth="1"/>
    <col min="4099" max="4099" width="8.25" style="172" bestFit="1" customWidth="1"/>
    <col min="4100" max="4100" width="8.875" style="172" bestFit="1" customWidth="1"/>
    <col min="4101" max="4101" width="8.25" style="172" bestFit="1" customWidth="1"/>
    <col min="4102" max="4102" width="8.375" style="172" bestFit="1" customWidth="1"/>
    <col min="4103" max="4103" width="7.5" style="172" bestFit="1" customWidth="1"/>
    <col min="4104" max="4104" width="11" style="172" bestFit="1" customWidth="1"/>
    <col min="4105" max="4108" width="10.125" style="172" bestFit="1" customWidth="1"/>
    <col min="4109" max="4352" width="10" style="172"/>
    <col min="4353" max="4353" width="8.375" style="172" customWidth="1"/>
    <col min="4354" max="4354" width="9.25" style="172" customWidth="1"/>
    <col min="4355" max="4355" width="8.25" style="172" bestFit="1" customWidth="1"/>
    <col min="4356" max="4356" width="8.875" style="172" bestFit="1" customWidth="1"/>
    <col min="4357" max="4357" width="8.25" style="172" bestFit="1" customWidth="1"/>
    <col min="4358" max="4358" width="8.375" style="172" bestFit="1" customWidth="1"/>
    <col min="4359" max="4359" width="7.5" style="172" bestFit="1" customWidth="1"/>
    <col min="4360" max="4360" width="11" style="172" bestFit="1" customWidth="1"/>
    <col min="4361" max="4364" width="10.125" style="172" bestFit="1" customWidth="1"/>
    <col min="4365" max="4608" width="10" style="172"/>
    <col min="4609" max="4609" width="8.375" style="172" customWidth="1"/>
    <col min="4610" max="4610" width="9.25" style="172" customWidth="1"/>
    <col min="4611" max="4611" width="8.25" style="172" bestFit="1" customWidth="1"/>
    <col min="4612" max="4612" width="8.875" style="172" bestFit="1" customWidth="1"/>
    <col min="4613" max="4613" width="8.25" style="172" bestFit="1" customWidth="1"/>
    <col min="4614" max="4614" width="8.375" style="172" bestFit="1" customWidth="1"/>
    <col min="4615" max="4615" width="7.5" style="172" bestFit="1" customWidth="1"/>
    <col min="4616" max="4616" width="11" style="172" bestFit="1" customWidth="1"/>
    <col min="4617" max="4620" width="10.125" style="172" bestFit="1" customWidth="1"/>
    <col min="4621" max="4864" width="10" style="172"/>
    <col min="4865" max="4865" width="8.375" style="172" customWidth="1"/>
    <col min="4866" max="4866" width="9.25" style="172" customWidth="1"/>
    <col min="4867" max="4867" width="8.25" style="172" bestFit="1" customWidth="1"/>
    <col min="4868" max="4868" width="8.875" style="172" bestFit="1" customWidth="1"/>
    <col min="4869" max="4869" width="8.25" style="172" bestFit="1" customWidth="1"/>
    <col min="4870" max="4870" width="8.375" style="172" bestFit="1" customWidth="1"/>
    <col min="4871" max="4871" width="7.5" style="172" bestFit="1" customWidth="1"/>
    <col min="4872" max="4872" width="11" style="172" bestFit="1" customWidth="1"/>
    <col min="4873" max="4876" width="10.125" style="172" bestFit="1" customWidth="1"/>
    <col min="4877" max="5120" width="11" style="172"/>
    <col min="5121" max="5121" width="8.375" style="172" customWidth="1"/>
    <col min="5122" max="5122" width="9.25" style="172" customWidth="1"/>
    <col min="5123" max="5123" width="8.25" style="172" bestFit="1" customWidth="1"/>
    <col min="5124" max="5124" width="8.875" style="172" bestFit="1" customWidth="1"/>
    <col min="5125" max="5125" width="8.25" style="172" bestFit="1" customWidth="1"/>
    <col min="5126" max="5126" width="8.375" style="172" bestFit="1" customWidth="1"/>
    <col min="5127" max="5127" width="7.5" style="172" bestFit="1" customWidth="1"/>
    <col min="5128" max="5128" width="11" style="172" bestFit="1" customWidth="1"/>
    <col min="5129" max="5132" width="10.125" style="172" bestFit="1" customWidth="1"/>
    <col min="5133" max="5376" width="10" style="172"/>
    <col min="5377" max="5377" width="8.375" style="172" customWidth="1"/>
    <col min="5378" max="5378" width="9.25" style="172" customWidth="1"/>
    <col min="5379" max="5379" width="8.25" style="172" bestFit="1" customWidth="1"/>
    <col min="5380" max="5380" width="8.875" style="172" bestFit="1" customWidth="1"/>
    <col min="5381" max="5381" width="8.25" style="172" bestFit="1" customWidth="1"/>
    <col min="5382" max="5382" width="8.375" style="172" bestFit="1" customWidth="1"/>
    <col min="5383" max="5383" width="7.5" style="172" bestFit="1" customWidth="1"/>
    <col min="5384" max="5384" width="11" style="172" bestFit="1" customWidth="1"/>
    <col min="5385" max="5388" width="10.125" style="172" bestFit="1" customWidth="1"/>
    <col min="5389" max="5632" width="10" style="172"/>
    <col min="5633" max="5633" width="8.375" style="172" customWidth="1"/>
    <col min="5634" max="5634" width="9.25" style="172" customWidth="1"/>
    <col min="5635" max="5635" width="8.25" style="172" bestFit="1" customWidth="1"/>
    <col min="5636" max="5636" width="8.875" style="172" bestFit="1" customWidth="1"/>
    <col min="5637" max="5637" width="8.25" style="172" bestFit="1" customWidth="1"/>
    <col min="5638" max="5638" width="8.375" style="172" bestFit="1" customWidth="1"/>
    <col min="5639" max="5639" width="7.5" style="172" bestFit="1" customWidth="1"/>
    <col min="5640" max="5640" width="11" style="172" bestFit="1" customWidth="1"/>
    <col min="5641" max="5644" width="10.125" style="172" bestFit="1" customWidth="1"/>
    <col min="5645" max="5888" width="10" style="172"/>
    <col min="5889" max="5889" width="8.375" style="172" customWidth="1"/>
    <col min="5890" max="5890" width="9.25" style="172" customWidth="1"/>
    <col min="5891" max="5891" width="8.25" style="172" bestFit="1" customWidth="1"/>
    <col min="5892" max="5892" width="8.875" style="172" bestFit="1" customWidth="1"/>
    <col min="5893" max="5893" width="8.25" style="172" bestFit="1" customWidth="1"/>
    <col min="5894" max="5894" width="8.375" style="172" bestFit="1" customWidth="1"/>
    <col min="5895" max="5895" width="7.5" style="172" bestFit="1" customWidth="1"/>
    <col min="5896" max="5896" width="11" style="172" bestFit="1" customWidth="1"/>
    <col min="5897" max="5900" width="10.125" style="172" bestFit="1" customWidth="1"/>
    <col min="5901" max="6144" width="11" style="172"/>
    <col min="6145" max="6145" width="8.375" style="172" customWidth="1"/>
    <col min="6146" max="6146" width="9.25" style="172" customWidth="1"/>
    <col min="6147" max="6147" width="8.25" style="172" bestFit="1" customWidth="1"/>
    <col min="6148" max="6148" width="8.875" style="172" bestFit="1" customWidth="1"/>
    <col min="6149" max="6149" width="8.25" style="172" bestFit="1" customWidth="1"/>
    <col min="6150" max="6150" width="8.375" style="172" bestFit="1" customWidth="1"/>
    <col min="6151" max="6151" width="7.5" style="172" bestFit="1" customWidth="1"/>
    <col min="6152" max="6152" width="11" style="172" bestFit="1" customWidth="1"/>
    <col min="6153" max="6156" width="10.125" style="172" bestFit="1" customWidth="1"/>
    <col min="6157" max="6400" width="10" style="172"/>
    <col min="6401" max="6401" width="8.375" style="172" customWidth="1"/>
    <col min="6402" max="6402" width="9.25" style="172" customWidth="1"/>
    <col min="6403" max="6403" width="8.25" style="172" bestFit="1" customWidth="1"/>
    <col min="6404" max="6404" width="8.875" style="172" bestFit="1" customWidth="1"/>
    <col min="6405" max="6405" width="8.25" style="172" bestFit="1" customWidth="1"/>
    <col min="6406" max="6406" width="8.375" style="172" bestFit="1" customWidth="1"/>
    <col min="6407" max="6407" width="7.5" style="172" bestFit="1" customWidth="1"/>
    <col min="6408" max="6408" width="11" style="172" bestFit="1" customWidth="1"/>
    <col min="6409" max="6412" width="10.125" style="172" bestFit="1" customWidth="1"/>
    <col min="6413" max="6656" width="10" style="172"/>
    <col min="6657" max="6657" width="8.375" style="172" customWidth="1"/>
    <col min="6658" max="6658" width="9.25" style="172" customWidth="1"/>
    <col min="6659" max="6659" width="8.25" style="172" bestFit="1" customWidth="1"/>
    <col min="6660" max="6660" width="8.875" style="172" bestFit="1" customWidth="1"/>
    <col min="6661" max="6661" width="8.25" style="172" bestFit="1" customWidth="1"/>
    <col min="6662" max="6662" width="8.375" style="172" bestFit="1" customWidth="1"/>
    <col min="6663" max="6663" width="7.5" style="172" bestFit="1" customWidth="1"/>
    <col min="6664" max="6664" width="11" style="172" bestFit="1" customWidth="1"/>
    <col min="6665" max="6668" width="10.125" style="172" bestFit="1" customWidth="1"/>
    <col min="6669" max="6912" width="10" style="172"/>
    <col min="6913" max="6913" width="8.375" style="172" customWidth="1"/>
    <col min="6914" max="6914" width="9.25" style="172" customWidth="1"/>
    <col min="6915" max="6915" width="8.25" style="172" bestFit="1" customWidth="1"/>
    <col min="6916" max="6916" width="8.875" style="172" bestFit="1" customWidth="1"/>
    <col min="6917" max="6917" width="8.25" style="172" bestFit="1" customWidth="1"/>
    <col min="6918" max="6918" width="8.375" style="172" bestFit="1" customWidth="1"/>
    <col min="6919" max="6919" width="7.5" style="172" bestFit="1" customWidth="1"/>
    <col min="6920" max="6920" width="11" style="172" bestFit="1" customWidth="1"/>
    <col min="6921" max="6924" width="10.125" style="172" bestFit="1" customWidth="1"/>
    <col min="6925" max="7168" width="11" style="172"/>
    <col min="7169" max="7169" width="8.375" style="172" customWidth="1"/>
    <col min="7170" max="7170" width="9.25" style="172" customWidth="1"/>
    <col min="7171" max="7171" width="8.25" style="172" bestFit="1" customWidth="1"/>
    <col min="7172" max="7172" width="8.875" style="172" bestFit="1" customWidth="1"/>
    <col min="7173" max="7173" width="8.25" style="172" bestFit="1" customWidth="1"/>
    <col min="7174" max="7174" width="8.375" style="172" bestFit="1" customWidth="1"/>
    <col min="7175" max="7175" width="7.5" style="172" bestFit="1" customWidth="1"/>
    <col min="7176" max="7176" width="11" style="172" bestFit="1" customWidth="1"/>
    <col min="7177" max="7180" width="10.125" style="172" bestFit="1" customWidth="1"/>
    <col min="7181" max="7424" width="10" style="172"/>
    <col min="7425" max="7425" width="8.375" style="172" customWidth="1"/>
    <col min="7426" max="7426" width="9.25" style="172" customWidth="1"/>
    <col min="7427" max="7427" width="8.25" style="172" bestFit="1" customWidth="1"/>
    <col min="7428" max="7428" width="8.875" style="172" bestFit="1" customWidth="1"/>
    <col min="7429" max="7429" width="8.25" style="172" bestFit="1" customWidth="1"/>
    <col min="7430" max="7430" width="8.375" style="172" bestFit="1" customWidth="1"/>
    <col min="7431" max="7431" width="7.5" style="172" bestFit="1" customWidth="1"/>
    <col min="7432" max="7432" width="11" style="172" bestFit="1" customWidth="1"/>
    <col min="7433" max="7436" width="10.125" style="172" bestFit="1" customWidth="1"/>
    <col min="7437" max="7680" width="10" style="172"/>
    <col min="7681" max="7681" width="8.375" style="172" customWidth="1"/>
    <col min="7682" max="7682" width="9.25" style="172" customWidth="1"/>
    <col min="7683" max="7683" width="8.25" style="172" bestFit="1" customWidth="1"/>
    <col min="7684" max="7684" width="8.875" style="172" bestFit="1" customWidth="1"/>
    <col min="7685" max="7685" width="8.25" style="172" bestFit="1" customWidth="1"/>
    <col min="7686" max="7686" width="8.375" style="172" bestFit="1" customWidth="1"/>
    <col min="7687" max="7687" width="7.5" style="172" bestFit="1" customWidth="1"/>
    <col min="7688" max="7688" width="11" style="172" bestFit="1" customWidth="1"/>
    <col min="7689" max="7692" width="10.125" style="172" bestFit="1" customWidth="1"/>
    <col min="7693" max="7936" width="10" style="172"/>
    <col min="7937" max="7937" width="8.375" style="172" customWidth="1"/>
    <col min="7938" max="7938" width="9.25" style="172" customWidth="1"/>
    <col min="7939" max="7939" width="8.25" style="172" bestFit="1" customWidth="1"/>
    <col min="7940" max="7940" width="8.875" style="172" bestFit="1" customWidth="1"/>
    <col min="7941" max="7941" width="8.25" style="172" bestFit="1" customWidth="1"/>
    <col min="7942" max="7942" width="8.375" style="172" bestFit="1" customWidth="1"/>
    <col min="7943" max="7943" width="7.5" style="172" bestFit="1" customWidth="1"/>
    <col min="7944" max="7944" width="11" style="172" bestFit="1" customWidth="1"/>
    <col min="7945" max="7948" width="10.125" style="172" bestFit="1" customWidth="1"/>
    <col min="7949" max="8192" width="11" style="172"/>
    <col min="8193" max="8193" width="8.375" style="172" customWidth="1"/>
    <col min="8194" max="8194" width="9.25" style="172" customWidth="1"/>
    <col min="8195" max="8195" width="8.25" style="172" bestFit="1" customWidth="1"/>
    <col min="8196" max="8196" width="8.875" style="172" bestFit="1" customWidth="1"/>
    <col min="8197" max="8197" width="8.25" style="172" bestFit="1" customWidth="1"/>
    <col min="8198" max="8198" width="8.375" style="172" bestFit="1" customWidth="1"/>
    <col min="8199" max="8199" width="7.5" style="172" bestFit="1" customWidth="1"/>
    <col min="8200" max="8200" width="11" style="172" bestFit="1" customWidth="1"/>
    <col min="8201" max="8204" width="10.125" style="172" bestFit="1" customWidth="1"/>
    <col min="8205" max="8448" width="10" style="172"/>
    <col min="8449" max="8449" width="8.375" style="172" customWidth="1"/>
    <col min="8450" max="8450" width="9.25" style="172" customWidth="1"/>
    <col min="8451" max="8451" width="8.25" style="172" bestFit="1" customWidth="1"/>
    <col min="8452" max="8452" width="8.875" style="172" bestFit="1" customWidth="1"/>
    <col min="8453" max="8453" width="8.25" style="172" bestFit="1" customWidth="1"/>
    <col min="8454" max="8454" width="8.375" style="172" bestFit="1" customWidth="1"/>
    <col min="8455" max="8455" width="7.5" style="172" bestFit="1" customWidth="1"/>
    <col min="8456" max="8456" width="11" style="172" bestFit="1" customWidth="1"/>
    <col min="8457" max="8460" width="10.125" style="172" bestFit="1" customWidth="1"/>
    <col min="8461" max="8704" width="10" style="172"/>
    <col min="8705" max="8705" width="8.375" style="172" customWidth="1"/>
    <col min="8706" max="8706" width="9.25" style="172" customWidth="1"/>
    <col min="8707" max="8707" width="8.25" style="172" bestFit="1" customWidth="1"/>
    <col min="8708" max="8708" width="8.875" style="172" bestFit="1" customWidth="1"/>
    <col min="8709" max="8709" width="8.25" style="172" bestFit="1" customWidth="1"/>
    <col min="8710" max="8710" width="8.375" style="172" bestFit="1" customWidth="1"/>
    <col min="8711" max="8711" width="7.5" style="172" bestFit="1" customWidth="1"/>
    <col min="8712" max="8712" width="11" style="172" bestFit="1" customWidth="1"/>
    <col min="8713" max="8716" width="10.125" style="172" bestFit="1" customWidth="1"/>
    <col min="8717" max="8960" width="10" style="172"/>
    <col min="8961" max="8961" width="8.375" style="172" customWidth="1"/>
    <col min="8962" max="8962" width="9.25" style="172" customWidth="1"/>
    <col min="8963" max="8963" width="8.25" style="172" bestFit="1" customWidth="1"/>
    <col min="8964" max="8964" width="8.875" style="172" bestFit="1" customWidth="1"/>
    <col min="8965" max="8965" width="8.25" style="172" bestFit="1" customWidth="1"/>
    <col min="8966" max="8966" width="8.375" style="172" bestFit="1" customWidth="1"/>
    <col min="8967" max="8967" width="7.5" style="172" bestFit="1" customWidth="1"/>
    <col min="8968" max="8968" width="11" style="172" bestFit="1" customWidth="1"/>
    <col min="8969" max="8972" width="10.125" style="172" bestFit="1" customWidth="1"/>
    <col min="8973" max="9216" width="11" style="172"/>
    <col min="9217" max="9217" width="8.375" style="172" customWidth="1"/>
    <col min="9218" max="9218" width="9.25" style="172" customWidth="1"/>
    <col min="9219" max="9219" width="8.25" style="172" bestFit="1" customWidth="1"/>
    <col min="9220" max="9220" width="8.875" style="172" bestFit="1" customWidth="1"/>
    <col min="9221" max="9221" width="8.25" style="172" bestFit="1" customWidth="1"/>
    <col min="9222" max="9222" width="8.375" style="172" bestFit="1" customWidth="1"/>
    <col min="9223" max="9223" width="7.5" style="172" bestFit="1" customWidth="1"/>
    <col min="9224" max="9224" width="11" style="172" bestFit="1" customWidth="1"/>
    <col min="9225" max="9228" width="10.125" style="172" bestFit="1" customWidth="1"/>
    <col min="9229" max="9472" width="10" style="172"/>
    <col min="9473" max="9473" width="8.375" style="172" customWidth="1"/>
    <col min="9474" max="9474" width="9.25" style="172" customWidth="1"/>
    <col min="9475" max="9475" width="8.25" style="172" bestFit="1" customWidth="1"/>
    <col min="9476" max="9476" width="8.875" style="172" bestFit="1" customWidth="1"/>
    <col min="9477" max="9477" width="8.25" style="172" bestFit="1" customWidth="1"/>
    <col min="9478" max="9478" width="8.375" style="172" bestFit="1" customWidth="1"/>
    <col min="9479" max="9479" width="7.5" style="172" bestFit="1" customWidth="1"/>
    <col min="9480" max="9480" width="11" style="172" bestFit="1" customWidth="1"/>
    <col min="9481" max="9484" width="10.125" style="172" bestFit="1" customWidth="1"/>
    <col min="9485" max="9728" width="10" style="172"/>
    <col min="9729" max="9729" width="8.375" style="172" customWidth="1"/>
    <col min="9730" max="9730" width="9.25" style="172" customWidth="1"/>
    <col min="9731" max="9731" width="8.25" style="172" bestFit="1" customWidth="1"/>
    <col min="9732" max="9732" width="8.875" style="172" bestFit="1" customWidth="1"/>
    <col min="9733" max="9733" width="8.25" style="172" bestFit="1" customWidth="1"/>
    <col min="9734" max="9734" width="8.375" style="172" bestFit="1" customWidth="1"/>
    <col min="9735" max="9735" width="7.5" style="172" bestFit="1" customWidth="1"/>
    <col min="9736" max="9736" width="11" style="172" bestFit="1" customWidth="1"/>
    <col min="9737" max="9740" width="10.125" style="172" bestFit="1" customWidth="1"/>
    <col min="9741" max="9984" width="10" style="172"/>
    <col min="9985" max="9985" width="8.375" style="172" customWidth="1"/>
    <col min="9986" max="9986" width="9.25" style="172" customWidth="1"/>
    <col min="9987" max="9987" width="8.25" style="172" bestFit="1" customWidth="1"/>
    <col min="9988" max="9988" width="8.875" style="172" bestFit="1" customWidth="1"/>
    <col min="9989" max="9989" width="8.25" style="172" bestFit="1" customWidth="1"/>
    <col min="9990" max="9990" width="8.375" style="172" bestFit="1" customWidth="1"/>
    <col min="9991" max="9991" width="7.5" style="172" bestFit="1" customWidth="1"/>
    <col min="9992" max="9992" width="11" style="172" bestFit="1" customWidth="1"/>
    <col min="9993" max="9996" width="10.125" style="172" bestFit="1" customWidth="1"/>
    <col min="9997" max="10240" width="11" style="172"/>
    <col min="10241" max="10241" width="8.375" style="172" customWidth="1"/>
    <col min="10242" max="10242" width="9.25" style="172" customWidth="1"/>
    <col min="10243" max="10243" width="8.25" style="172" bestFit="1" customWidth="1"/>
    <col min="10244" max="10244" width="8.875" style="172" bestFit="1" customWidth="1"/>
    <col min="10245" max="10245" width="8.25" style="172" bestFit="1" customWidth="1"/>
    <col min="10246" max="10246" width="8.375" style="172" bestFit="1" customWidth="1"/>
    <col min="10247" max="10247" width="7.5" style="172" bestFit="1" customWidth="1"/>
    <col min="10248" max="10248" width="11" style="172" bestFit="1" customWidth="1"/>
    <col min="10249" max="10252" width="10.125" style="172" bestFit="1" customWidth="1"/>
    <col min="10253" max="10496" width="10" style="172"/>
    <col min="10497" max="10497" width="8.375" style="172" customWidth="1"/>
    <col min="10498" max="10498" width="9.25" style="172" customWidth="1"/>
    <col min="10499" max="10499" width="8.25" style="172" bestFit="1" customWidth="1"/>
    <col min="10500" max="10500" width="8.875" style="172" bestFit="1" customWidth="1"/>
    <col min="10501" max="10501" width="8.25" style="172" bestFit="1" customWidth="1"/>
    <col min="10502" max="10502" width="8.375" style="172" bestFit="1" customWidth="1"/>
    <col min="10503" max="10503" width="7.5" style="172" bestFit="1" customWidth="1"/>
    <col min="10504" max="10504" width="11" style="172" bestFit="1" customWidth="1"/>
    <col min="10505" max="10508" width="10.125" style="172" bestFit="1" customWidth="1"/>
    <col min="10509" max="10752" width="10" style="172"/>
    <col min="10753" max="10753" width="8.375" style="172" customWidth="1"/>
    <col min="10754" max="10754" width="9.25" style="172" customWidth="1"/>
    <col min="10755" max="10755" width="8.25" style="172" bestFit="1" customWidth="1"/>
    <col min="10756" max="10756" width="8.875" style="172" bestFit="1" customWidth="1"/>
    <col min="10757" max="10757" width="8.25" style="172" bestFit="1" customWidth="1"/>
    <col min="10758" max="10758" width="8.375" style="172" bestFit="1" customWidth="1"/>
    <col min="10759" max="10759" width="7.5" style="172" bestFit="1" customWidth="1"/>
    <col min="10760" max="10760" width="11" style="172" bestFit="1" customWidth="1"/>
    <col min="10761" max="10764" width="10.125" style="172" bestFit="1" customWidth="1"/>
    <col min="10765" max="11008" width="10" style="172"/>
    <col min="11009" max="11009" width="8.375" style="172" customWidth="1"/>
    <col min="11010" max="11010" width="9.25" style="172" customWidth="1"/>
    <col min="11011" max="11011" width="8.25" style="172" bestFit="1" customWidth="1"/>
    <col min="11012" max="11012" width="8.875" style="172" bestFit="1" customWidth="1"/>
    <col min="11013" max="11013" width="8.25" style="172" bestFit="1" customWidth="1"/>
    <col min="11014" max="11014" width="8.375" style="172" bestFit="1" customWidth="1"/>
    <col min="11015" max="11015" width="7.5" style="172" bestFit="1" customWidth="1"/>
    <col min="11016" max="11016" width="11" style="172" bestFit="1" customWidth="1"/>
    <col min="11017" max="11020" width="10.125" style="172" bestFit="1" customWidth="1"/>
    <col min="11021" max="11264" width="11" style="172"/>
    <col min="11265" max="11265" width="8.375" style="172" customWidth="1"/>
    <col min="11266" max="11266" width="9.25" style="172" customWidth="1"/>
    <col min="11267" max="11267" width="8.25" style="172" bestFit="1" customWidth="1"/>
    <col min="11268" max="11268" width="8.875" style="172" bestFit="1" customWidth="1"/>
    <col min="11269" max="11269" width="8.25" style="172" bestFit="1" customWidth="1"/>
    <col min="11270" max="11270" width="8.375" style="172" bestFit="1" customWidth="1"/>
    <col min="11271" max="11271" width="7.5" style="172" bestFit="1" customWidth="1"/>
    <col min="11272" max="11272" width="11" style="172" bestFit="1" customWidth="1"/>
    <col min="11273" max="11276" width="10.125" style="172" bestFit="1" customWidth="1"/>
    <col min="11277" max="11520" width="10" style="172"/>
    <col min="11521" max="11521" width="8.375" style="172" customWidth="1"/>
    <col min="11522" max="11522" width="9.25" style="172" customWidth="1"/>
    <col min="11523" max="11523" width="8.25" style="172" bestFit="1" customWidth="1"/>
    <col min="11524" max="11524" width="8.875" style="172" bestFit="1" customWidth="1"/>
    <col min="11525" max="11525" width="8.25" style="172" bestFit="1" customWidth="1"/>
    <col min="11526" max="11526" width="8.375" style="172" bestFit="1" customWidth="1"/>
    <col min="11527" max="11527" width="7.5" style="172" bestFit="1" customWidth="1"/>
    <col min="11528" max="11528" width="11" style="172" bestFit="1" customWidth="1"/>
    <col min="11529" max="11532" width="10.125" style="172" bestFit="1" customWidth="1"/>
    <col min="11533" max="11776" width="10" style="172"/>
    <col min="11777" max="11777" width="8.375" style="172" customWidth="1"/>
    <col min="11778" max="11778" width="9.25" style="172" customWidth="1"/>
    <col min="11779" max="11779" width="8.25" style="172" bestFit="1" customWidth="1"/>
    <col min="11780" max="11780" width="8.875" style="172" bestFit="1" customWidth="1"/>
    <col min="11781" max="11781" width="8.25" style="172" bestFit="1" customWidth="1"/>
    <col min="11782" max="11782" width="8.375" style="172" bestFit="1" customWidth="1"/>
    <col min="11783" max="11783" width="7.5" style="172" bestFit="1" customWidth="1"/>
    <col min="11784" max="11784" width="11" style="172" bestFit="1" customWidth="1"/>
    <col min="11785" max="11788" width="10.125" style="172" bestFit="1" customWidth="1"/>
    <col min="11789" max="12032" width="10" style="172"/>
    <col min="12033" max="12033" width="8.375" style="172" customWidth="1"/>
    <col min="12034" max="12034" width="9.25" style="172" customWidth="1"/>
    <col min="12035" max="12035" width="8.25" style="172" bestFit="1" customWidth="1"/>
    <col min="12036" max="12036" width="8.875" style="172" bestFit="1" customWidth="1"/>
    <col min="12037" max="12037" width="8.25" style="172" bestFit="1" customWidth="1"/>
    <col min="12038" max="12038" width="8.375" style="172" bestFit="1" customWidth="1"/>
    <col min="12039" max="12039" width="7.5" style="172" bestFit="1" customWidth="1"/>
    <col min="12040" max="12040" width="11" style="172" bestFit="1" customWidth="1"/>
    <col min="12041" max="12044" width="10.125" style="172" bestFit="1" customWidth="1"/>
    <col min="12045" max="12288" width="11" style="172"/>
    <col min="12289" max="12289" width="8.375" style="172" customWidth="1"/>
    <col min="12290" max="12290" width="9.25" style="172" customWidth="1"/>
    <col min="12291" max="12291" width="8.25" style="172" bestFit="1" customWidth="1"/>
    <col min="12292" max="12292" width="8.875" style="172" bestFit="1" customWidth="1"/>
    <col min="12293" max="12293" width="8.25" style="172" bestFit="1" customWidth="1"/>
    <col min="12294" max="12294" width="8.375" style="172" bestFit="1" customWidth="1"/>
    <col min="12295" max="12295" width="7.5" style="172" bestFit="1" customWidth="1"/>
    <col min="12296" max="12296" width="11" style="172" bestFit="1" customWidth="1"/>
    <col min="12297" max="12300" width="10.125" style="172" bestFit="1" customWidth="1"/>
    <col min="12301" max="12544" width="10" style="172"/>
    <col min="12545" max="12545" width="8.375" style="172" customWidth="1"/>
    <col min="12546" max="12546" width="9.25" style="172" customWidth="1"/>
    <col min="12547" max="12547" width="8.25" style="172" bestFit="1" customWidth="1"/>
    <col min="12548" max="12548" width="8.875" style="172" bestFit="1" customWidth="1"/>
    <col min="12549" max="12549" width="8.25" style="172" bestFit="1" customWidth="1"/>
    <col min="12550" max="12550" width="8.375" style="172" bestFit="1" customWidth="1"/>
    <col min="12551" max="12551" width="7.5" style="172" bestFit="1" customWidth="1"/>
    <col min="12552" max="12552" width="11" style="172" bestFit="1" customWidth="1"/>
    <col min="12553" max="12556" width="10.125" style="172" bestFit="1" customWidth="1"/>
    <col min="12557" max="12800" width="10" style="172"/>
    <col min="12801" max="12801" width="8.375" style="172" customWidth="1"/>
    <col min="12802" max="12802" width="9.25" style="172" customWidth="1"/>
    <col min="12803" max="12803" width="8.25" style="172" bestFit="1" customWidth="1"/>
    <col min="12804" max="12804" width="8.875" style="172" bestFit="1" customWidth="1"/>
    <col min="12805" max="12805" width="8.25" style="172" bestFit="1" customWidth="1"/>
    <col min="12806" max="12806" width="8.375" style="172" bestFit="1" customWidth="1"/>
    <col min="12807" max="12807" width="7.5" style="172" bestFit="1" customWidth="1"/>
    <col min="12808" max="12808" width="11" style="172" bestFit="1" customWidth="1"/>
    <col min="12809" max="12812" width="10.125" style="172" bestFit="1" customWidth="1"/>
    <col min="12813" max="13056" width="10" style="172"/>
    <col min="13057" max="13057" width="8.375" style="172" customWidth="1"/>
    <col min="13058" max="13058" width="9.25" style="172" customWidth="1"/>
    <col min="13059" max="13059" width="8.25" style="172" bestFit="1" customWidth="1"/>
    <col min="13060" max="13060" width="8.875" style="172" bestFit="1" customWidth="1"/>
    <col min="13061" max="13061" width="8.25" style="172" bestFit="1" customWidth="1"/>
    <col min="13062" max="13062" width="8.375" style="172" bestFit="1" customWidth="1"/>
    <col min="13063" max="13063" width="7.5" style="172" bestFit="1" customWidth="1"/>
    <col min="13064" max="13064" width="11" style="172" bestFit="1" customWidth="1"/>
    <col min="13065" max="13068" width="10.125" style="172" bestFit="1" customWidth="1"/>
    <col min="13069" max="13312" width="11" style="172"/>
    <col min="13313" max="13313" width="8.375" style="172" customWidth="1"/>
    <col min="13314" max="13314" width="9.25" style="172" customWidth="1"/>
    <col min="13315" max="13315" width="8.25" style="172" bestFit="1" customWidth="1"/>
    <col min="13316" max="13316" width="8.875" style="172" bestFit="1" customWidth="1"/>
    <col min="13317" max="13317" width="8.25" style="172" bestFit="1" customWidth="1"/>
    <col min="13318" max="13318" width="8.375" style="172" bestFit="1" customWidth="1"/>
    <col min="13319" max="13319" width="7.5" style="172" bestFit="1" customWidth="1"/>
    <col min="13320" max="13320" width="11" style="172" bestFit="1" customWidth="1"/>
    <col min="13321" max="13324" width="10.125" style="172" bestFit="1" customWidth="1"/>
    <col min="13325" max="13568" width="10" style="172"/>
    <col min="13569" max="13569" width="8.375" style="172" customWidth="1"/>
    <col min="13570" max="13570" width="9.25" style="172" customWidth="1"/>
    <col min="13571" max="13571" width="8.25" style="172" bestFit="1" customWidth="1"/>
    <col min="13572" max="13572" width="8.875" style="172" bestFit="1" customWidth="1"/>
    <col min="13573" max="13573" width="8.25" style="172" bestFit="1" customWidth="1"/>
    <col min="13574" max="13574" width="8.375" style="172" bestFit="1" customWidth="1"/>
    <col min="13575" max="13575" width="7.5" style="172" bestFit="1" customWidth="1"/>
    <col min="13576" max="13576" width="11" style="172" bestFit="1" customWidth="1"/>
    <col min="13577" max="13580" width="10.125" style="172" bestFit="1" customWidth="1"/>
    <col min="13581" max="13824" width="10" style="172"/>
    <col min="13825" max="13825" width="8.375" style="172" customWidth="1"/>
    <col min="13826" max="13826" width="9.25" style="172" customWidth="1"/>
    <col min="13827" max="13827" width="8.25" style="172" bestFit="1" customWidth="1"/>
    <col min="13828" max="13828" width="8.875" style="172" bestFit="1" customWidth="1"/>
    <col min="13829" max="13829" width="8.25" style="172" bestFit="1" customWidth="1"/>
    <col min="13830" max="13830" width="8.375" style="172" bestFit="1" customWidth="1"/>
    <col min="13831" max="13831" width="7.5" style="172" bestFit="1" customWidth="1"/>
    <col min="13832" max="13832" width="11" style="172" bestFit="1" customWidth="1"/>
    <col min="13833" max="13836" width="10.125" style="172" bestFit="1" customWidth="1"/>
    <col min="13837" max="14080" width="10" style="172"/>
    <col min="14081" max="14081" width="8.375" style="172" customWidth="1"/>
    <col min="14082" max="14082" width="9.25" style="172" customWidth="1"/>
    <col min="14083" max="14083" width="8.25" style="172" bestFit="1" customWidth="1"/>
    <col min="14084" max="14084" width="8.875" style="172" bestFit="1" customWidth="1"/>
    <col min="14085" max="14085" width="8.25" style="172" bestFit="1" customWidth="1"/>
    <col min="14086" max="14086" width="8.375" style="172" bestFit="1" customWidth="1"/>
    <col min="14087" max="14087" width="7.5" style="172" bestFit="1" customWidth="1"/>
    <col min="14088" max="14088" width="11" style="172" bestFit="1" customWidth="1"/>
    <col min="14089" max="14092" width="10.125" style="172" bestFit="1" customWidth="1"/>
    <col min="14093" max="14336" width="11" style="172"/>
    <col min="14337" max="14337" width="8.375" style="172" customWidth="1"/>
    <col min="14338" max="14338" width="9.25" style="172" customWidth="1"/>
    <col min="14339" max="14339" width="8.25" style="172" bestFit="1" customWidth="1"/>
    <col min="14340" max="14340" width="8.875" style="172" bestFit="1" customWidth="1"/>
    <col min="14341" max="14341" width="8.25" style="172" bestFit="1" customWidth="1"/>
    <col min="14342" max="14342" width="8.375" style="172" bestFit="1" customWidth="1"/>
    <col min="14343" max="14343" width="7.5" style="172" bestFit="1" customWidth="1"/>
    <col min="14344" max="14344" width="11" style="172" bestFit="1" customWidth="1"/>
    <col min="14345" max="14348" width="10.125" style="172" bestFit="1" customWidth="1"/>
    <col min="14349" max="14592" width="10" style="172"/>
    <col min="14593" max="14593" width="8.375" style="172" customWidth="1"/>
    <col min="14594" max="14594" width="9.25" style="172" customWidth="1"/>
    <col min="14595" max="14595" width="8.25" style="172" bestFit="1" customWidth="1"/>
    <col min="14596" max="14596" width="8.875" style="172" bestFit="1" customWidth="1"/>
    <col min="14597" max="14597" width="8.25" style="172" bestFit="1" customWidth="1"/>
    <col min="14598" max="14598" width="8.375" style="172" bestFit="1" customWidth="1"/>
    <col min="14599" max="14599" width="7.5" style="172" bestFit="1" customWidth="1"/>
    <col min="14600" max="14600" width="11" style="172" bestFit="1" customWidth="1"/>
    <col min="14601" max="14604" width="10.125" style="172" bestFit="1" customWidth="1"/>
    <col min="14605" max="14848" width="10" style="172"/>
    <col min="14849" max="14849" width="8.375" style="172" customWidth="1"/>
    <col min="14850" max="14850" width="9.25" style="172" customWidth="1"/>
    <col min="14851" max="14851" width="8.25" style="172" bestFit="1" customWidth="1"/>
    <col min="14852" max="14852" width="8.875" style="172" bestFit="1" customWidth="1"/>
    <col min="14853" max="14853" width="8.25" style="172" bestFit="1" customWidth="1"/>
    <col min="14854" max="14854" width="8.375" style="172" bestFit="1" customWidth="1"/>
    <col min="14855" max="14855" width="7.5" style="172" bestFit="1" customWidth="1"/>
    <col min="14856" max="14856" width="11" style="172" bestFit="1" customWidth="1"/>
    <col min="14857" max="14860" width="10.125" style="172" bestFit="1" customWidth="1"/>
    <col min="14861" max="15104" width="10" style="172"/>
    <col min="15105" max="15105" width="8.375" style="172" customWidth="1"/>
    <col min="15106" max="15106" width="9.25" style="172" customWidth="1"/>
    <col min="15107" max="15107" width="8.25" style="172" bestFit="1" customWidth="1"/>
    <col min="15108" max="15108" width="8.875" style="172" bestFit="1" customWidth="1"/>
    <col min="15109" max="15109" width="8.25" style="172" bestFit="1" customWidth="1"/>
    <col min="15110" max="15110" width="8.375" style="172" bestFit="1" customWidth="1"/>
    <col min="15111" max="15111" width="7.5" style="172" bestFit="1" customWidth="1"/>
    <col min="15112" max="15112" width="11" style="172" bestFit="1" customWidth="1"/>
    <col min="15113" max="15116" width="10.125" style="172" bestFit="1" customWidth="1"/>
    <col min="15117" max="15360" width="11" style="172"/>
    <col min="15361" max="15361" width="8.375" style="172" customWidth="1"/>
    <col min="15362" max="15362" width="9.25" style="172" customWidth="1"/>
    <col min="15363" max="15363" width="8.25" style="172" bestFit="1" customWidth="1"/>
    <col min="15364" max="15364" width="8.875" style="172" bestFit="1" customWidth="1"/>
    <col min="15365" max="15365" width="8.25" style="172" bestFit="1" customWidth="1"/>
    <col min="15366" max="15366" width="8.375" style="172" bestFit="1" customWidth="1"/>
    <col min="15367" max="15367" width="7.5" style="172" bestFit="1" customWidth="1"/>
    <col min="15368" max="15368" width="11" style="172" bestFit="1" customWidth="1"/>
    <col min="15369" max="15372" width="10.125" style="172" bestFit="1" customWidth="1"/>
    <col min="15373" max="15616" width="10" style="172"/>
    <col min="15617" max="15617" width="8.375" style="172" customWidth="1"/>
    <col min="15618" max="15618" width="9.25" style="172" customWidth="1"/>
    <col min="15619" max="15619" width="8.25" style="172" bestFit="1" customWidth="1"/>
    <col min="15620" max="15620" width="8.875" style="172" bestFit="1" customWidth="1"/>
    <col min="15621" max="15621" width="8.25" style="172" bestFit="1" customWidth="1"/>
    <col min="15622" max="15622" width="8.375" style="172" bestFit="1" customWidth="1"/>
    <col min="15623" max="15623" width="7.5" style="172" bestFit="1" customWidth="1"/>
    <col min="15624" max="15624" width="11" style="172" bestFit="1" customWidth="1"/>
    <col min="15625" max="15628" width="10.125" style="172" bestFit="1" customWidth="1"/>
    <col min="15629" max="15872" width="10" style="172"/>
    <col min="15873" max="15873" width="8.375" style="172" customWidth="1"/>
    <col min="15874" max="15874" width="9.25" style="172" customWidth="1"/>
    <col min="15875" max="15875" width="8.25" style="172" bestFit="1" customWidth="1"/>
    <col min="15876" max="15876" width="8.875" style="172" bestFit="1" customWidth="1"/>
    <col min="15877" max="15877" width="8.25" style="172" bestFit="1" customWidth="1"/>
    <col min="15878" max="15878" width="8.375" style="172" bestFit="1" customWidth="1"/>
    <col min="15879" max="15879" width="7.5" style="172" bestFit="1" customWidth="1"/>
    <col min="15880" max="15880" width="11" style="172" bestFit="1" customWidth="1"/>
    <col min="15881" max="15884" width="10.125" style="172" bestFit="1" customWidth="1"/>
    <col min="15885" max="16128" width="10" style="172"/>
    <col min="16129" max="16129" width="8.375" style="172" customWidth="1"/>
    <col min="16130" max="16130" width="9.25" style="172" customWidth="1"/>
    <col min="16131" max="16131" width="8.25" style="172" bestFit="1" customWidth="1"/>
    <col min="16132" max="16132" width="8.875" style="172" bestFit="1" customWidth="1"/>
    <col min="16133" max="16133" width="8.25" style="172" bestFit="1" customWidth="1"/>
    <col min="16134" max="16134" width="8.375" style="172" bestFit="1" customWidth="1"/>
    <col min="16135" max="16135" width="7.5" style="172" bestFit="1" customWidth="1"/>
    <col min="16136" max="16136" width="11" style="172" bestFit="1" customWidth="1"/>
    <col min="16137" max="16140" width="10.125" style="172" bestFit="1" customWidth="1"/>
    <col min="16141" max="16384" width="11" style="172"/>
  </cols>
  <sheetData>
    <row r="1" spans="1:65" x14ac:dyDescent="0.2">
      <c r="A1" s="171" t="s">
        <v>6</v>
      </c>
    </row>
    <row r="2" spans="1:65" ht="15.75" x14ac:dyDescent="0.25">
      <c r="A2" s="173"/>
      <c r="B2" s="174"/>
      <c r="H2" s="110" t="s">
        <v>159</v>
      </c>
    </row>
    <row r="3" spans="1:65" s="102" customFormat="1" x14ac:dyDescent="0.2">
      <c r="A3" s="79"/>
      <c r="B3" s="856">
        <f>INDICE!A3</f>
        <v>42186</v>
      </c>
      <c r="C3" s="857"/>
      <c r="D3" s="857" t="s">
        <v>120</v>
      </c>
      <c r="E3" s="857"/>
      <c r="F3" s="857" t="s">
        <v>121</v>
      </c>
      <c r="G3" s="857"/>
      <c r="H3" s="857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500</v>
      </c>
      <c r="D4" s="97" t="s">
        <v>48</v>
      </c>
      <c r="E4" s="97" t="s">
        <v>500</v>
      </c>
      <c r="F4" s="97" t="s">
        <v>48</v>
      </c>
      <c r="G4" s="97" t="s">
        <v>500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204</v>
      </c>
      <c r="B5" s="100">
        <v>542.03895</v>
      </c>
      <c r="C5" s="101">
        <v>-3.6355653009779303</v>
      </c>
      <c r="D5" s="100">
        <v>3091.3916800000002</v>
      </c>
      <c r="E5" s="101">
        <v>4.4611908094179302</v>
      </c>
      <c r="F5" s="100">
        <v>5398.0241199999991</v>
      </c>
      <c r="G5" s="101">
        <v>3.6030273398645876</v>
      </c>
      <c r="H5" s="101">
        <v>99.994901171996332</v>
      </c>
    </row>
    <row r="6" spans="1:65" s="99" customFormat="1" x14ac:dyDescent="0.2">
      <c r="A6" s="99" t="s">
        <v>149</v>
      </c>
      <c r="B6" s="119">
        <v>2.4450000000000003E-2</v>
      </c>
      <c r="C6" s="549">
        <v>21.641791044776124</v>
      </c>
      <c r="D6" s="119">
        <v>0.15411000000000002</v>
      </c>
      <c r="E6" s="549">
        <v>0.37123876514264792</v>
      </c>
      <c r="F6" s="119">
        <v>0.27524999999999999</v>
      </c>
      <c r="G6" s="549">
        <v>-2.3866940917795652</v>
      </c>
      <c r="H6" s="268">
        <v>5.0988280036792415E-3</v>
      </c>
    </row>
    <row r="7" spans="1:65" s="99" customFormat="1" x14ac:dyDescent="0.2">
      <c r="A7" s="68" t="s">
        <v>119</v>
      </c>
      <c r="B7" s="69">
        <v>542.06339999999989</v>
      </c>
      <c r="C7" s="103">
        <v>-3.6346620707317498</v>
      </c>
      <c r="D7" s="69">
        <v>3091.5457900000001</v>
      </c>
      <c r="E7" s="103">
        <v>4.4609786227177848</v>
      </c>
      <c r="F7" s="69">
        <v>5398.2993699999988</v>
      </c>
      <c r="G7" s="103">
        <v>3.6027031950691151</v>
      </c>
      <c r="H7" s="103">
        <v>100</v>
      </c>
    </row>
    <row r="8" spans="1:65" s="99" customFormat="1" x14ac:dyDescent="0.2">
      <c r="H8" s="93" t="s">
        <v>240</v>
      </c>
    </row>
    <row r="9" spans="1:65" s="99" customFormat="1" x14ac:dyDescent="0.2">
      <c r="A9" s="94" t="s">
        <v>570</v>
      </c>
    </row>
    <row r="10" spans="1:65" x14ac:dyDescent="0.2">
      <c r="A10" s="166" t="s">
        <v>670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81" priority="7" operator="between">
      <formula>0</formula>
      <formula>0.5</formula>
    </cfRule>
    <cfRule type="cellIs" dxfId="80" priority="8" operator="between">
      <formula>0</formula>
      <formula>0.49</formula>
    </cfRule>
  </conditionalFormatting>
  <conditionalFormatting sqref="D6">
    <cfRule type="cellIs" dxfId="79" priority="5" operator="between">
      <formula>0</formula>
      <formula>0.5</formula>
    </cfRule>
    <cfRule type="cellIs" dxfId="78" priority="6" operator="between">
      <formula>0</formula>
      <formula>0.49</formula>
    </cfRule>
  </conditionalFormatting>
  <conditionalFormatting sqref="F6">
    <cfRule type="cellIs" dxfId="77" priority="3" operator="between">
      <formula>0</formula>
      <formula>0.5</formula>
    </cfRule>
    <cfRule type="cellIs" dxfId="76" priority="4" operator="between">
      <formula>0</formula>
      <formula>0.49</formula>
    </cfRule>
  </conditionalFormatting>
  <conditionalFormatting sqref="H6">
    <cfRule type="cellIs" dxfId="75" priority="1" operator="between">
      <formula>0</formula>
      <formula>0.5</formula>
    </cfRule>
    <cfRule type="cellIs" dxfId="74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activeCell="F22" sqref="F22"/>
    </sheetView>
  </sheetViews>
  <sheetFormatPr baseColWidth="10" defaultRowHeight="12.75" x14ac:dyDescent="0.2"/>
  <cols>
    <col min="1" max="1" width="25.75" style="176" customWidth="1"/>
    <col min="2" max="2" width="9.375" style="176" customWidth="1"/>
    <col min="3" max="3" width="12.875" style="176" customWidth="1"/>
    <col min="4" max="4" width="10.375" style="176" customWidth="1"/>
    <col min="5" max="5" width="11.625" style="176" customWidth="1"/>
    <col min="6" max="6" width="10.375" style="176" customWidth="1"/>
    <col min="7" max="7" width="11" style="176" customWidth="1"/>
    <col min="8" max="8" width="16.375" style="176" customWidth="1"/>
    <col min="9" max="11" width="11" style="176"/>
    <col min="12" max="12" width="11.5" style="176" customWidth="1"/>
    <col min="13" max="66" width="11" style="176"/>
    <col min="67" max="256" width="10" style="176"/>
    <col min="257" max="257" width="19.75" style="176" customWidth="1"/>
    <col min="258" max="259" width="8.25" style="176" bestFit="1" customWidth="1"/>
    <col min="260" max="260" width="9.125" style="176" bestFit="1" customWidth="1"/>
    <col min="261" max="261" width="7.5" style="176" bestFit="1" customWidth="1"/>
    <col min="262" max="262" width="9.125" style="176" bestFit="1" customWidth="1"/>
    <col min="263" max="263" width="7.5" style="176" bestFit="1" customWidth="1"/>
    <col min="264" max="264" width="11" style="176" bestFit="1" customWidth="1"/>
    <col min="265" max="267" width="10" style="176"/>
    <col min="268" max="268" width="10.125" style="176" bestFit="1" customWidth="1"/>
    <col min="269" max="512" width="10" style="176"/>
    <col min="513" max="513" width="19.75" style="176" customWidth="1"/>
    <col min="514" max="515" width="8.25" style="176" bestFit="1" customWidth="1"/>
    <col min="516" max="516" width="9.125" style="176" bestFit="1" customWidth="1"/>
    <col min="517" max="517" width="7.5" style="176" bestFit="1" customWidth="1"/>
    <col min="518" max="518" width="9.125" style="176" bestFit="1" customWidth="1"/>
    <col min="519" max="519" width="7.5" style="176" bestFit="1" customWidth="1"/>
    <col min="520" max="520" width="11" style="176" bestFit="1" customWidth="1"/>
    <col min="521" max="523" width="10" style="176"/>
    <col min="524" max="524" width="10.125" style="176" bestFit="1" customWidth="1"/>
    <col min="525" max="768" width="10" style="176"/>
    <col min="769" max="769" width="19.75" style="176" customWidth="1"/>
    <col min="770" max="771" width="8.25" style="176" bestFit="1" customWidth="1"/>
    <col min="772" max="772" width="9.125" style="176" bestFit="1" customWidth="1"/>
    <col min="773" max="773" width="7.5" style="176" bestFit="1" customWidth="1"/>
    <col min="774" max="774" width="9.125" style="176" bestFit="1" customWidth="1"/>
    <col min="775" max="775" width="7.5" style="176" bestFit="1" customWidth="1"/>
    <col min="776" max="776" width="11" style="176" bestFit="1" customWidth="1"/>
    <col min="777" max="779" width="10" style="176"/>
    <col min="780" max="780" width="10.125" style="176" bestFit="1" customWidth="1"/>
    <col min="781" max="1024" width="11" style="176"/>
    <col min="1025" max="1025" width="19.75" style="176" customWidth="1"/>
    <col min="1026" max="1027" width="8.25" style="176" bestFit="1" customWidth="1"/>
    <col min="1028" max="1028" width="9.125" style="176" bestFit="1" customWidth="1"/>
    <col min="1029" max="1029" width="7.5" style="176" bestFit="1" customWidth="1"/>
    <col min="1030" max="1030" width="9.125" style="176" bestFit="1" customWidth="1"/>
    <col min="1031" max="1031" width="7.5" style="176" bestFit="1" customWidth="1"/>
    <col min="1032" max="1032" width="11" style="176" bestFit="1" customWidth="1"/>
    <col min="1033" max="1035" width="10" style="176"/>
    <col min="1036" max="1036" width="10.125" style="176" bestFit="1" customWidth="1"/>
    <col min="1037" max="1280" width="10" style="176"/>
    <col min="1281" max="1281" width="19.75" style="176" customWidth="1"/>
    <col min="1282" max="1283" width="8.25" style="176" bestFit="1" customWidth="1"/>
    <col min="1284" max="1284" width="9.125" style="176" bestFit="1" customWidth="1"/>
    <col min="1285" max="1285" width="7.5" style="176" bestFit="1" customWidth="1"/>
    <col min="1286" max="1286" width="9.125" style="176" bestFit="1" customWidth="1"/>
    <col min="1287" max="1287" width="7.5" style="176" bestFit="1" customWidth="1"/>
    <col min="1288" max="1288" width="11" style="176" bestFit="1" customWidth="1"/>
    <col min="1289" max="1291" width="10" style="176"/>
    <col min="1292" max="1292" width="10.125" style="176" bestFit="1" customWidth="1"/>
    <col min="1293" max="1536" width="10" style="176"/>
    <col min="1537" max="1537" width="19.75" style="176" customWidth="1"/>
    <col min="1538" max="1539" width="8.25" style="176" bestFit="1" customWidth="1"/>
    <col min="1540" max="1540" width="9.125" style="176" bestFit="1" customWidth="1"/>
    <col min="1541" max="1541" width="7.5" style="176" bestFit="1" customWidth="1"/>
    <col min="1542" max="1542" width="9.125" style="176" bestFit="1" customWidth="1"/>
    <col min="1543" max="1543" width="7.5" style="176" bestFit="1" customWidth="1"/>
    <col min="1544" max="1544" width="11" style="176" bestFit="1" customWidth="1"/>
    <col min="1545" max="1547" width="10" style="176"/>
    <col min="1548" max="1548" width="10.125" style="176" bestFit="1" customWidth="1"/>
    <col min="1549" max="1792" width="10" style="176"/>
    <col min="1793" max="1793" width="19.75" style="176" customWidth="1"/>
    <col min="1794" max="1795" width="8.25" style="176" bestFit="1" customWidth="1"/>
    <col min="1796" max="1796" width="9.125" style="176" bestFit="1" customWidth="1"/>
    <col min="1797" max="1797" width="7.5" style="176" bestFit="1" customWidth="1"/>
    <col min="1798" max="1798" width="9.125" style="176" bestFit="1" customWidth="1"/>
    <col min="1799" max="1799" width="7.5" style="176" bestFit="1" customWidth="1"/>
    <col min="1800" max="1800" width="11" style="176" bestFit="1" customWidth="1"/>
    <col min="1801" max="1803" width="10" style="176"/>
    <col min="1804" max="1804" width="10.125" style="176" bestFit="1" customWidth="1"/>
    <col min="1805" max="2048" width="11" style="176"/>
    <col min="2049" max="2049" width="19.75" style="176" customWidth="1"/>
    <col min="2050" max="2051" width="8.25" style="176" bestFit="1" customWidth="1"/>
    <col min="2052" max="2052" width="9.125" style="176" bestFit="1" customWidth="1"/>
    <col min="2053" max="2053" width="7.5" style="176" bestFit="1" customWidth="1"/>
    <col min="2054" max="2054" width="9.125" style="176" bestFit="1" customWidth="1"/>
    <col min="2055" max="2055" width="7.5" style="176" bestFit="1" customWidth="1"/>
    <col min="2056" max="2056" width="11" style="176" bestFit="1" customWidth="1"/>
    <col min="2057" max="2059" width="10" style="176"/>
    <col min="2060" max="2060" width="10.125" style="176" bestFit="1" customWidth="1"/>
    <col min="2061" max="2304" width="10" style="176"/>
    <col min="2305" max="2305" width="19.75" style="176" customWidth="1"/>
    <col min="2306" max="2307" width="8.25" style="176" bestFit="1" customWidth="1"/>
    <col min="2308" max="2308" width="9.125" style="176" bestFit="1" customWidth="1"/>
    <col min="2309" max="2309" width="7.5" style="176" bestFit="1" customWidth="1"/>
    <col min="2310" max="2310" width="9.125" style="176" bestFit="1" customWidth="1"/>
    <col min="2311" max="2311" width="7.5" style="176" bestFit="1" customWidth="1"/>
    <col min="2312" max="2312" width="11" style="176" bestFit="1" customWidth="1"/>
    <col min="2313" max="2315" width="10" style="176"/>
    <col min="2316" max="2316" width="10.125" style="176" bestFit="1" customWidth="1"/>
    <col min="2317" max="2560" width="10" style="176"/>
    <col min="2561" max="2561" width="19.75" style="176" customWidth="1"/>
    <col min="2562" max="2563" width="8.25" style="176" bestFit="1" customWidth="1"/>
    <col min="2564" max="2564" width="9.125" style="176" bestFit="1" customWidth="1"/>
    <col min="2565" max="2565" width="7.5" style="176" bestFit="1" customWidth="1"/>
    <col min="2566" max="2566" width="9.125" style="176" bestFit="1" customWidth="1"/>
    <col min="2567" max="2567" width="7.5" style="176" bestFit="1" customWidth="1"/>
    <col min="2568" max="2568" width="11" style="176" bestFit="1" customWidth="1"/>
    <col min="2569" max="2571" width="10" style="176"/>
    <col min="2572" max="2572" width="10.125" style="176" bestFit="1" customWidth="1"/>
    <col min="2573" max="2816" width="10" style="176"/>
    <col min="2817" max="2817" width="19.75" style="176" customWidth="1"/>
    <col min="2818" max="2819" width="8.25" style="176" bestFit="1" customWidth="1"/>
    <col min="2820" max="2820" width="9.125" style="176" bestFit="1" customWidth="1"/>
    <col min="2821" max="2821" width="7.5" style="176" bestFit="1" customWidth="1"/>
    <col min="2822" max="2822" width="9.125" style="176" bestFit="1" customWidth="1"/>
    <col min="2823" max="2823" width="7.5" style="176" bestFit="1" customWidth="1"/>
    <col min="2824" max="2824" width="11" style="176" bestFit="1" customWidth="1"/>
    <col min="2825" max="2827" width="10" style="176"/>
    <col min="2828" max="2828" width="10.125" style="176" bestFit="1" customWidth="1"/>
    <col min="2829" max="3072" width="11" style="176"/>
    <col min="3073" max="3073" width="19.75" style="176" customWidth="1"/>
    <col min="3074" max="3075" width="8.25" style="176" bestFit="1" customWidth="1"/>
    <col min="3076" max="3076" width="9.125" style="176" bestFit="1" customWidth="1"/>
    <col min="3077" max="3077" width="7.5" style="176" bestFit="1" customWidth="1"/>
    <col min="3078" max="3078" width="9.125" style="176" bestFit="1" customWidth="1"/>
    <col min="3079" max="3079" width="7.5" style="176" bestFit="1" customWidth="1"/>
    <col min="3080" max="3080" width="11" style="176" bestFit="1" customWidth="1"/>
    <col min="3081" max="3083" width="10" style="176"/>
    <col min="3084" max="3084" width="10.125" style="176" bestFit="1" customWidth="1"/>
    <col min="3085" max="3328" width="10" style="176"/>
    <col min="3329" max="3329" width="19.75" style="176" customWidth="1"/>
    <col min="3330" max="3331" width="8.25" style="176" bestFit="1" customWidth="1"/>
    <col min="3332" max="3332" width="9.125" style="176" bestFit="1" customWidth="1"/>
    <col min="3333" max="3333" width="7.5" style="176" bestFit="1" customWidth="1"/>
    <col min="3334" max="3334" width="9.125" style="176" bestFit="1" customWidth="1"/>
    <col min="3335" max="3335" width="7.5" style="176" bestFit="1" customWidth="1"/>
    <col min="3336" max="3336" width="11" style="176" bestFit="1" customWidth="1"/>
    <col min="3337" max="3339" width="10" style="176"/>
    <col min="3340" max="3340" width="10.125" style="176" bestFit="1" customWidth="1"/>
    <col min="3341" max="3584" width="10" style="176"/>
    <col min="3585" max="3585" width="19.75" style="176" customWidth="1"/>
    <col min="3586" max="3587" width="8.25" style="176" bestFit="1" customWidth="1"/>
    <col min="3588" max="3588" width="9.125" style="176" bestFit="1" customWidth="1"/>
    <col min="3589" max="3589" width="7.5" style="176" bestFit="1" customWidth="1"/>
    <col min="3590" max="3590" width="9.125" style="176" bestFit="1" customWidth="1"/>
    <col min="3591" max="3591" width="7.5" style="176" bestFit="1" customWidth="1"/>
    <col min="3592" max="3592" width="11" style="176" bestFit="1" customWidth="1"/>
    <col min="3593" max="3595" width="10" style="176"/>
    <col min="3596" max="3596" width="10.125" style="176" bestFit="1" customWidth="1"/>
    <col min="3597" max="3840" width="10" style="176"/>
    <col min="3841" max="3841" width="19.75" style="176" customWidth="1"/>
    <col min="3842" max="3843" width="8.25" style="176" bestFit="1" customWidth="1"/>
    <col min="3844" max="3844" width="9.125" style="176" bestFit="1" customWidth="1"/>
    <col min="3845" max="3845" width="7.5" style="176" bestFit="1" customWidth="1"/>
    <col min="3846" max="3846" width="9.125" style="176" bestFit="1" customWidth="1"/>
    <col min="3847" max="3847" width="7.5" style="176" bestFit="1" customWidth="1"/>
    <col min="3848" max="3848" width="11" style="176" bestFit="1" customWidth="1"/>
    <col min="3849" max="3851" width="10" style="176"/>
    <col min="3852" max="3852" width="10.125" style="176" bestFit="1" customWidth="1"/>
    <col min="3853" max="4096" width="11" style="176"/>
    <col min="4097" max="4097" width="19.75" style="176" customWidth="1"/>
    <col min="4098" max="4099" width="8.25" style="176" bestFit="1" customWidth="1"/>
    <col min="4100" max="4100" width="9.125" style="176" bestFit="1" customWidth="1"/>
    <col min="4101" max="4101" width="7.5" style="176" bestFit="1" customWidth="1"/>
    <col min="4102" max="4102" width="9.125" style="176" bestFit="1" customWidth="1"/>
    <col min="4103" max="4103" width="7.5" style="176" bestFit="1" customWidth="1"/>
    <col min="4104" max="4104" width="11" style="176" bestFit="1" customWidth="1"/>
    <col min="4105" max="4107" width="10" style="176"/>
    <col min="4108" max="4108" width="10.125" style="176" bestFit="1" customWidth="1"/>
    <col min="4109" max="4352" width="10" style="176"/>
    <col min="4353" max="4353" width="19.75" style="176" customWidth="1"/>
    <col min="4354" max="4355" width="8.25" style="176" bestFit="1" customWidth="1"/>
    <col min="4356" max="4356" width="9.125" style="176" bestFit="1" customWidth="1"/>
    <col min="4357" max="4357" width="7.5" style="176" bestFit="1" customWidth="1"/>
    <col min="4358" max="4358" width="9.125" style="176" bestFit="1" customWidth="1"/>
    <col min="4359" max="4359" width="7.5" style="176" bestFit="1" customWidth="1"/>
    <col min="4360" max="4360" width="11" style="176" bestFit="1" customWidth="1"/>
    <col min="4361" max="4363" width="10" style="176"/>
    <col min="4364" max="4364" width="10.125" style="176" bestFit="1" customWidth="1"/>
    <col min="4365" max="4608" width="10" style="176"/>
    <col min="4609" max="4609" width="19.75" style="176" customWidth="1"/>
    <col min="4610" max="4611" width="8.25" style="176" bestFit="1" customWidth="1"/>
    <col min="4612" max="4612" width="9.125" style="176" bestFit="1" customWidth="1"/>
    <col min="4613" max="4613" width="7.5" style="176" bestFit="1" customWidth="1"/>
    <col min="4614" max="4614" width="9.125" style="176" bestFit="1" customWidth="1"/>
    <col min="4615" max="4615" width="7.5" style="176" bestFit="1" customWidth="1"/>
    <col min="4616" max="4616" width="11" style="176" bestFit="1" customWidth="1"/>
    <col min="4617" max="4619" width="10" style="176"/>
    <col min="4620" max="4620" width="10.125" style="176" bestFit="1" customWidth="1"/>
    <col min="4621" max="4864" width="10" style="176"/>
    <col min="4865" max="4865" width="19.75" style="176" customWidth="1"/>
    <col min="4866" max="4867" width="8.25" style="176" bestFit="1" customWidth="1"/>
    <col min="4868" max="4868" width="9.125" style="176" bestFit="1" customWidth="1"/>
    <col min="4869" max="4869" width="7.5" style="176" bestFit="1" customWidth="1"/>
    <col min="4870" max="4870" width="9.125" style="176" bestFit="1" customWidth="1"/>
    <col min="4871" max="4871" width="7.5" style="176" bestFit="1" customWidth="1"/>
    <col min="4872" max="4872" width="11" style="176" bestFit="1" customWidth="1"/>
    <col min="4873" max="4875" width="10" style="176"/>
    <col min="4876" max="4876" width="10.125" style="176" bestFit="1" customWidth="1"/>
    <col min="4877" max="5120" width="11" style="176"/>
    <col min="5121" max="5121" width="19.75" style="176" customWidth="1"/>
    <col min="5122" max="5123" width="8.25" style="176" bestFit="1" customWidth="1"/>
    <col min="5124" max="5124" width="9.125" style="176" bestFit="1" customWidth="1"/>
    <col min="5125" max="5125" width="7.5" style="176" bestFit="1" customWidth="1"/>
    <col min="5126" max="5126" width="9.125" style="176" bestFit="1" customWidth="1"/>
    <col min="5127" max="5127" width="7.5" style="176" bestFit="1" customWidth="1"/>
    <col min="5128" max="5128" width="11" style="176" bestFit="1" customWidth="1"/>
    <col min="5129" max="5131" width="10" style="176"/>
    <col min="5132" max="5132" width="10.125" style="176" bestFit="1" customWidth="1"/>
    <col min="5133" max="5376" width="10" style="176"/>
    <col min="5377" max="5377" width="19.75" style="176" customWidth="1"/>
    <col min="5378" max="5379" width="8.25" style="176" bestFit="1" customWidth="1"/>
    <col min="5380" max="5380" width="9.125" style="176" bestFit="1" customWidth="1"/>
    <col min="5381" max="5381" width="7.5" style="176" bestFit="1" customWidth="1"/>
    <col min="5382" max="5382" width="9.125" style="176" bestFit="1" customWidth="1"/>
    <col min="5383" max="5383" width="7.5" style="176" bestFit="1" customWidth="1"/>
    <col min="5384" max="5384" width="11" style="176" bestFit="1" customWidth="1"/>
    <col min="5385" max="5387" width="10" style="176"/>
    <col min="5388" max="5388" width="10.125" style="176" bestFit="1" customWidth="1"/>
    <col min="5389" max="5632" width="10" style="176"/>
    <col min="5633" max="5633" width="19.75" style="176" customWidth="1"/>
    <col min="5634" max="5635" width="8.25" style="176" bestFit="1" customWidth="1"/>
    <col min="5636" max="5636" width="9.125" style="176" bestFit="1" customWidth="1"/>
    <col min="5637" max="5637" width="7.5" style="176" bestFit="1" customWidth="1"/>
    <col min="5638" max="5638" width="9.125" style="176" bestFit="1" customWidth="1"/>
    <col min="5639" max="5639" width="7.5" style="176" bestFit="1" customWidth="1"/>
    <col min="5640" max="5640" width="11" style="176" bestFit="1" customWidth="1"/>
    <col min="5641" max="5643" width="10" style="176"/>
    <col min="5644" max="5644" width="10.125" style="176" bestFit="1" customWidth="1"/>
    <col min="5645" max="5888" width="10" style="176"/>
    <col min="5889" max="5889" width="19.75" style="176" customWidth="1"/>
    <col min="5890" max="5891" width="8.25" style="176" bestFit="1" customWidth="1"/>
    <col min="5892" max="5892" width="9.125" style="176" bestFit="1" customWidth="1"/>
    <col min="5893" max="5893" width="7.5" style="176" bestFit="1" customWidth="1"/>
    <col min="5894" max="5894" width="9.125" style="176" bestFit="1" customWidth="1"/>
    <col min="5895" max="5895" width="7.5" style="176" bestFit="1" customWidth="1"/>
    <col min="5896" max="5896" width="11" style="176" bestFit="1" customWidth="1"/>
    <col min="5897" max="5899" width="10" style="176"/>
    <col min="5900" max="5900" width="10.125" style="176" bestFit="1" customWidth="1"/>
    <col min="5901" max="6144" width="11" style="176"/>
    <col min="6145" max="6145" width="19.75" style="176" customWidth="1"/>
    <col min="6146" max="6147" width="8.25" style="176" bestFit="1" customWidth="1"/>
    <col min="6148" max="6148" width="9.125" style="176" bestFit="1" customWidth="1"/>
    <col min="6149" max="6149" width="7.5" style="176" bestFit="1" customWidth="1"/>
    <col min="6150" max="6150" width="9.125" style="176" bestFit="1" customWidth="1"/>
    <col min="6151" max="6151" width="7.5" style="176" bestFit="1" customWidth="1"/>
    <col min="6152" max="6152" width="11" style="176" bestFit="1" customWidth="1"/>
    <col min="6153" max="6155" width="10" style="176"/>
    <col min="6156" max="6156" width="10.125" style="176" bestFit="1" customWidth="1"/>
    <col min="6157" max="6400" width="10" style="176"/>
    <col min="6401" max="6401" width="19.75" style="176" customWidth="1"/>
    <col min="6402" max="6403" width="8.25" style="176" bestFit="1" customWidth="1"/>
    <col min="6404" max="6404" width="9.125" style="176" bestFit="1" customWidth="1"/>
    <col min="6405" max="6405" width="7.5" style="176" bestFit="1" customWidth="1"/>
    <col min="6406" max="6406" width="9.125" style="176" bestFit="1" customWidth="1"/>
    <col min="6407" max="6407" width="7.5" style="176" bestFit="1" customWidth="1"/>
    <col min="6408" max="6408" width="11" style="176" bestFit="1" customWidth="1"/>
    <col min="6409" max="6411" width="10" style="176"/>
    <col min="6412" max="6412" width="10.125" style="176" bestFit="1" customWidth="1"/>
    <col min="6413" max="6656" width="10" style="176"/>
    <col min="6657" max="6657" width="19.75" style="176" customWidth="1"/>
    <col min="6658" max="6659" width="8.25" style="176" bestFit="1" customWidth="1"/>
    <col min="6660" max="6660" width="9.125" style="176" bestFit="1" customWidth="1"/>
    <col min="6661" max="6661" width="7.5" style="176" bestFit="1" customWidth="1"/>
    <col min="6662" max="6662" width="9.125" style="176" bestFit="1" customWidth="1"/>
    <col min="6663" max="6663" width="7.5" style="176" bestFit="1" customWidth="1"/>
    <col min="6664" max="6664" width="11" style="176" bestFit="1" customWidth="1"/>
    <col min="6665" max="6667" width="10" style="176"/>
    <col min="6668" max="6668" width="10.125" style="176" bestFit="1" customWidth="1"/>
    <col min="6669" max="6912" width="10" style="176"/>
    <col min="6913" max="6913" width="19.75" style="176" customWidth="1"/>
    <col min="6914" max="6915" width="8.25" style="176" bestFit="1" customWidth="1"/>
    <col min="6916" max="6916" width="9.125" style="176" bestFit="1" customWidth="1"/>
    <col min="6917" max="6917" width="7.5" style="176" bestFit="1" customWidth="1"/>
    <col min="6918" max="6918" width="9.125" style="176" bestFit="1" customWidth="1"/>
    <col min="6919" max="6919" width="7.5" style="176" bestFit="1" customWidth="1"/>
    <col min="6920" max="6920" width="11" style="176" bestFit="1" customWidth="1"/>
    <col min="6921" max="6923" width="10" style="176"/>
    <col min="6924" max="6924" width="10.125" style="176" bestFit="1" customWidth="1"/>
    <col min="6925" max="7168" width="11" style="176"/>
    <col min="7169" max="7169" width="19.75" style="176" customWidth="1"/>
    <col min="7170" max="7171" width="8.25" style="176" bestFit="1" customWidth="1"/>
    <col min="7172" max="7172" width="9.125" style="176" bestFit="1" customWidth="1"/>
    <col min="7173" max="7173" width="7.5" style="176" bestFit="1" customWidth="1"/>
    <col min="7174" max="7174" width="9.125" style="176" bestFit="1" customWidth="1"/>
    <col min="7175" max="7175" width="7.5" style="176" bestFit="1" customWidth="1"/>
    <col min="7176" max="7176" width="11" style="176" bestFit="1" customWidth="1"/>
    <col min="7177" max="7179" width="10" style="176"/>
    <col min="7180" max="7180" width="10.125" style="176" bestFit="1" customWidth="1"/>
    <col min="7181" max="7424" width="10" style="176"/>
    <col min="7425" max="7425" width="19.75" style="176" customWidth="1"/>
    <col min="7426" max="7427" width="8.25" style="176" bestFit="1" customWidth="1"/>
    <col min="7428" max="7428" width="9.125" style="176" bestFit="1" customWidth="1"/>
    <col min="7429" max="7429" width="7.5" style="176" bestFit="1" customWidth="1"/>
    <col min="7430" max="7430" width="9.125" style="176" bestFit="1" customWidth="1"/>
    <col min="7431" max="7431" width="7.5" style="176" bestFit="1" customWidth="1"/>
    <col min="7432" max="7432" width="11" style="176" bestFit="1" customWidth="1"/>
    <col min="7433" max="7435" width="10" style="176"/>
    <col min="7436" max="7436" width="10.125" style="176" bestFit="1" customWidth="1"/>
    <col min="7437" max="7680" width="10" style="176"/>
    <col min="7681" max="7681" width="19.75" style="176" customWidth="1"/>
    <col min="7682" max="7683" width="8.25" style="176" bestFit="1" customWidth="1"/>
    <col min="7684" max="7684" width="9.125" style="176" bestFit="1" customWidth="1"/>
    <col min="7685" max="7685" width="7.5" style="176" bestFit="1" customWidth="1"/>
    <col min="7686" max="7686" width="9.125" style="176" bestFit="1" customWidth="1"/>
    <col min="7687" max="7687" width="7.5" style="176" bestFit="1" customWidth="1"/>
    <col min="7688" max="7688" width="11" style="176" bestFit="1" customWidth="1"/>
    <col min="7689" max="7691" width="10" style="176"/>
    <col min="7692" max="7692" width="10.125" style="176" bestFit="1" customWidth="1"/>
    <col min="7693" max="7936" width="10" style="176"/>
    <col min="7937" max="7937" width="19.75" style="176" customWidth="1"/>
    <col min="7938" max="7939" width="8.25" style="176" bestFit="1" customWidth="1"/>
    <col min="7940" max="7940" width="9.125" style="176" bestFit="1" customWidth="1"/>
    <col min="7941" max="7941" width="7.5" style="176" bestFit="1" customWidth="1"/>
    <col min="7942" max="7942" width="9.125" style="176" bestFit="1" customWidth="1"/>
    <col min="7943" max="7943" width="7.5" style="176" bestFit="1" customWidth="1"/>
    <col min="7944" max="7944" width="11" style="176" bestFit="1" customWidth="1"/>
    <col min="7945" max="7947" width="10" style="176"/>
    <col min="7948" max="7948" width="10.125" style="176" bestFit="1" customWidth="1"/>
    <col min="7949" max="8192" width="11" style="176"/>
    <col min="8193" max="8193" width="19.75" style="176" customWidth="1"/>
    <col min="8194" max="8195" width="8.25" style="176" bestFit="1" customWidth="1"/>
    <col min="8196" max="8196" width="9.125" style="176" bestFit="1" customWidth="1"/>
    <col min="8197" max="8197" width="7.5" style="176" bestFit="1" customWidth="1"/>
    <col min="8198" max="8198" width="9.125" style="176" bestFit="1" customWidth="1"/>
    <col min="8199" max="8199" width="7.5" style="176" bestFit="1" customWidth="1"/>
    <col min="8200" max="8200" width="11" style="176" bestFit="1" customWidth="1"/>
    <col min="8201" max="8203" width="10" style="176"/>
    <col min="8204" max="8204" width="10.125" style="176" bestFit="1" customWidth="1"/>
    <col min="8205" max="8448" width="10" style="176"/>
    <col min="8449" max="8449" width="19.75" style="176" customWidth="1"/>
    <col min="8450" max="8451" width="8.25" style="176" bestFit="1" customWidth="1"/>
    <col min="8452" max="8452" width="9.125" style="176" bestFit="1" customWidth="1"/>
    <col min="8453" max="8453" width="7.5" style="176" bestFit="1" customWidth="1"/>
    <col min="8454" max="8454" width="9.125" style="176" bestFit="1" customWidth="1"/>
    <col min="8455" max="8455" width="7.5" style="176" bestFit="1" customWidth="1"/>
    <col min="8456" max="8456" width="11" style="176" bestFit="1" customWidth="1"/>
    <col min="8457" max="8459" width="10" style="176"/>
    <col min="8460" max="8460" width="10.125" style="176" bestFit="1" customWidth="1"/>
    <col min="8461" max="8704" width="10" style="176"/>
    <col min="8705" max="8705" width="19.75" style="176" customWidth="1"/>
    <col min="8706" max="8707" width="8.25" style="176" bestFit="1" customWidth="1"/>
    <col min="8708" max="8708" width="9.125" style="176" bestFit="1" customWidth="1"/>
    <col min="8709" max="8709" width="7.5" style="176" bestFit="1" customWidth="1"/>
    <col min="8710" max="8710" width="9.125" style="176" bestFit="1" customWidth="1"/>
    <col min="8711" max="8711" width="7.5" style="176" bestFit="1" customWidth="1"/>
    <col min="8712" max="8712" width="11" style="176" bestFit="1" customWidth="1"/>
    <col min="8713" max="8715" width="10" style="176"/>
    <col min="8716" max="8716" width="10.125" style="176" bestFit="1" customWidth="1"/>
    <col min="8717" max="8960" width="10" style="176"/>
    <col min="8961" max="8961" width="19.75" style="176" customWidth="1"/>
    <col min="8962" max="8963" width="8.25" style="176" bestFit="1" customWidth="1"/>
    <col min="8964" max="8964" width="9.125" style="176" bestFit="1" customWidth="1"/>
    <col min="8965" max="8965" width="7.5" style="176" bestFit="1" customWidth="1"/>
    <col min="8966" max="8966" width="9.125" style="176" bestFit="1" customWidth="1"/>
    <col min="8967" max="8967" width="7.5" style="176" bestFit="1" customWidth="1"/>
    <col min="8968" max="8968" width="11" style="176" bestFit="1" customWidth="1"/>
    <col min="8969" max="8971" width="10" style="176"/>
    <col min="8972" max="8972" width="10.125" style="176" bestFit="1" customWidth="1"/>
    <col min="8973" max="9216" width="11" style="176"/>
    <col min="9217" max="9217" width="19.75" style="176" customWidth="1"/>
    <col min="9218" max="9219" width="8.25" style="176" bestFit="1" customWidth="1"/>
    <col min="9220" max="9220" width="9.125" style="176" bestFit="1" customWidth="1"/>
    <col min="9221" max="9221" width="7.5" style="176" bestFit="1" customWidth="1"/>
    <col min="9222" max="9222" width="9.125" style="176" bestFit="1" customWidth="1"/>
    <col min="9223" max="9223" width="7.5" style="176" bestFit="1" customWidth="1"/>
    <col min="9224" max="9224" width="11" style="176" bestFit="1" customWidth="1"/>
    <col min="9225" max="9227" width="10" style="176"/>
    <col min="9228" max="9228" width="10.125" style="176" bestFit="1" customWidth="1"/>
    <col min="9229" max="9472" width="10" style="176"/>
    <col min="9473" max="9473" width="19.75" style="176" customWidth="1"/>
    <col min="9474" max="9475" width="8.25" style="176" bestFit="1" customWidth="1"/>
    <col min="9476" max="9476" width="9.125" style="176" bestFit="1" customWidth="1"/>
    <col min="9477" max="9477" width="7.5" style="176" bestFit="1" customWidth="1"/>
    <col min="9478" max="9478" width="9.125" style="176" bestFit="1" customWidth="1"/>
    <col min="9479" max="9479" width="7.5" style="176" bestFit="1" customWidth="1"/>
    <col min="9480" max="9480" width="11" style="176" bestFit="1" customWidth="1"/>
    <col min="9481" max="9483" width="10" style="176"/>
    <col min="9484" max="9484" width="10.125" style="176" bestFit="1" customWidth="1"/>
    <col min="9485" max="9728" width="10" style="176"/>
    <col min="9729" max="9729" width="19.75" style="176" customWidth="1"/>
    <col min="9730" max="9731" width="8.25" style="176" bestFit="1" customWidth="1"/>
    <col min="9732" max="9732" width="9.125" style="176" bestFit="1" customWidth="1"/>
    <col min="9733" max="9733" width="7.5" style="176" bestFit="1" customWidth="1"/>
    <col min="9734" max="9734" width="9.125" style="176" bestFit="1" customWidth="1"/>
    <col min="9735" max="9735" width="7.5" style="176" bestFit="1" customWidth="1"/>
    <col min="9736" max="9736" width="11" style="176" bestFit="1" customWidth="1"/>
    <col min="9737" max="9739" width="10" style="176"/>
    <col min="9740" max="9740" width="10.125" style="176" bestFit="1" customWidth="1"/>
    <col min="9741" max="9984" width="10" style="176"/>
    <col min="9985" max="9985" width="19.75" style="176" customWidth="1"/>
    <col min="9986" max="9987" width="8.25" style="176" bestFit="1" customWidth="1"/>
    <col min="9988" max="9988" width="9.125" style="176" bestFit="1" customWidth="1"/>
    <col min="9989" max="9989" width="7.5" style="176" bestFit="1" customWidth="1"/>
    <col min="9990" max="9990" width="9.125" style="176" bestFit="1" customWidth="1"/>
    <col min="9991" max="9991" width="7.5" style="176" bestFit="1" customWidth="1"/>
    <col min="9992" max="9992" width="11" style="176" bestFit="1" customWidth="1"/>
    <col min="9993" max="9995" width="10" style="176"/>
    <col min="9996" max="9996" width="10.125" style="176" bestFit="1" customWidth="1"/>
    <col min="9997" max="10240" width="11" style="176"/>
    <col min="10241" max="10241" width="19.75" style="176" customWidth="1"/>
    <col min="10242" max="10243" width="8.25" style="176" bestFit="1" customWidth="1"/>
    <col min="10244" max="10244" width="9.125" style="176" bestFit="1" customWidth="1"/>
    <col min="10245" max="10245" width="7.5" style="176" bestFit="1" customWidth="1"/>
    <col min="10246" max="10246" width="9.125" style="176" bestFit="1" customWidth="1"/>
    <col min="10247" max="10247" width="7.5" style="176" bestFit="1" customWidth="1"/>
    <col min="10248" max="10248" width="11" style="176" bestFit="1" customWidth="1"/>
    <col min="10249" max="10251" width="10" style="176"/>
    <col min="10252" max="10252" width="10.125" style="176" bestFit="1" customWidth="1"/>
    <col min="10253" max="10496" width="10" style="176"/>
    <col min="10497" max="10497" width="19.75" style="176" customWidth="1"/>
    <col min="10498" max="10499" width="8.25" style="176" bestFit="1" customWidth="1"/>
    <col min="10500" max="10500" width="9.125" style="176" bestFit="1" customWidth="1"/>
    <col min="10501" max="10501" width="7.5" style="176" bestFit="1" customWidth="1"/>
    <col min="10502" max="10502" width="9.125" style="176" bestFit="1" customWidth="1"/>
    <col min="10503" max="10503" width="7.5" style="176" bestFit="1" customWidth="1"/>
    <col min="10504" max="10504" width="11" style="176" bestFit="1" customWidth="1"/>
    <col min="10505" max="10507" width="10" style="176"/>
    <col min="10508" max="10508" width="10.125" style="176" bestFit="1" customWidth="1"/>
    <col min="10509" max="10752" width="10" style="176"/>
    <col min="10753" max="10753" width="19.75" style="176" customWidth="1"/>
    <col min="10754" max="10755" width="8.25" style="176" bestFit="1" customWidth="1"/>
    <col min="10756" max="10756" width="9.125" style="176" bestFit="1" customWidth="1"/>
    <col min="10757" max="10757" width="7.5" style="176" bestFit="1" customWidth="1"/>
    <col min="10758" max="10758" width="9.125" style="176" bestFit="1" customWidth="1"/>
    <col min="10759" max="10759" width="7.5" style="176" bestFit="1" customWidth="1"/>
    <col min="10760" max="10760" width="11" style="176" bestFit="1" customWidth="1"/>
    <col min="10761" max="10763" width="10" style="176"/>
    <col min="10764" max="10764" width="10.125" style="176" bestFit="1" customWidth="1"/>
    <col min="10765" max="11008" width="10" style="176"/>
    <col min="11009" max="11009" width="19.75" style="176" customWidth="1"/>
    <col min="11010" max="11011" width="8.25" style="176" bestFit="1" customWidth="1"/>
    <col min="11012" max="11012" width="9.125" style="176" bestFit="1" customWidth="1"/>
    <col min="11013" max="11013" width="7.5" style="176" bestFit="1" customWidth="1"/>
    <col min="11014" max="11014" width="9.125" style="176" bestFit="1" customWidth="1"/>
    <col min="11015" max="11015" width="7.5" style="176" bestFit="1" customWidth="1"/>
    <col min="11016" max="11016" width="11" style="176" bestFit="1" customWidth="1"/>
    <col min="11017" max="11019" width="10" style="176"/>
    <col min="11020" max="11020" width="10.125" style="176" bestFit="1" customWidth="1"/>
    <col min="11021" max="11264" width="11" style="176"/>
    <col min="11265" max="11265" width="19.75" style="176" customWidth="1"/>
    <col min="11266" max="11267" width="8.25" style="176" bestFit="1" customWidth="1"/>
    <col min="11268" max="11268" width="9.125" style="176" bestFit="1" customWidth="1"/>
    <col min="11269" max="11269" width="7.5" style="176" bestFit="1" customWidth="1"/>
    <col min="11270" max="11270" width="9.125" style="176" bestFit="1" customWidth="1"/>
    <col min="11271" max="11271" width="7.5" style="176" bestFit="1" customWidth="1"/>
    <col min="11272" max="11272" width="11" style="176" bestFit="1" customWidth="1"/>
    <col min="11273" max="11275" width="10" style="176"/>
    <col min="11276" max="11276" width="10.125" style="176" bestFit="1" customWidth="1"/>
    <col min="11277" max="11520" width="10" style="176"/>
    <col min="11521" max="11521" width="19.75" style="176" customWidth="1"/>
    <col min="11522" max="11523" width="8.25" style="176" bestFit="1" customWidth="1"/>
    <col min="11524" max="11524" width="9.125" style="176" bestFit="1" customWidth="1"/>
    <col min="11525" max="11525" width="7.5" style="176" bestFit="1" customWidth="1"/>
    <col min="11526" max="11526" width="9.125" style="176" bestFit="1" customWidth="1"/>
    <col min="11527" max="11527" width="7.5" style="176" bestFit="1" customWidth="1"/>
    <col min="11528" max="11528" width="11" style="176" bestFit="1" customWidth="1"/>
    <col min="11529" max="11531" width="10" style="176"/>
    <col min="11532" max="11532" width="10.125" style="176" bestFit="1" customWidth="1"/>
    <col min="11533" max="11776" width="10" style="176"/>
    <col min="11777" max="11777" width="19.75" style="176" customWidth="1"/>
    <col min="11778" max="11779" width="8.25" style="176" bestFit="1" customWidth="1"/>
    <col min="11780" max="11780" width="9.125" style="176" bestFit="1" customWidth="1"/>
    <col min="11781" max="11781" width="7.5" style="176" bestFit="1" customWidth="1"/>
    <col min="11782" max="11782" width="9.125" style="176" bestFit="1" customWidth="1"/>
    <col min="11783" max="11783" width="7.5" style="176" bestFit="1" customWidth="1"/>
    <col min="11784" max="11784" width="11" style="176" bestFit="1" customWidth="1"/>
    <col min="11785" max="11787" width="10" style="176"/>
    <col min="11788" max="11788" width="10.125" style="176" bestFit="1" customWidth="1"/>
    <col min="11789" max="12032" width="10" style="176"/>
    <col min="12033" max="12033" width="19.75" style="176" customWidth="1"/>
    <col min="12034" max="12035" width="8.25" style="176" bestFit="1" customWidth="1"/>
    <col min="12036" max="12036" width="9.125" style="176" bestFit="1" customWidth="1"/>
    <col min="12037" max="12037" width="7.5" style="176" bestFit="1" customWidth="1"/>
    <col min="12038" max="12038" width="9.125" style="176" bestFit="1" customWidth="1"/>
    <col min="12039" max="12039" width="7.5" style="176" bestFit="1" customWidth="1"/>
    <col min="12040" max="12040" width="11" style="176" bestFit="1" customWidth="1"/>
    <col min="12041" max="12043" width="10" style="176"/>
    <col min="12044" max="12044" width="10.125" style="176" bestFit="1" customWidth="1"/>
    <col min="12045" max="12288" width="11" style="176"/>
    <col min="12289" max="12289" width="19.75" style="176" customWidth="1"/>
    <col min="12290" max="12291" width="8.25" style="176" bestFit="1" customWidth="1"/>
    <col min="12292" max="12292" width="9.125" style="176" bestFit="1" customWidth="1"/>
    <col min="12293" max="12293" width="7.5" style="176" bestFit="1" customWidth="1"/>
    <col min="12294" max="12294" width="9.125" style="176" bestFit="1" customWidth="1"/>
    <col min="12295" max="12295" width="7.5" style="176" bestFit="1" customWidth="1"/>
    <col min="12296" max="12296" width="11" style="176" bestFit="1" customWidth="1"/>
    <col min="12297" max="12299" width="10" style="176"/>
    <col min="12300" max="12300" width="10.125" style="176" bestFit="1" customWidth="1"/>
    <col min="12301" max="12544" width="10" style="176"/>
    <col min="12545" max="12545" width="19.75" style="176" customWidth="1"/>
    <col min="12546" max="12547" width="8.25" style="176" bestFit="1" customWidth="1"/>
    <col min="12548" max="12548" width="9.125" style="176" bestFit="1" customWidth="1"/>
    <col min="12549" max="12549" width="7.5" style="176" bestFit="1" customWidth="1"/>
    <col min="12550" max="12550" width="9.125" style="176" bestFit="1" customWidth="1"/>
    <col min="12551" max="12551" width="7.5" style="176" bestFit="1" customWidth="1"/>
    <col min="12552" max="12552" width="11" style="176" bestFit="1" customWidth="1"/>
    <col min="12553" max="12555" width="10" style="176"/>
    <col min="12556" max="12556" width="10.125" style="176" bestFit="1" customWidth="1"/>
    <col min="12557" max="12800" width="10" style="176"/>
    <col min="12801" max="12801" width="19.75" style="176" customWidth="1"/>
    <col min="12802" max="12803" width="8.25" style="176" bestFit="1" customWidth="1"/>
    <col min="12804" max="12804" width="9.125" style="176" bestFit="1" customWidth="1"/>
    <col min="12805" max="12805" width="7.5" style="176" bestFit="1" customWidth="1"/>
    <col min="12806" max="12806" width="9.125" style="176" bestFit="1" customWidth="1"/>
    <col min="12807" max="12807" width="7.5" style="176" bestFit="1" customWidth="1"/>
    <col min="12808" max="12808" width="11" style="176" bestFit="1" customWidth="1"/>
    <col min="12809" max="12811" width="10" style="176"/>
    <col min="12812" max="12812" width="10.125" style="176" bestFit="1" customWidth="1"/>
    <col min="12813" max="13056" width="10" style="176"/>
    <col min="13057" max="13057" width="19.75" style="176" customWidth="1"/>
    <col min="13058" max="13059" width="8.25" style="176" bestFit="1" customWidth="1"/>
    <col min="13060" max="13060" width="9.125" style="176" bestFit="1" customWidth="1"/>
    <col min="13061" max="13061" width="7.5" style="176" bestFit="1" customWidth="1"/>
    <col min="13062" max="13062" width="9.125" style="176" bestFit="1" customWidth="1"/>
    <col min="13063" max="13063" width="7.5" style="176" bestFit="1" customWidth="1"/>
    <col min="13064" max="13064" width="11" style="176" bestFit="1" customWidth="1"/>
    <col min="13065" max="13067" width="10" style="176"/>
    <col min="13068" max="13068" width="10.125" style="176" bestFit="1" customWidth="1"/>
    <col min="13069" max="13312" width="11" style="176"/>
    <col min="13313" max="13313" width="19.75" style="176" customWidth="1"/>
    <col min="13314" max="13315" width="8.25" style="176" bestFit="1" customWidth="1"/>
    <col min="13316" max="13316" width="9.125" style="176" bestFit="1" customWidth="1"/>
    <col min="13317" max="13317" width="7.5" style="176" bestFit="1" customWidth="1"/>
    <col min="13318" max="13318" width="9.125" style="176" bestFit="1" customWidth="1"/>
    <col min="13319" max="13319" width="7.5" style="176" bestFit="1" customWidth="1"/>
    <col min="13320" max="13320" width="11" style="176" bestFit="1" customWidth="1"/>
    <col min="13321" max="13323" width="10" style="176"/>
    <col min="13324" max="13324" width="10.125" style="176" bestFit="1" customWidth="1"/>
    <col min="13325" max="13568" width="10" style="176"/>
    <col min="13569" max="13569" width="19.75" style="176" customWidth="1"/>
    <col min="13570" max="13571" width="8.25" style="176" bestFit="1" customWidth="1"/>
    <col min="13572" max="13572" width="9.125" style="176" bestFit="1" customWidth="1"/>
    <col min="13573" max="13573" width="7.5" style="176" bestFit="1" customWidth="1"/>
    <col min="13574" max="13574" width="9.125" style="176" bestFit="1" customWidth="1"/>
    <col min="13575" max="13575" width="7.5" style="176" bestFit="1" customWidth="1"/>
    <col min="13576" max="13576" width="11" style="176" bestFit="1" customWidth="1"/>
    <col min="13577" max="13579" width="10" style="176"/>
    <col min="13580" max="13580" width="10.125" style="176" bestFit="1" customWidth="1"/>
    <col min="13581" max="13824" width="10" style="176"/>
    <col min="13825" max="13825" width="19.75" style="176" customWidth="1"/>
    <col min="13826" max="13827" width="8.25" style="176" bestFit="1" customWidth="1"/>
    <col min="13828" max="13828" width="9.125" style="176" bestFit="1" customWidth="1"/>
    <col min="13829" max="13829" width="7.5" style="176" bestFit="1" customWidth="1"/>
    <col min="13830" max="13830" width="9.125" style="176" bestFit="1" customWidth="1"/>
    <col min="13831" max="13831" width="7.5" style="176" bestFit="1" customWidth="1"/>
    <col min="13832" max="13832" width="11" style="176" bestFit="1" customWidth="1"/>
    <col min="13833" max="13835" width="10" style="176"/>
    <col min="13836" max="13836" width="10.125" style="176" bestFit="1" customWidth="1"/>
    <col min="13837" max="14080" width="10" style="176"/>
    <col min="14081" max="14081" width="19.75" style="176" customWidth="1"/>
    <col min="14082" max="14083" width="8.25" style="176" bestFit="1" customWidth="1"/>
    <col min="14084" max="14084" width="9.125" style="176" bestFit="1" customWidth="1"/>
    <col min="14085" max="14085" width="7.5" style="176" bestFit="1" customWidth="1"/>
    <col min="14086" max="14086" width="9.125" style="176" bestFit="1" customWidth="1"/>
    <col min="14087" max="14087" width="7.5" style="176" bestFit="1" customWidth="1"/>
    <col min="14088" max="14088" width="11" style="176" bestFit="1" customWidth="1"/>
    <col min="14089" max="14091" width="10" style="176"/>
    <col min="14092" max="14092" width="10.125" style="176" bestFit="1" customWidth="1"/>
    <col min="14093" max="14336" width="11" style="176"/>
    <col min="14337" max="14337" width="19.75" style="176" customWidth="1"/>
    <col min="14338" max="14339" width="8.25" style="176" bestFit="1" customWidth="1"/>
    <col min="14340" max="14340" width="9.125" style="176" bestFit="1" customWidth="1"/>
    <col min="14341" max="14341" width="7.5" style="176" bestFit="1" customWidth="1"/>
    <col min="14342" max="14342" width="9.125" style="176" bestFit="1" customWidth="1"/>
    <col min="14343" max="14343" width="7.5" style="176" bestFit="1" customWidth="1"/>
    <col min="14344" max="14344" width="11" style="176" bestFit="1" customWidth="1"/>
    <col min="14345" max="14347" width="10" style="176"/>
    <col min="14348" max="14348" width="10.125" style="176" bestFit="1" customWidth="1"/>
    <col min="14349" max="14592" width="10" style="176"/>
    <col min="14593" max="14593" width="19.75" style="176" customWidth="1"/>
    <col min="14594" max="14595" width="8.25" style="176" bestFit="1" customWidth="1"/>
    <col min="14596" max="14596" width="9.125" style="176" bestFit="1" customWidth="1"/>
    <col min="14597" max="14597" width="7.5" style="176" bestFit="1" customWidth="1"/>
    <col min="14598" max="14598" width="9.125" style="176" bestFit="1" customWidth="1"/>
    <col min="14599" max="14599" width="7.5" style="176" bestFit="1" customWidth="1"/>
    <col min="14600" max="14600" width="11" style="176" bestFit="1" customWidth="1"/>
    <col min="14601" max="14603" width="10" style="176"/>
    <col min="14604" max="14604" width="10.125" style="176" bestFit="1" customWidth="1"/>
    <col min="14605" max="14848" width="10" style="176"/>
    <col min="14849" max="14849" width="19.75" style="176" customWidth="1"/>
    <col min="14850" max="14851" width="8.25" style="176" bestFit="1" customWidth="1"/>
    <col min="14852" max="14852" width="9.125" style="176" bestFit="1" customWidth="1"/>
    <col min="14853" max="14853" width="7.5" style="176" bestFit="1" customWidth="1"/>
    <col min="14854" max="14854" width="9.125" style="176" bestFit="1" customWidth="1"/>
    <col min="14855" max="14855" width="7.5" style="176" bestFit="1" customWidth="1"/>
    <col min="14856" max="14856" width="11" style="176" bestFit="1" customWidth="1"/>
    <col min="14857" max="14859" width="10" style="176"/>
    <col min="14860" max="14860" width="10.125" style="176" bestFit="1" customWidth="1"/>
    <col min="14861" max="15104" width="10" style="176"/>
    <col min="15105" max="15105" width="19.75" style="176" customWidth="1"/>
    <col min="15106" max="15107" width="8.25" style="176" bestFit="1" customWidth="1"/>
    <col min="15108" max="15108" width="9.125" style="176" bestFit="1" customWidth="1"/>
    <col min="15109" max="15109" width="7.5" style="176" bestFit="1" customWidth="1"/>
    <col min="15110" max="15110" width="9.125" style="176" bestFit="1" customWidth="1"/>
    <col min="15111" max="15111" width="7.5" style="176" bestFit="1" customWidth="1"/>
    <col min="15112" max="15112" width="11" style="176" bestFit="1" customWidth="1"/>
    <col min="15113" max="15115" width="10" style="176"/>
    <col min="15116" max="15116" width="10.125" style="176" bestFit="1" customWidth="1"/>
    <col min="15117" max="15360" width="11" style="176"/>
    <col min="15361" max="15361" width="19.75" style="176" customWidth="1"/>
    <col min="15362" max="15363" width="8.25" style="176" bestFit="1" customWidth="1"/>
    <col min="15364" max="15364" width="9.125" style="176" bestFit="1" customWidth="1"/>
    <col min="15365" max="15365" width="7.5" style="176" bestFit="1" customWidth="1"/>
    <col min="15366" max="15366" width="9.125" style="176" bestFit="1" customWidth="1"/>
    <col min="15367" max="15367" width="7.5" style="176" bestFit="1" customWidth="1"/>
    <col min="15368" max="15368" width="11" style="176" bestFit="1" customWidth="1"/>
    <col min="15369" max="15371" width="10" style="176"/>
    <col min="15372" max="15372" width="10.125" style="176" bestFit="1" customWidth="1"/>
    <col min="15373" max="15616" width="10" style="176"/>
    <col min="15617" max="15617" width="19.75" style="176" customWidth="1"/>
    <col min="15618" max="15619" width="8.25" style="176" bestFit="1" customWidth="1"/>
    <col min="15620" max="15620" width="9.125" style="176" bestFit="1" customWidth="1"/>
    <col min="15621" max="15621" width="7.5" style="176" bestFit="1" customWidth="1"/>
    <col min="15622" max="15622" width="9.125" style="176" bestFit="1" customWidth="1"/>
    <col min="15623" max="15623" width="7.5" style="176" bestFit="1" customWidth="1"/>
    <col min="15624" max="15624" width="11" style="176" bestFit="1" customWidth="1"/>
    <col min="15625" max="15627" width="10" style="176"/>
    <col min="15628" max="15628" width="10.125" style="176" bestFit="1" customWidth="1"/>
    <col min="15629" max="15872" width="10" style="176"/>
    <col min="15873" max="15873" width="19.75" style="176" customWidth="1"/>
    <col min="15874" max="15875" width="8.25" style="176" bestFit="1" customWidth="1"/>
    <col min="15876" max="15876" width="9.125" style="176" bestFit="1" customWidth="1"/>
    <col min="15877" max="15877" width="7.5" style="176" bestFit="1" customWidth="1"/>
    <col min="15878" max="15878" width="9.125" style="176" bestFit="1" customWidth="1"/>
    <col min="15879" max="15879" width="7.5" style="176" bestFit="1" customWidth="1"/>
    <col min="15880" max="15880" width="11" style="176" bestFit="1" customWidth="1"/>
    <col min="15881" max="15883" width="10" style="176"/>
    <col min="15884" max="15884" width="10.125" style="176" bestFit="1" customWidth="1"/>
    <col min="15885" max="16128" width="10" style="176"/>
    <col min="16129" max="16129" width="19.75" style="176" customWidth="1"/>
    <col min="16130" max="16131" width="8.25" style="176" bestFit="1" customWidth="1"/>
    <col min="16132" max="16132" width="9.125" style="176" bestFit="1" customWidth="1"/>
    <col min="16133" max="16133" width="7.5" style="176" bestFit="1" customWidth="1"/>
    <col min="16134" max="16134" width="9.125" style="176" bestFit="1" customWidth="1"/>
    <col min="16135" max="16135" width="7.5" style="176" bestFit="1" customWidth="1"/>
    <col min="16136" max="16136" width="11" style="176" bestFit="1" customWidth="1"/>
    <col min="16137" max="16139" width="10" style="176"/>
    <col min="16140" max="16140" width="10.125" style="176" bestFit="1" customWidth="1"/>
    <col min="16141" max="16384" width="11" style="176"/>
  </cols>
  <sheetData>
    <row r="1" spans="1:65" x14ac:dyDescent="0.2">
      <c r="A1" s="175" t="s">
        <v>29</v>
      </c>
    </row>
    <row r="2" spans="1:65" ht="15.75" x14ac:dyDescent="0.25">
      <c r="A2" s="177"/>
      <c r="B2" s="178"/>
      <c r="H2" s="599" t="s">
        <v>159</v>
      </c>
    </row>
    <row r="3" spans="1:65" s="102" customFormat="1" x14ac:dyDescent="0.2">
      <c r="A3" s="79"/>
      <c r="B3" s="856">
        <f>INDICE!A3</f>
        <v>42186</v>
      </c>
      <c r="C3" s="857"/>
      <c r="D3" s="857" t="s">
        <v>120</v>
      </c>
      <c r="E3" s="857"/>
      <c r="F3" s="857" t="s">
        <v>121</v>
      </c>
      <c r="G3" s="857"/>
      <c r="H3" s="857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500</v>
      </c>
      <c r="D4" s="97" t="s">
        <v>48</v>
      </c>
      <c r="E4" s="97" t="s">
        <v>500</v>
      </c>
      <c r="F4" s="97" t="s">
        <v>48</v>
      </c>
      <c r="G4" s="98" t="s">
        <v>500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79" customFormat="1" x14ac:dyDescent="0.2">
      <c r="A5" s="179" t="s">
        <v>205</v>
      </c>
      <c r="B5" s="129">
        <v>196.61726000000002</v>
      </c>
      <c r="C5" s="180">
        <v>-3.5956404931213917</v>
      </c>
      <c r="D5" s="129">
        <v>1224.5132800000001</v>
      </c>
      <c r="E5" s="180">
        <v>1.6889018866204923</v>
      </c>
      <c r="F5" s="129">
        <v>2120.0548799999997</v>
      </c>
      <c r="G5" s="180">
        <v>-9.1290162939108355E-2</v>
      </c>
      <c r="H5" s="180">
        <v>25.030746967731311</v>
      </c>
    </row>
    <row r="6" spans="1:65" s="179" customFormat="1" x14ac:dyDescent="0.2">
      <c r="A6" s="179" t="s">
        <v>206</v>
      </c>
      <c r="B6" s="129">
        <v>505.9601899999999</v>
      </c>
      <c r="C6" s="180">
        <v>-6.1915100456125183</v>
      </c>
      <c r="D6" s="129">
        <v>3547.3829799999999</v>
      </c>
      <c r="E6" s="180">
        <v>-12.275225980846443</v>
      </c>
      <c r="F6" s="129">
        <v>6349.7478099999989</v>
      </c>
      <c r="G6" s="180">
        <v>-8.8871341368586787</v>
      </c>
      <c r="H6" s="180">
        <v>74.969253032268696</v>
      </c>
    </row>
    <row r="7" spans="1:65" s="99" customFormat="1" x14ac:dyDescent="0.2">
      <c r="A7" s="68" t="s">
        <v>522</v>
      </c>
      <c r="B7" s="69">
        <v>702.57744999999989</v>
      </c>
      <c r="C7" s="103">
        <v>-5.4792463647760572</v>
      </c>
      <c r="D7" s="69">
        <v>4771.8962600000004</v>
      </c>
      <c r="E7" s="103">
        <v>-9.0710608530001888</v>
      </c>
      <c r="F7" s="69">
        <v>8469.8026899999986</v>
      </c>
      <c r="G7" s="103">
        <v>-6.8340575141148259</v>
      </c>
      <c r="H7" s="103">
        <v>100</v>
      </c>
    </row>
    <row r="8" spans="1:65" s="99" customFormat="1" x14ac:dyDescent="0.2">
      <c r="A8" s="181" t="s">
        <v>509</v>
      </c>
      <c r="B8" s="182">
        <v>496.28876999999989</v>
      </c>
      <c r="C8" s="808">
        <v>-6.3391292852162699</v>
      </c>
      <c r="D8" s="182">
        <v>3479.8981100000005</v>
      </c>
      <c r="E8" s="808">
        <v>-12.790935545213756</v>
      </c>
      <c r="F8" s="182">
        <v>6234.5858899999994</v>
      </c>
      <c r="G8" s="808">
        <v>-8.9591245082129998</v>
      </c>
      <c r="H8" s="808">
        <v>73.609576494160351</v>
      </c>
    </row>
    <row r="9" spans="1:65" s="179" customFormat="1" x14ac:dyDescent="0.2">
      <c r="H9" s="93" t="s">
        <v>240</v>
      </c>
    </row>
    <row r="10" spans="1:65" s="179" customFormat="1" x14ac:dyDescent="0.2">
      <c r="A10" s="94" t="s">
        <v>570</v>
      </c>
    </row>
    <row r="11" spans="1:65" x14ac:dyDescent="0.2">
      <c r="A11" s="94" t="s">
        <v>523</v>
      </c>
    </row>
    <row r="12" spans="1:65" x14ac:dyDescent="0.2">
      <c r="A12" s="166" t="s">
        <v>670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G26" sqref="G26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524</v>
      </c>
    </row>
    <row r="2" spans="1:3" ht="15.75" x14ac:dyDescent="0.25">
      <c r="A2" s="2"/>
      <c r="C2" s="600" t="s">
        <v>159</v>
      </c>
    </row>
    <row r="3" spans="1:3" s="114" customFormat="1" ht="13.7" customHeight="1" x14ac:dyDescent="0.2">
      <c r="A3" s="111"/>
      <c r="B3" s="450">
        <f>INDICE!A3</f>
        <v>42186</v>
      </c>
      <c r="C3" s="113"/>
    </row>
    <row r="4" spans="1:3" s="114" customFormat="1" x14ac:dyDescent="0.2">
      <c r="A4" s="581" t="s">
        <v>161</v>
      </c>
      <c r="B4" s="117">
        <v>16.229229999999998</v>
      </c>
      <c r="C4" s="117">
        <v>156.09659000000013</v>
      </c>
    </row>
    <row r="5" spans="1:3" s="114" customFormat="1" x14ac:dyDescent="0.2">
      <c r="A5" s="582" t="s">
        <v>162</v>
      </c>
      <c r="B5" s="119">
        <v>0.43926000000000004</v>
      </c>
      <c r="C5" s="119">
        <v>4.7720999999999973</v>
      </c>
    </row>
    <row r="6" spans="1:3" s="114" customFormat="1" x14ac:dyDescent="0.2">
      <c r="A6" s="582" t="s">
        <v>163</v>
      </c>
      <c r="B6" s="119">
        <v>5.3500399999999999</v>
      </c>
      <c r="C6" s="119">
        <v>57.212499999999999</v>
      </c>
    </row>
    <row r="7" spans="1:3" s="114" customFormat="1" x14ac:dyDescent="0.2">
      <c r="A7" s="582" t="s">
        <v>164</v>
      </c>
      <c r="B7" s="119">
        <v>14.42634</v>
      </c>
      <c r="C7" s="119">
        <v>104.37921000000001</v>
      </c>
    </row>
    <row r="8" spans="1:3" s="114" customFormat="1" x14ac:dyDescent="0.2">
      <c r="A8" s="582" t="s">
        <v>165</v>
      </c>
      <c r="B8" s="119">
        <v>105.44176000000002</v>
      </c>
      <c r="C8" s="119">
        <v>1054.9508200000002</v>
      </c>
    </row>
    <row r="9" spans="1:3" s="114" customFormat="1" x14ac:dyDescent="0.2">
      <c r="A9" s="582" t="s">
        <v>166</v>
      </c>
      <c r="B9" s="119">
        <v>1.12171</v>
      </c>
      <c r="C9" s="119">
        <v>6.3383299999999991</v>
      </c>
    </row>
    <row r="10" spans="1:3" s="114" customFormat="1" x14ac:dyDescent="0.2">
      <c r="A10" s="582" t="s">
        <v>167</v>
      </c>
      <c r="B10" s="119">
        <v>2.5613500000000005</v>
      </c>
      <c r="C10" s="119">
        <v>32.62492000000001</v>
      </c>
    </row>
    <row r="11" spans="1:3" s="114" customFormat="1" x14ac:dyDescent="0.2">
      <c r="A11" s="582" t="s">
        <v>623</v>
      </c>
      <c r="B11" s="119">
        <v>7.7967399999999998</v>
      </c>
      <c r="C11" s="119">
        <v>87.076049999999995</v>
      </c>
    </row>
    <row r="12" spans="1:3" s="114" customFormat="1" x14ac:dyDescent="0.2">
      <c r="A12" s="582" t="s">
        <v>168</v>
      </c>
      <c r="B12" s="119">
        <v>3.7741400000000009</v>
      </c>
      <c r="C12" s="119">
        <v>45.702530000000017</v>
      </c>
    </row>
    <row r="13" spans="1:3" s="114" customFormat="1" x14ac:dyDescent="0.2">
      <c r="A13" s="582" t="s">
        <v>169</v>
      </c>
      <c r="B13" s="119">
        <v>2.4116500000000003</v>
      </c>
      <c r="C13" s="119">
        <v>41.53942</v>
      </c>
    </row>
    <row r="14" spans="1:3" s="114" customFormat="1" x14ac:dyDescent="0.2">
      <c r="A14" s="582" t="s">
        <v>170</v>
      </c>
      <c r="B14" s="119">
        <v>1.0562199999999999</v>
      </c>
      <c r="C14" s="119">
        <v>12.970229999999997</v>
      </c>
    </row>
    <row r="15" spans="1:3" s="114" customFormat="1" x14ac:dyDescent="0.2">
      <c r="A15" s="582" t="s">
        <v>171</v>
      </c>
      <c r="B15" s="119">
        <v>0.37341999999999997</v>
      </c>
      <c r="C15" s="119">
        <v>5.8408300000000004</v>
      </c>
    </row>
    <row r="16" spans="1:3" s="114" customFormat="1" x14ac:dyDescent="0.2">
      <c r="A16" s="582" t="s">
        <v>172</v>
      </c>
      <c r="B16" s="119">
        <v>31.802070000000001</v>
      </c>
      <c r="C16" s="119">
        <v>444.85018999999988</v>
      </c>
    </row>
    <row r="17" spans="1:9" s="114" customFormat="1" x14ac:dyDescent="0.2">
      <c r="A17" s="582" t="s">
        <v>173</v>
      </c>
      <c r="B17" s="119">
        <v>0.22142999999999999</v>
      </c>
      <c r="C17" s="119">
        <v>3.60859</v>
      </c>
    </row>
    <row r="18" spans="1:9" s="114" customFormat="1" x14ac:dyDescent="0.2">
      <c r="A18" s="582" t="s">
        <v>174</v>
      </c>
      <c r="B18" s="119">
        <v>0.20708999999999997</v>
      </c>
      <c r="C18" s="119">
        <v>3.8330399999999991</v>
      </c>
    </row>
    <row r="19" spans="1:9" s="114" customFormat="1" x14ac:dyDescent="0.2">
      <c r="A19" s="582" t="s">
        <v>175</v>
      </c>
      <c r="B19" s="119">
        <v>2.4114899999999997</v>
      </c>
      <c r="C19" s="119">
        <v>43.744249999999994</v>
      </c>
    </row>
    <row r="20" spans="1:9" s="114" customFormat="1" x14ac:dyDescent="0.2">
      <c r="A20" s="582" t="s">
        <v>176</v>
      </c>
      <c r="B20" s="119">
        <v>0.50153999999999999</v>
      </c>
      <c r="C20" s="119">
        <v>7.4586999999999986</v>
      </c>
    </row>
    <row r="21" spans="1:9" s="114" customFormat="1" x14ac:dyDescent="0.2">
      <c r="A21" s="582" t="s">
        <v>177</v>
      </c>
      <c r="B21" s="119">
        <v>0.25191999999999998</v>
      </c>
      <c r="C21" s="119">
        <v>1.3488800000000001</v>
      </c>
    </row>
    <row r="22" spans="1:9" x14ac:dyDescent="0.2">
      <c r="A22" s="583" t="s">
        <v>178</v>
      </c>
      <c r="B22" s="119">
        <v>0.23986000000000002</v>
      </c>
      <c r="C22" s="119">
        <v>5.7077000000000009</v>
      </c>
      <c r="I22" s="114"/>
    </row>
    <row r="23" spans="1:9" x14ac:dyDescent="0.2">
      <c r="A23" s="584" t="s">
        <v>512</v>
      </c>
      <c r="B23" s="123">
        <v>196.61726000000013</v>
      </c>
      <c r="C23" s="123">
        <v>2120.0548799999997</v>
      </c>
    </row>
    <row r="24" spans="1:9" x14ac:dyDescent="0.2">
      <c r="A24" s="154" t="s">
        <v>241</v>
      </c>
      <c r="C24" s="93" t="s">
        <v>240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45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73" priority="3" operator="between">
      <formula>0</formula>
      <formula>0.5</formula>
    </cfRule>
    <cfRule type="cellIs" dxfId="72" priority="4" operator="between">
      <formula>0</formula>
      <formula>0.49</formula>
    </cfRule>
  </conditionalFormatting>
  <conditionalFormatting sqref="C5:C22">
    <cfRule type="cellIs" dxfId="71" priority="1" operator="between">
      <formula>0</formula>
      <formula>0.5</formula>
    </cfRule>
    <cfRule type="cellIs" dxfId="70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topLeftCell="A39" workbookViewId="0">
      <selection activeCell="F63" sqref="F63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45" t="s">
        <v>0</v>
      </c>
      <c r="B1" s="845"/>
      <c r="C1" s="845"/>
      <c r="D1" s="845"/>
      <c r="E1" s="845"/>
      <c r="F1" s="845"/>
    </row>
    <row r="2" spans="1:6" ht="12.75" x14ac:dyDescent="0.2">
      <c r="A2" s="846"/>
      <c r="B2" s="846"/>
      <c r="C2" s="846"/>
      <c r="D2" s="846"/>
      <c r="E2" s="846"/>
      <c r="F2" s="846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492</v>
      </c>
      <c r="F3" s="744" t="s">
        <v>493</v>
      </c>
    </row>
    <row r="4" spans="1:6" ht="12.75" x14ac:dyDescent="0.2">
      <c r="A4" s="26" t="s">
        <v>45</v>
      </c>
      <c r="B4" s="448"/>
      <c r="C4" s="448"/>
      <c r="D4" s="448"/>
      <c r="E4" s="448"/>
      <c r="F4" s="744"/>
    </row>
    <row r="5" spans="1:6" ht="12.75" x14ac:dyDescent="0.2">
      <c r="A5" s="27" t="s">
        <v>46</v>
      </c>
      <c r="B5" s="28" t="s">
        <v>47</v>
      </c>
      <c r="C5" s="29" t="s">
        <v>48</v>
      </c>
      <c r="D5" s="30">
        <v>4545.8013600000004</v>
      </c>
      <c r="E5" s="468">
        <v>4867.1109399999996</v>
      </c>
      <c r="F5" s="740" t="s">
        <v>664</v>
      </c>
    </row>
    <row r="6" spans="1:6" ht="12.75" x14ac:dyDescent="0.2">
      <c r="A6" s="22" t="s">
        <v>472</v>
      </c>
      <c r="B6" s="31" t="s">
        <v>47</v>
      </c>
      <c r="C6" s="32" t="s">
        <v>48</v>
      </c>
      <c r="D6" s="33">
        <v>91.778980000000004</v>
      </c>
      <c r="E6" s="469">
        <v>81.889060000000015</v>
      </c>
      <c r="F6" s="740" t="s">
        <v>664</v>
      </c>
    </row>
    <row r="7" spans="1:6" ht="12.75" x14ac:dyDescent="0.2">
      <c r="A7" s="22" t="s">
        <v>49</v>
      </c>
      <c r="B7" s="31" t="s">
        <v>47</v>
      </c>
      <c r="C7" s="32" t="s">
        <v>48</v>
      </c>
      <c r="D7" s="33">
        <v>402.39883999999989</v>
      </c>
      <c r="E7" s="469">
        <v>457.16786999999988</v>
      </c>
      <c r="F7" s="740" t="s">
        <v>664</v>
      </c>
    </row>
    <row r="8" spans="1:6" ht="12.75" x14ac:dyDescent="0.2">
      <c r="A8" s="22" t="s">
        <v>50</v>
      </c>
      <c r="B8" s="31" t="s">
        <v>47</v>
      </c>
      <c r="C8" s="32" t="s">
        <v>48</v>
      </c>
      <c r="D8" s="33">
        <v>513.93903999999998</v>
      </c>
      <c r="E8" s="469">
        <v>542.06339999999989</v>
      </c>
      <c r="F8" s="740" t="s">
        <v>664</v>
      </c>
    </row>
    <row r="9" spans="1:6" ht="12.75" x14ac:dyDescent="0.2">
      <c r="A9" s="22" t="s">
        <v>608</v>
      </c>
      <c r="B9" s="31" t="s">
        <v>47</v>
      </c>
      <c r="C9" s="32" t="s">
        <v>48</v>
      </c>
      <c r="D9" s="33">
        <v>1889.9043800000002</v>
      </c>
      <c r="E9" s="469">
        <v>2052.30215</v>
      </c>
      <c r="F9" s="740" t="s">
        <v>664</v>
      </c>
    </row>
    <row r="10" spans="1:6" ht="12.75" x14ac:dyDescent="0.2">
      <c r="A10" s="34" t="s">
        <v>51</v>
      </c>
      <c r="B10" s="35" t="s">
        <v>47</v>
      </c>
      <c r="C10" s="36" t="s">
        <v>617</v>
      </c>
      <c r="D10" s="37">
        <v>22109.063000000002</v>
      </c>
      <c r="E10" s="470">
        <v>25399.465</v>
      </c>
      <c r="F10" s="741" t="s">
        <v>664</v>
      </c>
    </row>
    <row r="11" spans="1:6" ht="12.75" x14ac:dyDescent="0.2">
      <c r="A11" s="38" t="s">
        <v>52</v>
      </c>
      <c r="B11" s="39"/>
      <c r="C11" s="40"/>
      <c r="D11" s="41"/>
      <c r="E11" s="41"/>
      <c r="F11" s="742"/>
    </row>
    <row r="12" spans="1:6" ht="12.75" x14ac:dyDescent="0.2">
      <c r="A12" s="22" t="s">
        <v>53</v>
      </c>
      <c r="B12" s="31" t="s">
        <v>47</v>
      </c>
      <c r="C12" s="32" t="s">
        <v>48</v>
      </c>
      <c r="D12" s="33">
        <v>5266</v>
      </c>
      <c r="E12" s="469">
        <v>5978</v>
      </c>
      <c r="F12" s="743" t="s">
        <v>664</v>
      </c>
    </row>
    <row r="13" spans="1:6" ht="12.75" x14ac:dyDescent="0.2">
      <c r="A13" s="22" t="s">
        <v>54</v>
      </c>
      <c r="B13" s="31" t="s">
        <v>47</v>
      </c>
      <c r="C13" s="32" t="s">
        <v>55</v>
      </c>
      <c r="D13" s="33">
        <v>27058.04838</v>
      </c>
      <c r="E13" s="469">
        <v>31800.101860000002</v>
      </c>
      <c r="F13" s="740" t="s">
        <v>664</v>
      </c>
    </row>
    <row r="14" spans="1:6" ht="12.75" x14ac:dyDescent="0.2">
      <c r="A14" s="22" t="s">
        <v>56</v>
      </c>
      <c r="B14" s="31" t="s">
        <v>47</v>
      </c>
      <c r="C14" s="32" t="s">
        <v>57</v>
      </c>
      <c r="D14" s="42">
        <v>52.324270772847875</v>
      </c>
      <c r="E14" s="471">
        <v>49.651952054597658</v>
      </c>
      <c r="F14" s="740" t="s">
        <v>664</v>
      </c>
    </row>
    <row r="15" spans="1:6" ht="12.75" x14ac:dyDescent="0.2">
      <c r="A15" s="22" t="s">
        <v>494</v>
      </c>
      <c r="B15" s="31" t="s">
        <v>47</v>
      </c>
      <c r="C15" s="32" t="s">
        <v>48</v>
      </c>
      <c r="D15" s="33">
        <v>408</v>
      </c>
      <c r="E15" s="469">
        <v>845</v>
      </c>
      <c r="F15" s="741" t="s">
        <v>664</v>
      </c>
    </row>
    <row r="16" spans="1:6" ht="12.75" x14ac:dyDescent="0.2">
      <c r="A16" s="26" t="s">
        <v>58</v>
      </c>
      <c r="B16" s="28"/>
      <c r="C16" s="29"/>
      <c r="D16" s="43"/>
      <c r="E16" s="43"/>
      <c r="F16" s="742"/>
    </row>
    <row r="17" spans="1:6" ht="12.75" x14ac:dyDescent="0.2">
      <c r="A17" s="27" t="s">
        <v>59</v>
      </c>
      <c r="B17" s="28" t="s">
        <v>47</v>
      </c>
      <c r="C17" s="29" t="s">
        <v>48</v>
      </c>
      <c r="D17" s="30">
        <v>5174</v>
      </c>
      <c r="E17" s="468">
        <v>5752</v>
      </c>
      <c r="F17" s="743" t="s">
        <v>664</v>
      </c>
    </row>
    <row r="18" spans="1:6" ht="12.75" x14ac:dyDescent="0.2">
      <c r="A18" s="22" t="s">
        <v>60</v>
      </c>
      <c r="B18" s="31" t="s">
        <v>47</v>
      </c>
      <c r="C18" s="32" t="s">
        <v>61</v>
      </c>
      <c r="D18" s="42">
        <v>81.753679653679654</v>
      </c>
      <c r="E18" s="471">
        <v>87.954754922496861</v>
      </c>
      <c r="F18" s="740" t="s">
        <v>664</v>
      </c>
    </row>
    <row r="19" spans="1:6" ht="12.75" x14ac:dyDescent="0.2">
      <c r="A19" s="34" t="s">
        <v>62</v>
      </c>
      <c r="B19" s="35" t="s">
        <v>47</v>
      </c>
      <c r="C19" s="44" t="s">
        <v>48</v>
      </c>
      <c r="D19" s="37">
        <v>18103</v>
      </c>
      <c r="E19" s="470">
        <v>18014</v>
      </c>
      <c r="F19" s="741" t="s">
        <v>664</v>
      </c>
    </row>
    <row r="20" spans="1:6" ht="12.75" x14ac:dyDescent="0.2">
      <c r="A20" s="26" t="s">
        <v>67</v>
      </c>
      <c r="B20" s="28"/>
      <c r="C20" s="29"/>
      <c r="D20" s="30"/>
      <c r="E20" s="30"/>
      <c r="F20" s="742"/>
    </row>
    <row r="21" spans="1:6" ht="12.75" x14ac:dyDescent="0.2">
      <c r="A21" s="27" t="s">
        <v>68</v>
      </c>
      <c r="B21" s="28" t="s">
        <v>69</v>
      </c>
      <c r="C21" s="29" t="s">
        <v>70</v>
      </c>
      <c r="D21" s="47">
        <v>61.639545454545448</v>
      </c>
      <c r="E21" s="472">
        <v>56.350869565217387</v>
      </c>
      <c r="F21" s="740" t="s">
        <v>664</v>
      </c>
    </row>
    <row r="22" spans="1:6" ht="12.75" x14ac:dyDescent="0.2">
      <c r="A22" s="22" t="s">
        <v>71</v>
      </c>
      <c r="B22" s="31" t="s">
        <v>72</v>
      </c>
      <c r="C22" s="32" t="s">
        <v>73</v>
      </c>
      <c r="D22" s="48">
        <v>1.1213227272727273</v>
      </c>
      <c r="E22" s="473">
        <v>1.0995782608695652</v>
      </c>
      <c r="F22" s="740" t="s">
        <v>664</v>
      </c>
    </row>
    <row r="23" spans="1:6" ht="12.75" x14ac:dyDescent="0.2">
      <c r="A23" s="22" t="s">
        <v>74</v>
      </c>
      <c r="B23" s="31" t="s">
        <v>75</v>
      </c>
      <c r="C23" s="32" t="s">
        <v>76</v>
      </c>
      <c r="D23" s="46">
        <v>132.84891061666701</v>
      </c>
      <c r="E23" s="474">
        <v>131.700626490323</v>
      </c>
      <c r="F23" s="740" t="s">
        <v>664</v>
      </c>
    </row>
    <row r="24" spans="1:6" ht="12.75" x14ac:dyDescent="0.2">
      <c r="A24" s="22" t="s">
        <v>77</v>
      </c>
      <c r="B24" s="31" t="s">
        <v>75</v>
      </c>
      <c r="C24" s="32" t="s">
        <v>76</v>
      </c>
      <c r="D24" s="46">
        <v>118.51318094</v>
      </c>
      <c r="E24" s="474">
        <v>114.960403729032</v>
      </c>
      <c r="F24" s="740" t="s">
        <v>664</v>
      </c>
    </row>
    <row r="25" spans="1:6" ht="12.75" x14ac:dyDescent="0.2">
      <c r="A25" s="22" t="s">
        <v>78</v>
      </c>
      <c r="B25" s="31" t="s">
        <v>75</v>
      </c>
      <c r="C25" s="32" t="s">
        <v>79</v>
      </c>
      <c r="D25" s="46">
        <v>14.12</v>
      </c>
      <c r="E25" s="474">
        <v>13.42</v>
      </c>
      <c r="F25" s="740" t="s">
        <v>664</v>
      </c>
    </row>
    <row r="26" spans="1:6" ht="12.75" x14ac:dyDescent="0.2">
      <c r="A26" s="34" t="s">
        <v>80</v>
      </c>
      <c r="B26" s="35" t="s">
        <v>75</v>
      </c>
      <c r="C26" s="36" t="s">
        <v>81</v>
      </c>
      <c r="D26" s="49">
        <v>8.8966738299999992</v>
      </c>
      <c r="E26" s="475">
        <v>8.6769076126901634</v>
      </c>
      <c r="F26" s="740" t="s">
        <v>664</v>
      </c>
    </row>
    <row r="27" spans="1:6" ht="12.75" x14ac:dyDescent="0.2">
      <c r="A27" s="38" t="s">
        <v>82</v>
      </c>
      <c r="B27" s="39"/>
      <c r="C27" s="40"/>
      <c r="D27" s="41"/>
      <c r="E27" s="41"/>
      <c r="F27" s="742"/>
    </row>
    <row r="28" spans="1:6" ht="12.75" x14ac:dyDescent="0.2">
      <c r="A28" s="22" t="s">
        <v>83</v>
      </c>
      <c r="B28" s="31" t="s">
        <v>84</v>
      </c>
      <c r="C28" s="32" t="s">
        <v>495</v>
      </c>
      <c r="D28" s="50">
        <v>2.6</v>
      </c>
      <c r="E28" s="476">
        <v>3.1</v>
      </c>
      <c r="F28" s="740" t="s">
        <v>657</v>
      </c>
    </row>
    <row r="29" spans="1:6" x14ac:dyDescent="0.2">
      <c r="A29" s="22" t="s">
        <v>85</v>
      </c>
      <c r="B29" s="31" t="s">
        <v>84</v>
      </c>
      <c r="C29" s="32" t="s">
        <v>495</v>
      </c>
      <c r="D29" s="51">
        <v>7.5</v>
      </c>
      <c r="E29" s="477">
        <v>5.8</v>
      </c>
      <c r="F29" s="740" t="s">
        <v>664</v>
      </c>
    </row>
    <row r="30" spans="1:6" ht="12.75" x14ac:dyDescent="0.2">
      <c r="A30" s="52" t="s">
        <v>86</v>
      </c>
      <c r="B30" s="31" t="s">
        <v>84</v>
      </c>
      <c r="C30" s="32" t="s">
        <v>495</v>
      </c>
      <c r="D30" s="51">
        <v>4.4000000000000004</v>
      </c>
      <c r="E30" s="477">
        <v>1.8</v>
      </c>
      <c r="F30" s="740" t="s">
        <v>664</v>
      </c>
    </row>
    <row r="31" spans="1:6" ht="12.75" x14ac:dyDescent="0.2">
      <c r="A31" s="52" t="s">
        <v>87</v>
      </c>
      <c r="B31" s="31" t="s">
        <v>84</v>
      </c>
      <c r="C31" s="32" t="s">
        <v>495</v>
      </c>
      <c r="D31" s="51">
        <v>8.4</v>
      </c>
      <c r="E31" s="477">
        <v>3.8</v>
      </c>
      <c r="F31" s="740" t="s">
        <v>664</v>
      </c>
    </row>
    <row r="32" spans="1:6" ht="12.75" x14ac:dyDescent="0.2">
      <c r="A32" s="52" t="s">
        <v>88</v>
      </c>
      <c r="B32" s="31" t="s">
        <v>84</v>
      </c>
      <c r="C32" s="32" t="s">
        <v>495</v>
      </c>
      <c r="D32" s="51">
        <v>4</v>
      </c>
      <c r="E32" s="477">
        <v>1.6</v>
      </c>
      <c r="F32" s="740" t="s">
        <v>664</v>
      </c>
    </row>
    <row r="33" spans="1:6" ht="12.75" x14ac:dyDescent="0.2">
      <c r="A33" s="52" t="s">
        <v>89</v>
      </c>
      <c r="B33" s="31" t="s">
        <v>84</v>
      </c>
      <c r="C33" s="32" t="s">
        <v>495</v>
      </c>
      <c r="D33" s="51">
        <v>15.2</v>
      </c>
      <c r="E33" s="477">
        <v>10.9</v>
      </c>
      <c r="F33" s="740" t="s">
        <v>664</v>
      </c>
    </row>
    <row r="34" spans="1:6" ht="12.75" x14ac:dyDescent="0.2">
      <c r="A34" s="52" t="s">
        <v>90</v>
      </c>
      <c r="B34" s="31" t="s">
        <v>84</v>
      </c>
      <c r="C34" s="32" t="s">
        <v>495</v>
      </c>
      <c r="D34" s="51">
        <v>6.6</v>
      </c>
      <c r="E34" s="477">
        <v>3.9</v>
      </c>
      <c r="F34" s="740" t="s">
        <v>664</v>
      </c>
    </row>
    <row r="35" spans="1:6" ht="12.75" x14ac:dyDescent="0.2">
      <c r="A35" s="52" t="s">
        <v>91</v>
      </c>
      <c r="B35" s="31" t="s">
        <v>84</v>
      </c>
      <c r="C35" s="32" t="s">
        <v>495</v>
      </c>
      <c r="D35" s="51">
        <v>4.7</v>
      </c>
      <c r="E35" s="477">
        <v>9.1999999999999993</v>
      </c>
      <c r="F35" s="740" t="s">
        <v>664</v>
      </c>
    </row>
    <row r="36" spans="1:6" x14ac:dyDescent="0.2">
      <c r="A36" s="22" t="s">
        <v>92</v>
      </c>
      <c r="B36" s="31" t="s">
        <v>93</v>
      </c>
      <c r="C36" s="32" t="s">
        <v>495</v>
      </c>
      <c r="D36" s="51">
        <v>0.2</v>
      </c>
      <c r="E36" s="477">
        <v>5.5</v>
      </c>
      <c r="F36" s="740" t="s">
        <v>664</v>
      </c>
    </row>
    <row r="37" spans="1:6" x14ac:dyDescent="0.2">
      <c r="A37" s="22" t="s">
        <v>496</v>
      </c>
      <c r="B37" s="31" t="s">
        <v>94</v>
      </c>
      <c r="C37" s="32" t="s">
        <v>495</v>
      </c>
      <c r="D37" s="51">
        <v>5.4</v>
      </c>
      <c r="E37" s="477">
        <v>7.5</v>
      </c>
      <c r="F37" s="740" t="s">
        <v>656</v>
      </c>
    </row>
    <row r="38" spans="1:6" ht="12.75" x14ac:dyDescent="0.2">
      <c r="A38" s="34" t="s">
        <v>95</v>
      </c>
      <c r="B38" s="35" t="s">
        <v>96</v>
      </c>
      <c r="C38" s="36" t="s">
        <v>495</v>
      </c>
      <c r="D38" s="53">
        <v>24.9</v>
      </c>
      <c r="E38" s="478">
        <v>25</v>
      </c>
      <c r="F38" s="740" t="s">
        <v>664</v>
      </c>
    </row>
    <row r="39" spans="1:6" ht="12.75" x14ac:dyDescent="0.2">
      <c r="A39" s="38" t="s">
        <v>63</v>
      </c>
      <c r="B39" s="39"/>
      <c r="C39" s="40"/>
      <c r="D39" s="41"/>
      <c r="E39" s="41"/>
      <c r="F39" s="742"/>
    </row>
    <row r="40" spans="1:6" ht="12.75" x14ac:dyDescent="0.2">
      <c r="A40" s="22" t="s">
        <v>64</v>
      </c>
      <c r="B40" s="31" t="s">
        <v>47</v>
      </c>
      <c r="C40" s="32" t="s">
        <v>48</v>
      </c>
      <c r="D40" s="45">
        <v>20.893999999999998</v>
      </c>
      <c r="E40" s="479">
        <v>18.471419999999998</v>
      </c>
      <c r="F40" s="740" t="s">
        <v>664</v>
      </c>
    </row>
    <row r="41" spans="1:6" ht="12.75" x14ac:dyDescent="0.2">
      <c r="A41" s="22" t="s">
        <v>51</v>
      </c>
      <c r="B41" s="31" t="s">
        <v>47</v>
      </c>
      <c r="C41" s="32" t="s">
        <v>55</v>
      </c>
      <c r="D41" s="33">
        <v>76.328791480799993</v>
      </c>
      <c r="E41" s="469">
        <v>74.493766380799997</v>
      </c>
      <c r="F41" s="740" t="s">
        <v>664</v>
      </c>
    </row>
    <row r="42" spans="1:6" ht="12.75" x14ac:dyDescent="0.2">
      <c r="A42" s="22" t="s">
        <v>65</v>
      </c>
      <c r="B42" s="31" t="s">
        <v>47</v>
      </c>
      <c r="C42" s="32" t="s">
        <v>61</v>
      </c>
      <c r="D42" s="46">
        <v>0.46</v>
      </c>
      <c r="E42" s="474">
        <v>0.38</v>
      </c>
      <c r="F42" s="740" t="s">
        <v>664</v>
      </c>
    </row>
    <row r="43" spans="1:6" ht="12.75" x14ac:dyDescent="0.2">
      <c r="A43" s="34" t="s">
        <v>66</v>
      </c>
      <c r="B43" s="35" t="s">
        <v>47</v>
      </c>
      <c r="C43" s="36" t="s">
        <v>61</v>
      </c>
      <c r="D43" s="46">
        <v>0.35</v>
      </c>
      <c r="E43" s="474">
        <v>0.28999999999999998</v>
      </c>
      <c r="F43" s="740" t="s">
        <v>664</v>
      </c>
    </row>
    <row r="44" spans="1:6" x14ac:dyDescent="0.2">
      <c r="A44" s="38" t="s">
        <v>97</v>
      </c>
      <c r="B44" s="39"/>
      <c r="C44" s="40"/>
      <c r="D44" s="41"/>
      <c r="E44" s="41"/>
      <c r="F44" s="742"/>
    </row>
    <row r="45" spans="1:6" ht="12.75" x14ac:dyDescent="0.2">
      <c r="A45" s="54" t="s">
        <v>98</v>
      </c>
      <c r="B45" s="31" t="s">
        <v>84</v>
      </c>
      <c r="C45" s="32" t="s">
        <v>495</v>
      </c>
      <c r="D45" s="51">
        <v>2.6</v>
      </c>
      <c r="E45" s="477">
        <v>2</v>
      </c>
      <c r="F45" s="740" t="s">
        <v>664</v>
      </c>
    </row>
    <row r="46" spans="1:6" ht="12.75" x14ac:dyDescent="0.2">
      <c r="A46" s="55" t="s">
        <v>99</v>
      </c>
      <c r="B46" s="31" t="s">
        <v>84</v>
      </c>
      <c r="C46" s="32" t="s">
        <v>495</v>
      </c>
      <c r="D46" s="51">
        <v>3.6</v>
      </c>
      <c r="E46" s="477">
        <v>1.6</v>
      </c>
      <c r="F46" s="740" t="s">
        <v>664</v>
      </c>
    </row>
    <row r="47" spans="1:6" ht="12.75" x14ac:dyDescent="0.2">
      <c r="A47" s="55" t="s">
        <v>100</v>
      </c>
      <c r="B47" s="31" t="s">
        <v>84</v>
      </c>
      <c r="C47" s="32" t="s">
        <v>495</v>
      </c>
      <c r="D47" s="51">
        <v>1.5</v>
      </c>
      <c r="E47" s="477">
        <v>2.7</v>
      </c>
      <c r="F47" s="740" t="s">
        <v>664</v>
      </c>
    </row>
    <row r="48" spans="1:6" ht="12.75" x14ac:dyDescent="0.2">
      <c r="A48" s="54" t="s">
        <v>101</v>
      </c>
      <c r="B48" s="31" t="s">
        <v>84</v>
      </c>
      <c r="C48" s="32" t="s">
        <v>495</v>
      </c>
      <c r="D48" s="51">
        <v>0.4</v>
      </c>
      <c r="E48" s="477">
        <v>-0.2</v>
      </c>
      <c r="F48" s="740" t="s">
        <v>664</v>
      </c>
    </row>
    <row r="49" spans="1:7" ht="12.75" x14ac:dyDescent="0.2">
      <c r="A49" s="480" t="s">
        <v>102</v>
      </c>
      <c r="B49" s="31" t="s">
        <v>84</v>
      </c>
      <c r="C49" s="32" t="s">
        <v>495</v>
      </c>
      <c r="D49" s="51">
        <v>2.9</v>
      </c>
      <c r="E49" s="477">
        <v>6.6</v>
      </c>
      <c r="F49" s="740" t="s">
        <v>664</v>
      </c>
    </row>
    <row r="50" spans="1:7" ht="12.75" x14ac:dyDescent="0.2">
      <c r="A50" s="55" t="s">
        <v>103</v>
      </c>
      <c r="B50" s="31" t="s">
        <v>84</v>
      </c>
      <c r="C50" s="32" t="s">
        <v>495</v>
      </c>
      <c r="D50" s="51">
        <v>2.8</v>
      </c>
      <c r="E50" s="477">
        <v>6.7</v>
      </c>
      <c r="F50" s="740" t="s">
        <v>664</v>
      </c>
    </row>
    <row r="51" spans="1:7" ht="12.75" x14ac:dyDescent="0.2">
      <c r="A51" s="55" t="s">
        <v>104</v>
      </c>
      <c r="B51" s="31" t="s">
        <v>84</v>
      </c>
      <c r="C51" s="32" t="s">
        <v>495</v>
      </c>
      <c r="D51" s="51">
        <v>1.6</v>
      </c>
      <c r="E51" s="477">
        <v>6.1</v>
      </c>
      <c r="F51" s="740" t="s">
        <v>664</v>
      </c>
    </row>
    <row r="52" spans="1:7" ht="12.75" x14ac:dyDescent="0.2">
      <c r="A52" s="55" t="s">
        <v>105</v>
      </c>
      <c r="B52" s="31" t="s">
        <v>84</v>
      </c>
      <c r="C52" s="32" t="s">
        <v>495</v>
      </c>
      <c r="D52" s="51">
        <v>5.8</v>
      </c>
      <c r="E52" s="477">
        <v>4.8</v>
      </c>
      <c r="F52" s="740" t="s">
        <v>664</v>
      </c>
    </row>
    <row r="53" spans="1:7" ht="12.75" x14ac:dyDescent="0.2">
      <c r="A53" s="54" t="s">
        <v>106</v>
      </c>
      <c r="B53" s="31" t="s">
        <v>84</v>
      </c>
      <c r="C53" s="32" t="s">
        <v>495</v>
      </c>
      <c r="D53" s="51">
        <v>3.9</v>
      </c>
      <c r="E53" s="477">
        <v>6.5</v>
      </c>
      <c r="F53" s="740" t="s">
        <v>664</v>
      </c>
    </row>
    <row r="54" spans="1:7" ht="12.75" x14ac:dyDescent="0.2">
      <c r="A54" s="56" t="s">
        <v>107</v>
      </c>
      <c r="B54" s="35" t="s">
        <v>84</v>
      </c>
      <c r="C54" s="36" t="s">
        <v>495</v>
      </c>
      <c r="D54" s="53">
        <v>-6.9</v>
      </c>
      <c r="E54" s="478">
        <v>-6.9</v>
      </c>
      <c r="F54" s="741" t="s">
        <v>664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59"/>
      <c r="B56" s="22"/>
      <c r="C56" s="22"/>
      <c r="D56" s="22"/>
      <c r="E56" s="22"/>
      <c r="F56" s="22"/>
    </row>
    <row r="57" spans="1:7" ht="12.75" x14ac:dyDescent="0.2">
      <c r="A57" s="459" t="s">
        <v>497</v>
      </c>
      <c r="B57" s="465"/>
      <c r="C57" s="465"/>
      <c r="D57" s="466"/>
      <c r="E57" s="22"/>
      <c r="F57" s="22"/>
    </row>
    <row r="58" spans="1:7" ht="12.75" x14ac:dyDescent="0.2">
      <c r="A58" s="459" t="s">
        <v>498</v>
      </c>
      <c r="B58" s="22"/>
      <c r="C58" s="22"/>
      <c r="D58" s="22"/>
      <c r="E58" s="22"/>
      <c r="F58" s="22"/>
    </row>
    <row r="59" spans="1:7" ht="12.75" x14ac:dyDescent="0.2">
      <c r="A59" s="459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4"/>
  <sheetViews>
    <sheetView zoomScale="115" zoomScaleNormal="115" zoomScaleSheetLayoutView="100" workbookViewId="0">
      <selection activeCell="F24" sqref="F24"/>
    </sheetView>
  </sheetViews>
  <sheetFormatPr baseColWidth="10" defaultRowHeight="12.75" x14ac:dyDescent="0.2"/>
  <cols>
    <col min="1" max="1" width="22.5" style="183" customWidth="1"/>
    <col min="2" max="2" width="11" style="183" customWidth="1"/>
    <col min="3" max="3" width="11.75" style="183" customWidth="1"/>
    <col min="4" max="4" width="10.375" style="183" customWidth="1"/>
    <col min="5" max="5" width="9.875" style="183" customWidth="1"/>
    <col min="6" max="6" width="10.375" style="183" customWidth="1"/>
    <col min="7" max="7" width="11" style="183" customWidth="1"/>
    <col min="8" max="8" width="15.625" style="183" customWidth="1"/>
    <col min="9" max="11" width="11" style="183"/>
    <col min="12" max="12" width="11.5" style="183" customWidth="1"/>
    <col min="13" max="66" width="11" style="183"/>
    <col min="67" max="256" width="10" style="183"/>
    <col min="257" max="257" width="19.75" style="183" customWidth="1"/>
    <col min="258" max="258" width="10" style="183" customWidth="1"/>
    <col min="259" max="259" width="7.5" style="183" bestFit="1" customWidth="1"/>
    <col min="260" max="260" width="9.125" style="183" bestFit="1" customWidth="1"/>
    <col min="261" max="261" width="7.5" style="183" bestFit="1" customWidth="1"/>
    <col min="262" max="262" width="9.125" style="183" bestFit="1" customWidth="1"/>
    <col min="263" max="263" width="7.5" style="183" bestFit="1" customWidth="1"/>
    <col min="264" max="264" width="11" style="183" bestFit="1" customWidth="1"/>
    <col min="265" max="267" width="10" style="183"/>
    <col min="268" max="268" width="10.125" style="183" bestFit="1" customWidth="1"/>
    <col min="269" max="512" width="10" style="183"/>
    <col min="513" max="513" width="19.75" style="183" customWidth="1"/>
    <col min="514" max="514" width="10" style="183" customWidth="1"/>
    <col min="515" max="515" width="7.5" style="183" bestFit="1" customWidth="1"/>
    <col min="516" max="516" width="9.125" style="183" bestFit="1" customWidth="1"/>
    <col min="517" max="517" width="7.5" style="183" bestFit="1" customWidth="1"/>
    <col min="518" max="518" width="9.125" style="183" bestFit="1" customWidth="1"/>
    <col min="519" max="519" width="7.5" style="183" bestFit="1" customWidth="1"/>
    <col min="520" max="520" width="11" style="183" bestFit="1" customWidth="1"/>
    <col min="521" max="523" width="10" style="183"/>
    <col min="524" max="524" width="10.125" style="183" bestFit="1" customWidth="1"/>
    <col min="525" max="768" width="10" style="183"/>
    <col min="769" max="769" width="19.75" style="183" customWidth="1"/>
    <col min="770" max="770" width="10" style="183" customWidth="1"/>
    <col min="771" max="771" width="7.5" style="183" bestFit="1" customWidth="1"/>
    <col min="772" max="772" width="9.125" style="183" bestFit="1" customWidth="1"/>
    <col min="773" max="773" width="7.5" style="183" bestFit="1" customWidth="1"/>
    <col min="774" max="774" width="9.125" style="183" bestFit="1" customWidth="1"/>
    <col min="775" max="775" width="7.5" style="183" bestFit="1" customWidth="1"/>
    <col min="776" max="776" width="11" style="183" bestFit="1" customWidth="1"/>
    <col min="777" max="779" width="10" style="183"/>
    <col min="780" max="780" width="10.125" style="183" bestFit="1" customWidth="1"/>
    <col min="781" max="1024" width="11" style="183"/>
    <col min="1025" max="1025" width="19.75" style="183" customWidth="1"/>
    <col min="1026" max="1026" width="10" style="183" customWidth="1"/>
    <col min="1027" max="1027" width="7.5" style="183" bestFit="1" customWidth="1"/>
    <col min="1028" max="1028" width="9.125" style="183" bestFit="1" customWidth="1"/>
    <col min="1029" max="1029" width="7.5" style="183" bestFit="1" customWidth="1"/>
    <col min="1030" max="1030" width="9.125" style="183" bestFit="1" customWidth="1"/>
    <col min="1031" max="1031" width="7.5" style="183" bestFit="1" customWidth="1"/>
    <col min="1032" max="1032" width="11" style="183" bestFit="1" customWidth="1"/>
    <col min="1033" max="1035" width="10" style="183"/>
    <col min="1036" max="1036" width="10.125" style="183" bestFit="1" customWidth="1"/>
    <col min="1037" max="1280" width="10" style="183"/>
    <col min="1281" max="1281" width="19.75" style="183" customWidth="1"/>
    <col min="1282" max="1282" width="10" style="183" customWidth="1"/>
    <col min="1283" max="1283" width="7.5" style="183" bestFit="1" customWidth="1"/>
    <col min="1284" max="1284" width="9.125" style="183" bestFit="1" customWidth="1"/>
    <col min="1285" max="1285" width="7.5" style="183" bestFit="1" customWidth="1"/>
    <col min="1286" max="1286" width="9.125" style="183" bestFit="1" customWidth="1"/>
    <col min="1287" max="1287" width="7.5" style="183" bestFit="1" customWidth="1"/>
    <col min="1288" max="1288" width="11" style="183" bestFit="1" customWidth="1"/>
    <col min="1289" max="1291" width="10" style="183"/>
    <col min="1292" max="1292" width="10.125" style="183" bestFit="1" customWidth="1"/>
    <col min="1293" max="1536" width="10" style="183"/>
    <col min="1537" max="1537" width="19.75" style="183" customWidth="1"/>
    <col min="1538" max="1538" width="10" style="183" customWidth="1"/>
    <col min="1539" max="1539" width="7.5" style="183" bestFit="1" customWidth="1"/>
    <col min="1540" max="1540" width="9.125" style="183" bestFit="1" customWidth="1"/>
    <col min="1541" max="1541" width="7.5" style="183" bestFit="1" customWidth="1"/>
    <col min="1542" max="1542" width="9.125" style="183" bestFit="1" customWidth="1"/>
    <col min="1543" max="1543" width="7.5" style="183" bestFit="1" customWidth="1"/>
    <col min="1544" max="1544" width="11" style="183" bestFit="1" customWidth="1"/>
    <col min="1545" max="1547" width="10" style="183"/>
    <col min="1548" max="1548" width="10.125" style="183" bestFit="1" customWidth="1"/>
    <col min="1549" max="1792" width="10" style="183"/>
    <col min="1793" max="1793" width="19.75" style="183" customWidth="1"/>
    <col min="1794" max="1794" width="10" style="183" customWidth="1"/>
    <col min="1795" max="1795" width="7.5" style="183" bestFit="1" customWidth="1"/>
    <col min="1796" max="1796" width="9.125" style="183" bestFit="1" customWidth="1"/>
    <col min="1797" max="1797" width="7.5" style="183" bestFit="1" customWidth="1"/>
    <col min="1798" max="1798" width="9.125" style="183" bestFit="1" customWidth="1"/>
    <col min="1799" max="1799" width="7.5" style="183" bestFit="1" customWidth="1"/>
    <col min="1800" max="1800" width="11" style="183" bestFit="1" customWidth="1"/>
    <col min="1801" max="1803" width="10" style="183"/>
    <col min="1804" max="1804" width="10.125" style="183" bestFit="1" customWidth="1"/>
    <col min="1805" max="2048" width="11" style="183"/>
    <col min="2049" max="2049" width="19.75" style="183" customWidth="1"/>
    <col min="2050" max="2050" width="10" style="183" customWidth="1"/>
    <col min="2051" max="2051" width="7.5" style="183" bestFit="1" customWidth="1"/>
    <col min="2052" max="2052" width="9.125" style="183" bestFit="1" customWidth="1"/>
    <col min="2053" max="2053" width="7.5" style="183" bestFit="1" customWidth="1"/>
    <col min="2054" max="2054" width="9.125" style="183" bestFit="1" customWidth="1"/>
    <col min="2055" max="2055" width="7.5" style="183" bestFit="1" customWidth="1"/>
    <col min="2056" max="2056" width="11" style="183" bestFit="1" customWidth="1"/>
    <col min="2057" max="2059" width="10" style="183"/>
    <col min="2060" max="2060" width="10.125" style="183" bestFit="1" customWidth="1"/>
    <col min="2061" max="2304" width="10" style="183"/>
    <col min="2305" max="2305" width="19.75" style="183" customWidth="1"/>
    <col min="2306" max="2306" width="10" style="183" customWidth="1"/>
    <col min="2307" max="2307" width="7.5" style="183" bestFit="1" customWidth="1"/>
    <col min="2308" max="2308" width="9.125" style="183" bestFit="1" customWidth="1"/>
    <col min="2309" max="2309" width="7.5" style="183" bestFit="1" customWidth="1"/>
    <col min="2310" max="2310" width="9.125" style="183" bestFit="1" customWidth="1"/>
    <col min="2311" max="2311" width="7.5" style="183" bestFit="1" customWidth="1"/>
    <col min="2312" max="2312" width="11" style="183" bestFit="1" customWidth="1"/>
    <col min="2313" max="2315" width="10" style="183"/>
    <col min="2316" max="2316" width="10.125" style="183" bestFit="1" customWidth="1"/>
    <col min="2317" max="2560" width="10" style="183"/>
    <col min="2561" max="2561" width="19.75" style="183" customWidth="1"/>
    <col min="2562" max="2562" width="10" style="183" customWidth="1"/>
    <col min="2563" max="2563" width="7.5" style="183" bestFit="1" customWidth="1"/>
    <col min="2564" max="2564" width="9.125" style="183" bestFit="1" customWidth="1"/>
    <col min="2565" max="2565" width="7.5" style="183" bestFit="1" customWidth="1"/>
    <col min="2566" max="2566" width="9.125" style="183" bestFit="1" customWidth="1"/>
    <col min="2567" max="2567" width="7.5" style="183" bestFit="1" customWidth="1"/>
    <col min="2568" max="2568" width="11" style="183" bestFit="1" customWidth="1"/>
    <col min="2569" max="2571" width="10" style="183"/>
    <col min="2572" max="2572" width="10.125" style="183" bestFit="1" customWidth="1"/>
    <col min="2573" max="2816" width="10" style="183"/>
    <col min="2817" max="2817" width="19.75" style="183" customWidth="1"/>
    <col min="2818" max="2818" width="10" style="183" customWidth="1"/>
    <col min="2819" max="2819" width="7.5" style="183" bestFit="1" customWidth="1"/>
    <col min="2820" max="2820" width="9.125" style="183" bestFit="1" customWidth="1"/>
    <col min="2821" max="2821" width="7.5" style="183" bestFit="1" customWidth="1"/>
    <col min="2822" max="2822" width="9.125" style="183" bestFit="1" customWidth="1"/>
    <col min="2823" max="2823" width="7.5" style="183" bestFit="1" customWidth="1"/>
    <col min="2824" max="2824" width="11" style="183" bestFit="1" customWidth="1"/>
    <col min="2825" max="2827" width="10" style="183"/>
    <col min="2828" max="2828" width="10.125" style="183" bestFit="1" customWidth="1"/>
    <col min="2829" max="3072" width="11" style="183"/>
    <col min="3073" max="3073" width="19.75" style="183" customWidth="1"/>
    <col min="3074" max="3074" width="10" style="183" customWidth="1"/>
    <col min="3075" max="3075" width="7.5" style="183" bestFit="1" customWidth="1"/>
    <col min="3076" max="3076" width="9.125" style="183" bestFit="1" customWidth="1"/>
    <col min="3077" max="3077" width="7.5" style="183" bestFit="1" customWidth="1"/>
    <col min="3078" max="3078" width="9.125" style="183" bestFit="1" customWidth="1"/>
    <col min="3079" max="3079" width="7.5" style="183" bestFit="1" customWidth="1"/>
    <col min="3080" max="3080" width="11" style="183" bestFit="1" customWidth="1"/>
    <col min="3081" max="3083" width="10" style="183"/>
    <col min="3084" max="3084" width="10.125" style="183" bestFit="1" customWidth="1"/>
    <col min="3085" max="3328" width="10" style="183"/>
    <col min="3329" max="3329" width="19.75" style="183" customWidth="1"/>
    <col min="3330" max="3330" width="10" style="183" customWidth="1"/>
    <col min="3331" max="3331" width="7.5" style="183" bestFit="1" customWidth="1"/>
    <col min="3332" max="3332" width="9.125" style="183" bestFit="1" customWidth="1"/>
    <col min="3333" max="3333" width="7.5" style="183" bestFit="1" customWidth="1"/>
    <col min="3334" max="3334" width="9.125" style="183" bestFit="1" customWidth="1"/>
    <col min="3335" max="3335" width="7.5" style="183" bestFit="1" customWidth="1"/>
    <col min="3336" max="3336" width="11" style="183" bestFit="1" customWidth="1"/>
    <col min="3337" max="3339" width="10" style="183"/>
    <col min="3340" max="3340" width="10.125" style="183" bestFit="1" customWidth="1"/>
    <col min="3341" max="3584" width="10" style="183"/>
    <col min="3585" max="3585" width="19.75" style="183" customWidth="1"/>
    <col min="3586" max="3586" width="10" style="183" customWidth="1"/>
    <col min="3587" max="3587" width="7.5" style="183" bestFit="1" customWidth="1"/>
    <col min="3588" max="3588" width="9.125" style="183" bestFit="1" customWidth="1"/>
    <col min="3589" max="3589" width="7.5" style="183" bestFit="1" customWidth="1"/>
    <col min="3590" max="3590" width="9.125" style="183" bestFit="1" customWidth="1"/>
    <col min="3591" max="3591" width="7.5" style="183" bestFit="1" customWidth="1"/>
    <col min="3592" max="3592" width="11" style="183" bestFit="1" customWidth="1"/>
    <col min="3593" max="3595" width="10" style="183"/>
    <col min="3596" max="3596" width="10.125" style="183" bestFit="1" customWidth="1"/>
    <col min="3597" max="3840" width="10" style="183"/>
    <col min="3841" max="3841" width="19.75" style="183" customWidth="1"/>
    <col min="3842" max="3842" width="10" style="183" customWidth="1"/>
    <col min="3843" max="3843" width="7.5" style="183" bestFit="1" customWidth="1"/>
    <col min="3844" max="3844" width="9.125" style="183" bestFit="1" customWidth="1"/>
    <col min="3845" max="3845" width="7.5" style="183" bestFit="1" customWidth="1"/>
    <col min="3846" max="3846" width="9.125" style="183" bestFit="1" customWidth="1"/>
    <col min="3847" max="3847" width="7.5" style="183" bestFit="1" customWidth="1"/>
    <col min="3848" max="3848" width="11" style="183" bestFit="1" customWidth="1"/>
    <col min="3849" max="3851" width="10" style="183"/>
    <col min="3852" max="3852" width="10.125" style="183" bestFit="1" customWidth="1"/>
    <col min="3853" max="4096" width="11" style="183"/>
    <col min="4097" max="4097" width="19.75" style="183" customWidth="1"/>
    <col min="4098" max="4098" width="10" style="183" customWidth="1"/>
    <col min="4099" max="4099" width="7.5" style="183" bestFit="1" customWidth="1"/>
    <col min="4100" max="4100" width="9.125" style="183" bestFit="1" customWidth="1"/>
    <col min="4101" max="4101" width="7.5" style="183" bestFit="1" customWidth="1"/>
    <col min="4102" max="4102" width="9.125" style="183" bestFit="1" customWidth="1"/>
    <col min="4103" max="4103" width="7.5" style="183" bestFit="1" customWidth="1"/>
    <col min="4104" max="4104" width="11" style="183" bestFit="1" customWidth="1"/>
    <col min="4105" max="4107" width="10" style="183"/>
    <col min="4108" max="4108" width="10.125" style="183" bestFit="1" customWidth="1"/>
    <col min="4109" max="4352" width="10" style="183"/>
    <col min="4353" max="4353" width="19.75" style="183" customWidth="1"/>
    <col min="4354" max="4354" width="10" style="183" customWidth="1"/>
    <col min="4355" max="4355" width="7.5" style="183" bestFit="1" customWidth="1"/>
    <col min="4356" max="4356" width="9.125" style="183" bestFit="1" customWidth="1"/>
    <col min="4357" max="4357" width="7.5" style="183" bestFit="1" customWidth="1"/>
    <col min="4358" max="4358" width="9.125" style="183" bestFit="1" customWidth="1"/>
    <col min="4359" max="4359" width="7.5" style="183" bestFit="1" customWidth="1"/>
    <col min="4360" max="4360" width="11" style="183" bestFit="1" customWidth="1"/>
    <col min="4361" max="4363" width="10" style="183"/>
    <col min="4364" max="4364" width="10.125" style="183" bestFit="1" customWidth="1"/>
    <col min="4365" max="4608" width="10" style="183"/>
    <col min="4609" max="4609" width="19.75" style="183" customWidth="1"/>
    <col min="4610" max="4610" width="10" style="183" customWidth="1"/>
    <col min="4611" max="4611" width="7.5" style="183" bestFit="1" customWidth="1"/>
    <col min="4612" max="4612" width="9.125" style="183" bestFit="1" customWidth="1"/>
    <col min="4613" max="4613" width="7.5" style="183" bestFit="1" customWidth="1"/>
    <col min="4614" max="4614" width="9.125" style="183" bestFit="1" customWidth="1"/>
    <col min="4615" max="4615" width="7.5" style="183" bestFit="1" customWidth="1"/>
    <col min="4616" max="4616" width="11" style="183" bestFit="1" customWidth="1"/>
    <col min="4617" max="4619" width="10" style="183"/>
    <col min="4620" max="4620" width="10.125" style="183" bestFit="1" customWidth="1"/>
    <col min="4621" max="4864" width="10" style="183"/>
    <col min="4865" max="4865" width="19.75" style="183" customWidth="1"/>
    <col min="4866" max="4866" width="10" style="183" customWidth="1"/>
    <col min="4867" max="4867" width="7.5" style="183" bestFit="1" customWidth="1"/>
    <col min="4868" max="4868" width="9.125" style="183" bestFit="1" customWidth="1"/>
    <col min="4869" max="4869" width="7.5" style="183" bestFit="1" customWidth="1"/>
    <col min="4870" max="4870" width="9.125" style="183" bestFit="1" customWidth="1"/>
    <col min="4871" max="4871" width="7.5" style="183" bestFit="1" customWidth="1"/>
    <col min="4872" max="4872" width="11" style="183" bestFit="1" customWidth="1"/>
    <col min="4873" max="4875" width="10" style="183"/>
    <col min="4876" max="4876" width="10.125" style="183" bestFit="1" customWidth="1"/>
    <col min="4877" max="5120" width="11" style="183"/>
    <col min="5121" max="5121" width="19.75" style="183" customWidth="1"/>
    <col min="5122" max="5122" width="10" style="183" customWidth="1"/>
    <col min="5123" max="5123" width="7.5" style="183" bestFit="1" customWidth="1"/>
    <col min="5124" max="5124" width="9.125" style="183" bestFit="1" customWidth="1"/>
    <col min="5125" max="5125" width="7.5" style="183" bestFit="1" customWidth="1"/>
    <col min="5126" max="5126" width="9.125" style="183" bestFit="1" customWidth="1"/>
    <col min="5127" max="5127" width="7.5" style="183" bestFit="1" customWidth="1"/>
    <col min="5128" max="5128" width="11" style="183" bestFit="1" customWidth="1"/>
    <col min="5129" max="5131" width="10" style="183"/>
    <col min="5132" max="5132" width="10.125" style="183" bestFit="1" customWidth="1"/>
    <col min="5133" max="5376" width="10" style="183"/>
    <col min="5377" max="5377" width="19.75" style="183" customWidth="1"/>
    <col min="5378" max="5378" width="10" style="183" customWidth="1"/>
    <col min="5379" max="5379" width="7.5" style="183" bestFit="1" customWidth="1"/>
    <col min="5380" max="5380" width="9.125" style="183" bestFit="1" customWidth="1"/>
    <col min="5381" max="5381" width="7.5" style="183" bestFit="1" customWidth="1"/>
    <col min="5382" max="5382" width="9.125" style="183" bestFit="1" customWidth="1"/>
    <col min="5383" max="5383" width="7.5" style="183" bestFit="1" customWidth="1"/>
    <col min="5384" max="5384" width="11" style="183" bestFit="1" customWidth="1"/>
    <col min="5385" max="5387" width="10" style="183"/>
    <col min="5388" max="5388" width="10.125" style="183" bestFit="1" customWidth="1"/>
    <col min="5389" max="5632" width="10" style="183"/>
    <col min="5633" max="5633" width="19.75" style="183" customWidth="1"/>
    <col min="5634" max="5634" width="10" style="183" customWidth="1"/>
    <col min="5635" max="5635" width="7.5" style="183" bestFit="1" customWidth="1"/>
    <col min="5636" max="5636" width="9.125" style="183" bestFit="1" customWidth="1"/>
    <col min="5637" max="5637" width="7.5" style="183" bestFit="1" customWidth="1"/>
    <col min="5638" max="5638" width="9.125" style="183" bestFit="1" customWidth="1"/>
    <col min="5639" max="5639" width="7.5" style="183" bestFit="1" customWidth="1"/>
    <col min="5640" max="5640" width="11" style="183" bestFit="1" customWidth="1"/>
    <col min="5641" max="5643" width="10" style="183"/>
    <col min="5644" max="5644" width="10.125" style="183" bestFit="1" customWidth="1"/>
    <col min="5645" max="5888" width="10" style="183"/>
    <col min="5889" max="5889" width="19.75" style="183" customWidth="1"/>
    <col min="5890" max="5890" width="10" style="183" customWidth="1"/>
    <col min="5891" max="5891" width="7.5" style="183" bestFit="1" customWidth="1"/>
    <col min="5892" max="5892" width="9.125" style="183" bestFit="1" customWidth="1"/>
    <col min="5893" max="5893" width="7.5" style="183" bestFit="1" customWidth="1"/>
    <col min="5894" max="5894" width="9.125" style="183" bestFit="1" customWidth="1"/>
    <col min="5895" max="5895" width="7.5" style="183" bestFit="1" customWidth="1"/>
    <col min="5896" max="5896" width="11" style="183" bestFit="1" customWidth="1"/>
    <col min="5897" max="5899" width="10" style="183"/>
    <col min="5900" max="5900" width="10.125" style="183" bestFit="1" customWidth="1"/>
    <col min="5901" max="6144" width="11" style="183"/>
    <col min="6145" max="6145" width="19.75" style="183" customWidth="1"/>
    <col min="6146" max="6146" width="10" style="183" customWidth="1"/>
    <col min="6147" max="6147" width="7.5" style="183" bestFit="1" customWidth="1"/>
    <col min="6148" max="6148" width="9.125" style="183" bestFit="1" customWidth="1"/>
    <col min="6149" max="6149" width="7.5" style="183" bestFit="1" customWidth="1"/>
    <col min="6150" max="6150" width="9.125" style="183" bestFit="1" customWidth="1"/>
    <col min="6151" max="6151" width="7.5" style="183" bestFit="1" customWidth="1"/>
    <col min="6152" max="6152" width="11" style="183" bestFit="1" customWidth="1"/>
    <col min="6153" max="6155" width="10" style="183"/>
    <col min="6156" max="6156" width="10.125" style="183" bestFit="1" customWidth="1"/>
    <col min="6157" max="6400" width="10" style="183"/>
    <col min="6401" max="6401" width="19.75" style="183" customWidth="1"/>
    <col min="6402" max="6402" width="10" style="183" customWidth="1"/>
    <col min="6403" max="6403" width="7.5" style="183" bestFit="1" customWidth="1"/>
    <col min="6404" max="6404" width="9.125" style="183" bestFit="1" customWidth="1"/>
    <col min="6405" max="6405" width="7.5" style="183" bestFit="1" customWidth="1"/>
    <col min="6406" max="6406" width="9.125" style="183" bestFit="1" customWidth="1"/>
    <col min="6407" max="6407" width="7.5" style="183" bestFit="1" customWidth="1"/>
    <col min="6408" max="6408" width="11" style="183" bestFit="1" customWidth="1"/>
    <col min="6409" max="6411" width="10" style="183"/>
    <col min="6412" max="6412" width="10.125" style="183" bestFit="1" customWidth="1"/>
    <col min="6413" max="6656" width="10" style="183"/>
    <col min="6657" max="6657" width="19.75" style="183" customWidth="1"/>
    <col min="6658" max="6658" width="10" style="183" customWidth="1"/>
    <col min="6659" max="6659" width="7.5" style="183" bestFit="1" customWidth="1"/>
    <col min="6660" max="6660" width="9.125" style="183" bestFit="1" customWidth="1"/>
    <col min="6661" max="6661" width="7.5" style="183" bestFit="1" customWidth="1"/>
    <col min="6662" max="6662" width="9.125" style="183" bestFit="1" customWidth="1"/>
    <col min="6663" max="6663" width="7.5" style="183" bestFit="1" customWidth="1"/>
    <col min="6664" max="6664" width="11" style="183" bestFit="1" customWidth="1"/>
    <col min="6665" max="6667" width="10" style="183"/>
    <col min="6668" max="6668" width="10.125" style="183" bestFit="1" customWidth="1"/>
    <col min="6669" max="6912" width="10" style="183"/>
    <col min="6913" max="6913" width="19.75" style="183" customWidth="1"/>
    <col min="6914" max="6914" width="10" style="183" customWidth="1"/>
    <col min="6915" max="6915" width="7.5" style="183" bestFit="1" customWidth="1"/>
    <col min="6916" max="6916" width="9.125" style="183" bestFit="1" customWidth="1"/>
    <col min="6917" max="6917" width="7.5" style="183" bestFit="1" customWidth="1"/>
    <col min="6918" max="6918" width="9.125" style="183" bestFit="1" customWidth="1"/>
    <col min="6919" max="6919" width="7.5" style="183" bestFit="1" customWidth="1"/>
    <col min="6920" max="6920" width="11" style="183" bestFit="1" customWidth="1"/>
    <col min="6921" max="6923" width="10" style="183"/>
    <col min="6924" max="6924" width="10.125" style="183" bestFit="1" customWidth="1"/>
    <col min="6925" max="7168" width="11" style="183"/>
    <col min="7169" max="7169" width="19.75" style="183" customWidth="1"/>
    <col min="7170" max="7170" width="10" style="183" customWidth="1"/>
    <col min="7171" max="7171" width="7.5" style="183" bestFit="1" customWidth="1"/>
    <col min="7172" max="7172" width="9.125" style="183" bestFit="1" customWidth="1"/>
    <col min="7173" max="7173" width="7.5" style="183" bestFit="1" customWidth="1"/>
    <col min="7174" max="7174" width="9.125" style="183" bestFit="1" customWidth="1"/>
    <col min="7175" max="7175" width="7.5" style="183" bestFit="1" customWidth="1"/>
    <col min="7176" max="7176" width="11" style="183" bestFit="1" customWidth="1"/>
    <col min="7177" max="7179" width="10" style="183"/>
    <col min="7180" max="7180" width="10.125" style="183" bestFit="1" customWidth="1"/>
    <col min="7181" max="7424" width="10" style="183"/>
    <col min="7425" max="7425" width="19.75" style="183" customWidth="1"/>
    <col min="7426" max="7426" width="10" style="183" customWidth="1"/>
    <col min="7427" max="7427" width="7.5" style="183" bestFit="1" customWidth="1"/>
    <col min="7428" max="7428" width="9.125" style="183" bestFit="1" customWidth="1"/>
    <col min="7429" max="7429" width="7.5" style="183" bestFit="1" customWidth="1"/>
    <col min="7430" max="7430" width="9.125" style="183" bestFit="1" customWidth="1"/>
    <col min="7431" max="7431" width="7.5" style="183" bestFit="1" customWidth="1"/>
    <col min="7432" max="7432" width="11" style="183" bestFit="1" customWidth="1"/>
    <col min="7433" max="7435" width="10" style="183"/>
    <col min="7436" max="7436" width="10.125" style="183" bestFit="1" customWidth="1"/>
    <col min="7437" max="7680" width="10" style="183"/>
    <col min="7681" max="7681" width="19.75" style="183" customWidth="1"/>
    <col min="7682" max="7682" width="10" style="183" customWidth="1"/>
    <col min="7683" max="7683" width="7.5" style="183" bestFit="1" customWidth="1"/>
    <col min="7684" max="7684" width="9.125" style="183" bestFit="1" customWidth="1"/>
    <col min="7685" max="7685" width="7.5" style="183" bestFit="1" customWidth="1"/>
    <col min="7686" max="7686" width="9.125" style="183" bestFit="1" customWidth="1"/>
    <col min="7687" max="7687" width="7.5" style="183" bestFit="1" customWidth="1"/>
    <col min="7688" max="7688" width="11" style="183" bestFit="1" customWidth="1"/>
    <col min="7689" max="7691" width="10" style="183"/>
    <col min="7692" max="7692" width="10.125" style="183" bestFit="1" customWidth="1"/>
    <col min="7693" max="7936" width="10" style="183"/>
    <col min="7937" max="7937" width="19.75" style="183" customWidth="1"/>
    <col min="7938" max="7938" width="10" style="183" customWidth="1"/>
    <col min="7939" max="7939" width="7.5" style="183" bestFit="1" customWidth="1"/>
    <col min="7940" max="7940" width="9.125" style="183" bestFit="1" customWidth="1"/>
    <col min="7941" max="7941" width="7.5" style="183" bestFit="1" customWidth="1"/>
    <col min="7942" max="7942" width="9.125" style="183" bestFit="1" customWidth="1"/>
    <col min="7943" max="7943" width="7.5" style="183" bestFit="1" customWidth="1"/>
    <col min="7944" max="7944" width="11" style="183" bestFit="1" customWidth="1"/>
    <col min="7945" max="7947" width="10" style="183"/>
    <col min="7948" max="7948" width="10.125" style="183" bestFit="1" customWidth="1"/>
    <col min="7949" max="8192" width="11" style="183"/>
    <col min="8193" max="8193" width="19.75" style="183" customWidth="1"/>
    <col min="8194" max="8194" width="10" style="183" customWidth="1"/>
    <col min="8195" max="8195" width="7.5" style="183" bestFit="1" customWidth="1"/>
    <col min="8196" max="8196" width="9.125" style="183" bestFit="1" customWidth="1"/>
    <col min="8197" max="8197" width="7.5" style="183" bestFit="1" customWidth="1"/>
    <col min="8198" max="8198" width="9.125" style="183" bestFit="1" customWidth="1"/>
    <col min="8199" max="8199" width="7.5" style="183" bestFit="1" customWidth="1"/>
    <col min="8200" max="8200" width="11" style="183" bestFit="1" customWidth="1"/>
    <col min="8201" max="8203" width="10" style="183"/>
    <col min="8204" max="8204" width="10.125" style="183" bestFit="1" customWidth="1"/>
    <col min="8205" max="8448" width="10" style="183"/>
    <col min="8449" max="8449" width="19.75" style="183" customWidth="1"/>
    <col min="8450" max="8450" width="10" style="183" customWidth="1"/>
    <col min="8451" max="8451" width="7.5" style="183" bestFit="1" customWidth="1"/>
    <col min="8452" max="8452" width="9.125" style="183" bestFit="1" customWidth="1"/>
    <col min="8453" max="8453" width="7.5" style="183" bestFit="1" customWidth="1"/>
    <col min="8454" max="8454" width="9.125" style="183" bestFit="1" customWidth="1"/>
    <col min="8455" max="8455" width="7.5" style="183" bestFit="1" customWidth="1"/>
    <col min="8456" max="8456" width="11" style="183" bestFit="1" customWidth="1"/>
    <col min="8457" max="8459" width="10" style="183"/>
    <col min="8460" max="8460" width="10.125" style="183" bestFit="1" customWidth="1"/>
    <col min="8461" max="8704" width="10" style="183"/>
    <col min="8705" max="8705" width="19.75" style="183" customWidth="1"/>
    <col min="8706" max="8706" width="10" style="183" customWidth="1"/>
    <col min="8707" max="8707" width="7.5" style="183" bestFit="1" customWidth="1"/>
    <col min="8708" max="8708" width="9.125" style="183" bestFit="1" customWidth="1"/>
    <col min="8709" max="8709" width="7.5" style="183" bestFit="1" customWidth="1"/>
    <col min="8710" max="8710" width="9.125" style="183" bestFit="1" customWidth="1"/>
    <col min="8711" max="8711" width="7.5" style="183" bestFit="1" customWidth="1"/>
    <col min="8712" max="8712" width="11" style="183" bestFit="1" customWidth="1"/>
    <col min="8713" max="8715" width="10" style="183"/>
    <col min="8716" max="8716" width="10.125" style="183" bestFit="1" customWidth="1"/>
    <col min="8717" max="8960" width="10" style="183"/>
    <col min="8961" max="8961" width="19.75" style="183" customWidth="1"/>
    <col min="8962" max="8962" width="10" style="183" customWidth="1"/>
    <col min="8963" max="8963" width="7.5" style="183" bestFit="1" customWidth="1"/>
    <col min="8964" max="8964" width="9.125" style="183" bestFit="1" customWidth="1"/>
    <col min="8965" max="8965" width="7.5" style="183" bestFit="1" customWidth="1"/>
    <col min="8966" max="8966" width="9.125" style="183" bestFit="1" customWidth="1"/>
    <col min="8967" max="8967" width="7.5" style="183" bestFit="1" customWidth="1"/>
    <col min="8968" max="8968" width="11" style="183" bestFit="1" customWidth="1"/>
    <col min="8969" max="8971" width="10" style="183"/>
    <col min="8972" max="8972" width="10.125" style="183" bestFit="1" customWidth="1"/>
    <col min="8973" max="9216" width="11" style="183"/>
    <col min="9217" max="9217" width="19.75" style="183" customWidth="1"/>
    <col min="9218" max="9218" width="10" style="183" customWidth="1"/>
    <col min="9219" max="9219" width="7.5" style="183" bestFit="1" customWidth="1"/>
    <col min="9220" max="9220" width="9.125" style="183" bestFit="1" customWidth="1"/>
    <col min="9221" max="9221" width="7.5" style="183" bestFit="1" customWidth="1"/>
    <col min="9222" max="9222" width="9.125" style="183" bestFit="1" customWidth="1"/>
    <col min="9223" max="9223" width="7.5" style="183" bestFit="1" customWidth="1"/>
    <col min="9224" max="9224" width="11" style="183" bestFit="1" customWidth="1"/>
    <col min="9225" max="9227" width="10" style="183"/>
    <col min="9228" max="9228" width="10.125" style="183" bestFit="1" customWidth="1"/>
    <col min="9229" max="9472" width="10" style="183"/>
    <col min="9473" max="9473" width="19.75" style="183" customWidth="1"/>
    <col min="9474" max="9474" width="10" style="183" customWidth="1"/>
    <col min="9475" max="9475" width="7.5" style="183" bestFit="1" customWidth="1"/>
    <col min="9476" max="9476" width="9.125" style="183" bestFit="1" customWidth="1"/>
    <col min="9477" max="9477" width="7.5" style="183" bestFit="1" customWidth="1"/>
    <col min="9478" max="9478" width="9.125" style="183" bestFit="1" customWidth="1"/>
    <col min="9479" max="9479" width="7.5" style="183" bestFit="1" customWidth="1"/>
    <col min="9480" max="9480" width="11" style="183" bestFit="1" customWidth="1"/>
    <col min="9481" max="9483" width="10" style="183"/>
    <col min="9484" max="9484" width="10.125" style="183" bestFit="1" customWidth="1"/>
    <col min="9485" max="9728" width="10" style="183"/>
    <col min="9729" max="9729" width="19.75" style="183" customWidth="1"/>
    <col min="9730" max="9730" width="10" style="183" customWidth="1"/>
    <col min="9731" max="9731" width="7.5" style="183" bestFit="1" customWidth="1"/>
    <col min="9732" max="9732" width="9.125" style="183" bestFit="1" customWidth="1"/>
    <col min="9733" max="9733" width="7.5" style="183" bestFit="1" customWidth="1"/>
    <col min="9734" max="9734" width="9.125" style="183" bestFit="1" customWidth="1"/>
    <col min="9735" max="9735" width="7.5" style="183" bestFit="1" customWidth="1"/>
    <col min="9736" max="9736" width="11" style="183" bestFit="1" customWidth="1"/>
    <col min="9737" max="9739" width="10" style="183"/>
    <col min="9740" max="9740" width="10.125" style="183" bestFit="1" customWidth="1"/>
    <col min="9741" max="9984" width="10" style="183"/>
    <col min="9985" max="9985" width="19.75" style="183" customWidth="1"/>
    <col min="9986" max="9986" width="10" style="183" customWidth="1"/>
    <col min="9987" max="9987" width="7.5" style="183" bestFit="1" customWidth="1"/>
    <col min="9988" max="9988" width="9.125" style="183" bestFit="1" customWidth="1"/>
    <col min="9989" max="9989" width="7.5" style="183" bestFit="1" customWidth="1"/>
    <col min="9990" max="9990" width="9.125" style="183" bestFit="1" customWidth="1"/>
    <col min="9991" max="9991" width="7.5" style="183" bestFit="1" customWidth="1"/>
    <col min="9992" max="9992" width="11" style="183" bestFit="1" customWidth="1"/>
    <col min="9993" max="9995" width="10" style="183"/>
    <col min="9996" max="9996" width="10.125" style="183" bestFit="1" customWidth="1"/>
    <col min="9997" max="10240" width="11" style="183"/>
    <col min="10241" max="10241" width="19.75" style="183" customWidth="1"/>
    <col min="10242" max="10242" width="10" style="183" customWidth="1"/>
    <col min="10243" max="10243" width="7.5" style="183" bestFit="1" customWidth="1"/>
    <col min="10244" max="10244" width="9.125" style="183" bestFit="1" customWidth="1"/>
    <col min="10245" max="10245" width="7.5" style="183" bestFit="1" customWidth="1"/>
    <col min="10246" max="10246" width="9.125" style="183" bestFit="1" customWidth="1"/>
    <col min="10247" max="10247" width="7.5" style="183" bestFit="1" customWidth="1"/>
    <col min="10248" max="10248" width="11" style="183" bestFit="1" customWidth="1"/>
    <col min="10249" max="10251" width="10" style="183"/>
    <col min="10252" max="10252" width="10.125" style="183" bestFit="1" customWidth="1"/>
    <col min="10253" max="10496" width="10" style="183"/>
    <col min="10497" max="10497" width="19.75" style="183" customWidth="1"/>
    <col min="10498" max="10498" width="10" style="183" customWidth="1"/>
    <col min="10499" max="10499" width="7.5" style="183" bestFit="1" customWidth="1"/>
    <col min="10500" max="10500" width="9.125" style="183" bestFit="1" customWidth="1"/>
    <col min="10501" max="10501" width="7.5" style="183" bestFit="1" customWidth="1"/>
    <col min="10502" max="10502" width="9.125" style="183" bestFit="1" customWidth="1"/>
    <col min="10503" max="10503" width="7.5" style="183" bestFit="1" customWidth="1"/>
    <col min="10504" max="10504" width="11" style="183" bestFit="1" customWidth="1"/>
    <col min="10505" max="10507" width="10" style="183"/>
    <col min="10508" max="10508" width="10.125" style="183" bestFit="1" customWidth="1"/>
    <col min="10509" max="10752" width="10" style="183"/>
    <col min="10753" max="10753" width="19.75" style="183" customWidth="1"/>
    <col min="10754" max="10754" width="10" style="183" customWidth="1"/>
    <col min="10755" max="10755" width="7.5" style="183" bestFit="1" customWidth="1"/>
    <col min="10756" max="10756" width="9.125" style="183" bestFit="1" customWidth="1"/>
    <col min="10757" max="10757" width="7.5" style="183" bestFit="1" customWidth="1"/>
    <col min="10758" max="10758" width="9.125" style="183" bestFit="1" customWidth="1"/>
    <col min="10759" max="10759" width="7.5" style="183" bestFit="1" customWidth="1"/>
    <col min="10760" max="10760" width="11" style="183" bestFit="1" customWidth="1"/>
    <col min="10761" max="10763" width="10" style="183"/>
    <col min="10764" max="10764" width="10.125" style="183" bestFit="1" customWidth="1"/>
    <col min="10765" max="11008" width="10" style="183"/>
    <col min="11009" max="11009" width="19.75" style="183" customWidth="1"/>
    <col min="11010" max="11010" width="10" style="183" customWidth="1"/>
    <col min="11011" max="11011" width="7.5" style="183" bestFit="1" customWidth="1"/>
    <col min="11012" max="11012" width="9.125" style="183" bestFit="1" customWidth="1"/>
    <col min="11013" max="11013" width="7.5" style="183" bestFit="1" customWidth="1"/>
    <col min="11014" max="11014" width="9.125" style="183" bestFit="1" customWidth="1"/>
    <col min="11015" max="11015" width="7.5" style="183" bestFit="1" customWidth="1"/>
    <col min="11016" max="11016" width="11" style="183" bestFit="1" customWidth="1"/>
    <col min="11017" max="11019" width="10" style="183"/>
    <col min="11020" max="11020" width="10.125" style="183" bestFit="1" customWidth="1"/>
    <col min="11021" max="11264" width="11" style="183"/>
    <col min="11265" max="11265" width="19.75" style="183" customWidth="1"/>
    <col min="11266" max="11266" width="10" style="183" customWidth="1"/>
    <col min="11267" max="11267" width="7.5" style="183" bestFit="1" customWidth="1"/>
    <col min="11268" max="11268" width="9.125" style="183" bestFit="1" customWidth="1"/>
    <col min="11269" max="11269" width="7.5" style="183" bestFit="1" customWidth="1"/>
    <col min="11270" max="11270" width="9.125" style="183" bestFit="1" customWidth="1"/>
    <col min="11271" max="11271" width="7.5" style="183" bestFit="1" customWidth="1"/>
    <col min="11272" max="11272" width="11" style="183" bestFit="1" customWidth="1"/>
    <col min="11273" max="11275" width="10" style="183"/>
    <col min="11276" max="11276" width="10.125" style="183" bestFit="1" customWidth="1"/>
    <col min="11277" max="11520" width="10" style="183"/>
    <col min="11521" max="11521" width="19.75" style="183" customWidth="1"/>
    <col min="11522" max="11522" width="10" style="183" customWidth="1"/>
    <col min="11523" max="11523" width="7.5" style="183" bestFit="1" customWidth="1"/>
    <col min="11524" max="11524" width="9.125" style="183" bestFit="1" customWidth="1"/>
    <col min="11525" max="11525" width="7.5" style="183" bestFit="1" customWidth="1"/>
    <col min="11526" max="11526" width="9.125" style="183" bestFit="1" customWidth="1"/>
    <col min="11527" max="11527" width="7.5" style="183" bestFit="1" customWidth="1"/>
    <col min="11528" max="11528" width="11" style="183" bestFit="1" customWidth="1"/>
    <col min="11529" max="11531" width="10" style="183"/>
    <col min="11532" max="11532" width="10.125" style="183" bestFit="1" customWidth="1"/>
    <col min="11533" max="11776" width="10" style="183"/>
    <col min="11777" max="11777" width="19.75" style="183" customWidth="1"/>
    <col min="11778" max="11778" width="10" style="183" customWidth="1"/>
    <col min="11779" max="11779" width="7.5" style="183" bestFit="1" customWidth="1"/>
    <col min="11780" max="11780" width="9.125" style="183" bestFit="1" customWidth="1"/>
    <col min="11781" max="11781" width="7.5" style="183" bestFit="1" customWidth="1"/>
    <col min="11782" max="11782" width="9.125" style="183" bestFit="1" customWidth="1"/>
    <col min="11783" max="11783" width="7.5" style="183" bestFit="1" customWidth="1"/>
    <col min="11784" max="11784" width="11" style="183" bestFit="1" customWidth="1"/>
    <col min="11785" max="11787" width="10" style="183"/>
    <col min="11788" max="11788" width="10.125" style="183" bestFit="1" customWidth="1"/>
    <col min="11789" max="12032" width="10" style="183"/>
    <col min="12033" max="12033" width="19.75" style="183" customWidth="1"/>
    <col min="12034" max="12034" width="10" style="183" customWidth="1"/>
    <col min="12035" max="12035" width="7.5" style="183" bestFit="1" customWidth="1"/>
    <col min="12036" max="12036" width="9.125" style="183" bestFit="1" customWidth="1"/>
    <col min="12037" max="12037" width="7.5" style="183" bestFit="1" customWidth="1"/>
    <col min="12038" max="12038" width="9.125" style="183" bestFit="1" customWidth="1"/>
    <col min="12039" max="12039" width="7.5" style="183" bestFit="1" customWidth="1"/>
    <col min="12040" max="12040" width="11" style="183" bestFit="1" customWidth="1"/>
    <col min="12041" max="12043" width="10" style="183"/>
    <col min="12044" max="12044" width="10.125" style="183" bestFit="1" customWidth="1"/>
    <col min="12045" max="12288" width="11" style="183"/>
    <col min="12289" max="12289" width="19.75" style="183" customWidth="1"/>
    <col min="12290" max="12290" width="10" style="183" customWidth="1"/>
    <col min="12291" max="12291" width="7.5" style="183" bestFit="1" customWidth="1"/>
    <col min="12292" max="12292" width="9.125" style="183" bestFit="1" customWidth="1"/>
    <col min="12293" max="12293" width="7.5" style="183" bestFit="1" customWidth="1"/>
    <col min="12294" max="12294" width="9.125" style="183" bestFit="1" customWidth="1"/>
    <col min="12295" max="12295" width="7.5" style="183" bestFit="1" customWidth="1"/>
    <col min="12296" max="12296" width="11" style="183" bestFit="1" customWidth="1"/>
    <col min="12297" max="12299" width="10" style="183"/>
    <col min="12300" max="12300" width="10.125" style="183" bestFit="1" customWidth="1"/>
    <col min="12301" max="12544" width="10" style="183"/>
    <col min="12545" max="12545" width="19.75" style="183" customWidth="1"/>
    <col min="12546" max="12546" width="10" style="183" customWidth="1"/>
    <col min="12547" max="12547" width="7.5" style="183" bestFit="1" customWidth="1"/>
    <col min="12548" max="12548" width="9.125" style="183" bestFit="1" customWidth="1"/>
    <col min="12549" max="12549" width="7.5" style="183" bestFit="1" customWidth="1"/>
    <col min="12550" max="12550" width="9.125" style="183" bestFit="1" customWidth="1"/>
    <col min="12551" max="12551" width="7.5" style="183" bestFit="1" customWidth="1"/>
    <col min="12552" max="12552" width="11" style="183" bestFit="1" customWidth="1"/>
    <col min="12553" max="12555" width="10" style="183"/>
    <col min="12556" max="12556" width="10.125" style="183" bestFit="1" customWidth="1"/>
    <col min="12557" max="12800" width="10" style="183"/>
    <col min="12801" max="12801" width="19.75" style="183" customWidth="1"/>
    <col min="12802" max="12802" width="10" style="183" customWidth="1"/>
    <col min="12803" max="12803" width="7.5" style="183" bestFit="1" customWidth="1"/>
    <col min="12804" max="12804" width="9.125" style="183" bestFit="1" customWidth="1"/>
    <col min="12805" max="12805" width="7.5" style="183" bestFit="1" customWidth="1"/>
    <col min="12806" max="12806" width="9.125" style="183" bestFit="1" customWidth="1"/>
    <col min="12807" max="12807" width="7.5" style="183" bestFit="1" customWidth="1"/>
    <col min="12808" max="12808" width="11" style="183" bestFit="1" customWidth="1"/>
    <col min="12809" max="12811" width="10" style="183"/>
    <col min="12812" max="12812" width="10.125" style="183" bestFit="1" customWidth="1"/>
    <col min="12813" max="13056" width="10" style="183"/>
    <col min="13057" max="13057" width="19.75" style="183" customWidth="1"/>
    <col min="13058" max="13058" width="10" style="183" customWidth="1"/>
    <col min="13059" max="13059" width="7.5" style="183" bestFit="1" customWidth="1"/>
    <col min="13060" max="13060" width="9.125" style="183" bestFit="1" customWidth="1"/>
    <col min="13061" max="13061" width="7.5" style="183" bestFit="1" customWidth="1"/>
    <col min="13062" max="13062" width="9.125" style="183" bestFit="1" customWidth="1"/>
    <col min="13063" max="13063" width="7.5" style="183" bestFit="1" customWidth="1"/>
    <col min="13064" max="13064" width="11" style="183" bestFit="1" customWidth="1"/>
    <col min="13065" max="13067" width="10" style="183"/>
    <col min="13068" max="13068" width="10.125" style="183" bestFit="1" customWidth="1"/>
    <col min="13069" max="13312" width="11" style="183"/>
    <col min="13313" max="13313" width="19.75" style="183" customWidth="1"/>
    <col min="13314" max="13314" width="10" style="183" customWidth="1"/>
    <col min="13315" max="13315" width="7.5" style="183" bestFit="1" customWidth="1"/>
    <col min="13316" max="13316" width="9.125" style="183" bestFit="1" customWidth="1"/>
    <col min="13317" max="13317" width="7.5" style="183" bestFit="1" customWidth="1"/>
    <col min="13318" max="13318" width="9.125" style="183" bestFit="1" customWidth="1"/>
    <col min="13319" max="13319" width="7.5" style="183" bestFit="1" customWidth="1"/>
    <col min="13320" max="13320" width="11" style="183" bestFit="1" customWidth="1"/>
    <col min="13321" max="13323" width="10" style="183"/>
    <col min="13324" max="13324" width="10.125" style="183" bestFit="1" customWidth="1"/>
    <col min="13325" max="13568" width="10" style="183"/>
    <col min="13569" max="13569" width="19.75" style="183" customWidth="1"/>
    <col min="13570" max="13570" width="10" style="183" customWidth="1"/>
    <col min="13571" max="13571" width="7.5" style="183" bestFit="1" customWidth="1"/>
    <col min="13572" max="13572" width="9.125" style="183" bestFit="1" customWidth="1"/>
    <col min="13573" max="13573" width="7.5" style="183" bestFit="1" customWidth="1"/>
    <col min="13574" max="13574" width="9.125" style="183" bestFit="1" customWidth="1"/>
    <col min="13575" max="13575" width="7.5" style="183" bestFit="1" customWidth="1"/>
    <col min="13576" max="13576" width="11" style="183" bestFit="1" customWidth="1"/>
    <col min="13577" max="13579" width="10" style="183"/>
    <col min="13580" max="13580" width="10.125" style="183" bestFit="1" customWidth="1"/>
    <col min="13581" max="13824" width="10" style="183"/>
    <col min="13825" max="13825" width="19.75" style="183" customWidth="1"/>
    <col min="13826" max="13826" width="10" style="183" customWidth="1"/>
    <col min="13827" max="13827" width="7.5" style="183" bestFit="1" customWidth="1"/>
    <col min="13828" max="13828" width="9.125" style="183" bestFit="1" customWidth="1"/>
    <col min="13829" max="13829" width="7.5" style="183" bestFit="1" customWidth="1"/>
    <col min="13830" max="13830" width="9.125" style="183" bestFit="1" customWidth="1"/>
    <col min="13831" max="13831" width="7.5" style="183" bestFit="1" customWidth="1"/>
    <col min="13832" max="13832" width="11" style="183" bestFit="1" customWidth="1"/>
    <col min="13833" max="13835" width="10" style="183"/>
    <col min="13836" max="13836" width="10.125" style="183" bestFit="1" customWidth="1"/>
    <col min="13837" max="14080" width="10" style="183"/>
    <col min="14081" max="14081" width="19.75" style="183" customWidth="1"/>
    <col min="14082" max="14082" width="10" style="183" customWidth="1"/>
    <col min="14083" max="14083" width="7.5" style="183" bestFit="1" customWidth="1"/>
    <col min="14084" max="14084" width="9.125" style="183" bestFit="1" customWidth="1"/>
    <col min="14085" max="14085" width="7.5" style="183" bestFit="1" customWidth="1"/>
    <col min="14086" max="14086" width="9.125" style="183" bestFit="1" customWidth="1"/>
    <col min="14087" max="14087" width="7.5" style="183" bestFit="1" customWidth="1"/>
    <col min="14088" max="14088" width="11" style="183" bestFit="1" customWidth="1"/>
    <col min="14089" max="14091" width="10" style="183"/>
    <col min="14092" max="14092" width="10.125" style="183" bestFit="1" customWidth="1"/>
    <col min="14093" max="14336" width="11" style="183"/>
    <col min="14337" max="14337" width="19.75" style="183" customWidth="1"/>
    <col min="14338" max="14338" width="10" style="183" customWidth="1"/>
    <col min="14339" max="14339" width="7.5" style="183" bestFit="1" customWidth="1"/>
    <col min="14340" max="14340" width="9.125" style="183" bestFit="1" customWidth="1"/>
    <col min="14341" max="14341" width="7.5" style="183" bestFit="1" customWidth="1"/>
    <col min="14342" max="14342" width="9.125" style="183" bestFit="1" customWidth="1"/>
    <col min="14343" max="14343" width="7.5" style="183" bestFit="1" customWidth="1"/>
    <col min="14344" max="14344" width="11" style="183" bestFit="1" customWidth="1"/>
    <col min="14345" max="14347" width="10" style="183"/>
    <col min="14348" max="14348" width="10.125" style="183" bestFit="1" customWidth="1"/>
    <col min="14349" max="14592" width="10" style="183"/>
    <col min="14593" max="14593" width="19.75" style="183" customWidth="1"/>
    <col min="14594" max="14594" width="10" style="183" customWidth="1"/>
    <col min="14595" max="14595" width="7.5" style="183" bestFit="1" customWidth="1"/>
    <col min="14596" max="14596" width="9.125" style="183" bestFit="1" customWidth="1"/>
    <col min="14597" max="14597" width="7.5" style="183" bestFit="1" customWidth="1"/>
    <col min="14598" max="14598" width="9.125" style="183" bestFit="1" customWidth="1"/>
    <col min="14599" max="14599" width="7.5" style="183" bestFit="1" customWidth="1"/>
    <col min="14600" max="14600" width="11" style="183" bestFit="1" customWidth="1"/>
    <col min="14601" max="14603" width="10" style="183"/>
    <col min="14604" max="14604" width="10.125" style="183" bestFit="1" customWidth="1"/>
    <col min="14605" max="14848" width="10" style="183"/>
    <col min="14849" max="14849" width="19.75" style="183" customWidth="1"/>
    <col min="14850" max="14850" width="10" style="183" customWidth="1"/>
    <col min="14851" max="14851" width="7.5" style="183" bestFit="1" customWidth="1"/>
    <col min="14852" max="14852" width="9.125" style="183" bestFit="1" customWidth="1"/>
    <col min="14853" max="14853" width="7.5" style="183" bestFit="1" customWidth="1"/>
    <col min="14854" max="14854" width="9.125" style="183" bestFit="1" customWidth="1"/>
    <col min="14855" max="14855" width="7.5" style="183" bestFit="1" customWidth="1"/>
    <col min="14856" max="14856" width="11" style="183" bestFit="1" customWidth="1"/>
    <col min="14857" max="14859" width="10" style="183"/>
    <col min="14860" max="14860" width="10.125" style="183" bestFit="1" customWidth="1"/>
    <col min="14861" max="15104" width="10" style="183"/>
    <col min="15105" max="15105" width="19.75" style="183" customWidth="1"/>
    <col min="15106" max="15106" width="10" style="183" customWidth="1"/>
    <col min="15107" max="15107" width="7.5" style="183" bestFit="1" customWidth="1"/>
    <col min="15108" max="15108" width="9.125" style="183" bestFit="1" customWidth="1"/>
    <col min="15109" max="15109" width="7.5" style="183" bestFit="1" customWidth="1"/>
    <col min="15110" max="15110" width="9.125" style="183" bestFit="1" customWidth="1"/>
    <col min="15111" max="15111" width="7.5" style="183" bestFit="1" customWidth="1"/>
    <col min="15112" max="15112" width="11" style="183" bestFit="1" customWidth="1"/>
    <col min="15113" max="15115" width="10" style="183"/>
    <col min="15116" max="15116" width="10.125" style="183" bestFit="1" customWidth="1"/>
    <col min="15117" max="15360" width="11" style="183"/>
    <col min="15361" max="15361" width="19.75" style="183" customWidth="1"/>
    <col min="15362" max="15362" width="10" style="183" customWidth="1"/>
    <col min="15363" max="15363" width="7.5" style="183" bestFit="1" customWidth="1"/>
    <col min="15364" max="15364" width="9.125" style="183" bestFit="1" customWidth="1"/>
    <col min="15365" max="15365" width="7.5" style="183" bestFit="1" customWidth="1"/>
    <col min="15366" max="15366" width="9.125" style="183" bestFit="1" customWidth="1"/>
    <col min="15367" max="15367" width="7.5" style="183" bestFit="1" customWidth="1"/>
    <col min="15368" max="15368" width="11" style="183" bestFit="1" customWidth="1"/>
    <col min="15369" max="15371" width="10" style="183"/>
    <col min="15372" max="15372" width="10.125" style="183" bestFit="1" customWidth="1"/>
    <col min="15373" max="15616" width="10" style="183"/>
    <col min="15617" max="15617" width="19.75" style="183" customWidth="1"/>
    <col min="15618" max="15618" width="10" style="183" customWidth="1"/>
    <col min="15619" max="15619" width="7.5" style="183" bestFit="1" customWidth="1"/>
    <col min="15620" max="15620" width="9.125" style="183" bestFit="1" customWidth="1"/>
    <col min="15621" max="15621" width="7.5" style="183" bestFit="1" customWidth="1"/>
    <col min="15622" max="15622" width="9.125" style="183" bestFit="1" customWidth="1"/>
    <col min="15623" max="15623" width="7.5" style="183" bestFit="1" customWidth="1"/>
    <col min="15624" max="15624" width="11" style="183" bestFit="1" customWidth="1"/>
    <col min="15625" max="15627" width="10" style="183"/>
    <col min="15628" max="15628" width="10.125" style="183" bestFit="1" customWidth="1"/>
    <col min="15629" max="15872" width="10" style="183"/>
    <col min="15873" max="15873" width="19.75" style="183" customWidth="1"/>
    <col min="15874" max="15874" width="10" style="183" customWidth="1"/>
    <col min="15875" max="15875" width="7.5" style="183" bestFit="1" customWidth="1"/>
    <col min="15876" max="15876" width="9.125" style="183" bestFit="1" customWidth="1"/>
    <col min="15877" max="15877" width="7.5" style="183" bestFit="1" customWidth="1"/>
    <col min="15878" max="15878" width="9.125" style="183" bestFit="1" customWidth="1"/>
    <col min="15879" max="15879" width="7.5" style="183" bestFit="1" customWidth="1"/>
    <col min="15880" max="15880" width="11" style="183" bestFit="1" customWidth="1"/>
    <col min="15881" max="15883" width="10" style="183"/>
    <col min="15884" max="15884" width="10.125" style="183" bestFit="1" customWidth="1"/>
    <col min="15885" max="16128" width="10" style="183"/>
    <col min="16129" max="16129" width="19.75" style="183" customWidth="1"/>
    <col min="16130" max="16130" width="10" style="183" customWidth="1"/>
    <col min="16131" max="16131" width="7.5" style="183" bestFit="1" customWidth="1"/>
    <col min="16132" max="16132" width="9.125" style="183" bestFit="1" customWidth="1"/>
    <col min="16133" max="16133" width="7.5" style="183" bestFit="1" customWidth="1"/>
    <col min="16134" max="16134" width="9.125" style="183" bestFit="1" customWidth="1"/>
    <col min="16135" max="16135" width="7.5" style="183" bestFit="1" customWidth="1"/>
    <col min="16136" max="16136" width="11" style="183" bestFit="1" customWidth="1"/>
    <col min="16137" max="16139" width="10" style="183"/>
    <col min="16140" max="16140" width="10.125" style="183" bestFit="1" customWidth="1"/>
    <col min="16141" max="16384" width="11" style="183"/>
  </cols>
  <sheetData>
    <row r="1" spans="1:65" s="176" customFormat="1" x14ac:dyDescent="0.2">
      <c r="A1" s="175" t="s">
        <v>7</v>
      </c>
    </row>
    <row r="2" spans="1:65" ht="15.75" x14ac:dyDescent="0.25">
      <c r="A2" s="177"/>
      <c r="B2" s="178"/>
      <c r="H2" s="599" t="s">
        <v>159</v>
      </c>
    </row>
    <row r="3" spans="1:65" s="102" customFormat="1" x14ac:dyDescent="0.2">
      <c r="A3" s="79"/>
      <c r="B3" s="856">
        <f>INDICE!A3</f>
        <v>42186</v>
      </c>
      <c r="C3" s="857"/>
      <c r="D3" s="857" t="s">
        <v>120</v>
      </c>
      <c r="E3" s="857"/>
      <c r="F3" s="857" t="s">
        <v>121</v>
      </c>
      <c r="G3" s="857"/>
      <c r="H3" s="857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500</v>
      </c>
      <c r="D4" s="97" t="s">
        <v>48</v>
      </c>
      <c r="E4" s="97" t="s">
        <v>500</v>
      </c>
      <c r="F4" s="97" t="s">
        <v>48</v>
      </c>
      <c r="G4" s="98" t="s">
        <v>500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x14ac:dyDescent="0.2">
      <c r="A5" s="99" t="s">
        <v>207</v>
      </c>
      <c r="B5" s="601">
        <v>34.3424300119474</v>
      </c>
      <c r="C5" s="184">
        <v>-3.5465228684131502</v>
      </c>
      <c r="D5" s="100">
        <v>227.37509206167266</v>
      </c>
      <c r="E5" s="101">
        <v>3.3765315848151403</v>
      </c>
      <c r="F5" s="100">
        <v>373.60793702702512</v>
      </c>
      <c r="G5" s="101">
        <v>1.7341475866124185</v>
      </c>
      <c r="H5" s="602">
        <v>7.1345930141265859</v>
      </c>
      <c r="I5" s="99"/>
    </row>
    <row r="6" spans="1:65" s="136" customFormat="1" x14ac:dyDescent="0.2">
      <c r="A6" s="99" t="s">
        <v>208</v>
      </c>
      <c r="B6" s="601">
        <v>92.37</v>
      </c>
      <c r="C6" s="101">
        <v>-14.594004844943322</v>
      </c>
      <c r="D6" s="100">
        <v>569.65499999999997</v>
      </c>
      <c r="E6" s="101">
        <v>22.384330474537236</v>
      </c>
      <c r="F6" s="100">
        <v>989.39599999999996</v>
      </c>
      <c r="G6" s="101">
        <v>-7.2093575061405817</v>
      </c>
      <c r="H6" s="602">
        <v>18.893971701929278</v>
      </c>
      <c r="I6" s="99"/>
    </row>
    <row r="7" spans="1:65" s="136" customFormat="1" x14ac:dyDescent="0.2">
      <c r="A7" s="99" t="s">
        <v>209</v>
      </c>
      <c r="B7" s="601">
        <v>169</v>
      </c>
      <c r="C7" s="101">
        <v>9.7402597402597397</v>
      </c>
      <c r="D7" s="100">
        <v>1137</v>
      </c>
      <c r="E7" s="101">
        <v>4.4077134986225897</v>
      </c>
      <c r="F7" s="100">
        <v>1819</v>
      </c>
      <c r="G7" s="101">
        <v>2.3635340461451886</v>
      </c>
      <c r="H7" s="602">
        <v>34.736480161441278</v>
      </c>
      <c r="I7" s="99"/>
    </row>
    <row r="8" spans="1:65" s="136" customFormat="1" x14ac:dyDescent="0.2">
      <c r="A8" s="179" t="s">
        <v>526</v>
      </c>
      <c r="B8" s="601">
        <v>181.28756998805258</v>
      </c>
      <c r="C8" s="101">
        <v>-8.9009529413115906</v>
      </c>
      <c r="D8" s="100">
        <v>1245.2970831782732</v>
      </c>
      <c r="E8" s="101">
        <v>3.754221212514361</v>
      </c>
      <c r="F8" s="100">
        <v>2054.5657774230713</v>
      </c>
      <c r="G8" s="101">
        <v>-7.6160987712110453</v>
      </c>
      <c r="H8" s="602">
        <v>39.234955122502853</v>
      </c>
      <c r="I8" s="99"/>
      <c r="J8" s="100"/>
    </row>
    <row r="9" spans="1:65" s="99" customFormat="1" x14ac:dyDescent="0.2">
      <c r="A9" s="68" t="s">
        <v>210</v>
      </c>
      <c r="B9" s="69">
        <v>477</v>
      </c>
      <c r="C9" s="103">
        <v>-3.977715605593696</v>
      </c>
      <c r="D9" s="69">
        <v>3179.327175239946</v>
      </c>
      <c r="E9" s="103">
        <v>6.8807154566611208</v>
      </c>
      <c r="F9" s="69">
        <v>5236.5697144500964</v>
      </c>
      <c r="G9" s="103">
        <v>-3.6412196473484886</v>
      </c>
      <c r="H9" s="103">
        <v>100</v>
      </c>
    </row>
    <row r="10" spans="1:65" s="99" customFormat="1" x14ac:dyDescent="0.2">
      <c r="H10" s="93" t="s">
        <v>240</v>
      </c>
    </row>
    <row r="11" spans="1:65" s="99" customFormat="1" x14ac:dyDescent="0.2">
      <c r="A11" s="94" t="s">
        <v>570</v>
      </c>
    </row>
    <row r="12" spans="1:65" x14ac:dyDescent="0.2">
      <c r="A12" s="94" t="s">
        <v>525</v>
      </c>
    </row>
    <row r="13" spans="1:65" x14ac:dyDescent="0.2">
      <c r="A13" s="94" t="s">
        <v>653</v>
      </c>
    </row>
    <row r="14" spans="1:65" x14ac:dyDescent="0.2">
      <c r="A14" s="166" t="s">
        <v>670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4"/>
  <sheetViews>
    <sheetView topLeftCell="A22" workbookViewId="0">
      <selection activeCell="I55" sqref="I55"/>
    </sheetView>
  </sheetViews>
  <sheetFormatPr baseColWidth="10" defaultRowHeight="14.25" x14ac:dyDescent="0.2"/>
  <cols>
    <col min="1" max="1" width="8.5" customWidth="1"/>
    <col min="2" max="2" width="11.37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1.625" customWidth="1"/>
  </cols>
  <sheetData>
    <row r="1" spans="1:10" ht="15" x14ac:dyDescent="0.25">
      <c r="A1" s="440" t="s">
        <v>270</v>
      </c>
      <c r="B1" s="440"/>
      <c r="C1" s="1"/>
      <c r="D1" s="1"/>
      <c r="E1" s="1"/>
      <c r="F1" s="1"/>
      <c r="G1" s="1"/>
      <c r="H1" s="1"/>
      <c r="I1" s="1"/>
    </row>
    <row r="2" spans="1:10" x14ac:dyDescent="0.2">
      <c r="A2" s="603"/>
      <c r="B2" s="603"/>
      <c r="C2" s="603"/>
      <c r="D2" s="603"/>
      <c r="E2" s="603"/>
      <c r="F2" s="1"/>
      <c r="G2" s="1"/>
      <c r="H2" s="604"/>
      <c r="I2" s="607" t="s">
        <v>159</v>
      </c>
    </row>
    <row r="3" spans="1:10" ht="14.45" customHeight="1" x14ac:dyDescent="0.2">
      <c r="A3" s="873" t="s">
        <v>537</v>
      </c>
      <c r="B3" s="873" t="s">
        <v>538</v>
      </c>
      <c r="C3" s="856">
        <f>INDICE!A3</f>
        <v>42186</v>
      </c>
      <c r="D3" s="857"/>
      <c r="E3" s="857" t="s">
        <v>120</v>
      </c>
      <c r="F3" s="857"/>
      <c r="G3" s="857" t="s">
        <v>121</v>
      </c>
      <c r="H3" s="857"/>
      <c r="I3" s="857"/>
    </row>
    <row r="4" spans="1:10" x14ac:dyDescent="0.2">
      <c r="A4" s="874"/>
      <c r="B4" s="874"/>
      <c r="C4" s="97" t="s">
        <v>48</v>
      </c>
      <c r="D4" s="97" t="s">
        <v>535</v>
      </c>
      <c r="E4" s="97" t="s">
        <v>48</v>
      </c>
      <c r="F4" s="97" t="s">
        <v>535</v>
      </c>
      <c r="G4" s="97" t="s">
        <v>48</v>
      </c>
      <c r="H4" s="98" t="s">
        <v>535</v>
      </c>
      <c r="I4" s="98" t="s">
        <v>110</v>
      </c>
    </row>
    <row r="5" spans="1:10" x14ac:dyDescent="0.2">
      <c r="A5" s="608"/>
      <c r="B5" s="615" t="s">
        <v>212</v>
      </c>
      <c r="C5" s="612">
        <v>0</v>
      </c>
      <c r="D5" s="187" t="s">
        <v>150</v>
      </c>
      <c r="E5" s="186">
        <v>211</v>
      </c>
      <c r="F5" s="188">
        <v>170.5128205128205</v>
      </c>
      <c r="G5" s="611">
        <v>379</v>
      </c>
      <c r="H5" s="188">
        <v>77.934272300469488</v>
      </c>
      <c r="I5" s="617">
        <v>0.60565383447592569</v>
      </c>
      <c r="J5" s="402"/>
    </row>
    <row r="6" spans="1:10" x14ac:dyDescent="0.2">
      <c r="A6" s="608"/>
      <c r="B6" s="616" t="s">
        <v>213</v>
      </c>
      <c r="C6" s="613">
        <v>845</v>
      </c>
      <c r="D6" s="187">
        <v>6.8268015170670031</v>
      </c>
      <c r="E6" s="189">
        <v>5171</v>
      </c>
      <c r="F6" s="187">
        <v>1.9921104536489149</v>
      </c>
      <c r="G6" s="611">
        <v>8660</v>
      </c>
      <c r="H6" s="190">
        <v>-2.3089355806972987E-2</v>
      </c>
      <c r="I6" s="617">
        <v>13.838950413091073</v>
      </c>
      <c r="J6" s="402"/>
    </row>
    <row r="7" spans="1:10" x14ac:dyDescent="0.2">
      <c r="A7" s="815"/>
      <c r="B7" s="192" t="s">
        <v>348</v>
      </c>
      <c r="C7" s="192">
        <v>845</v>
      </c>
      <c r="D7" s="193">
        <v>6.8268015170670031</v>
      </c>
      <c r="E7" s="192">
        <v>5382</v>
      </c>
      <c r="F7" s="194">
        <v>4.5454545454545459</v>
      </c>
      <c r="G7" s="195">
        <v>9039</v>
      </c>
      <c r="H7" s="194">
        <v>1.847887323943662</v>
      </c>
      <c r="I7" s="196">
        <v>14.444604247566998</v>
      </c>
      <c r="J7" s="402"/>
    </row>
    <row r="8" spans="1:10" x14ac:dyDescent="0.2">
      <c r="A8" s="608"/>
      <c r="B8" s="615" t="s">
        <v>214</v>
      </c>
      <c r="C8" s="613">
        <v>233</v>
      </c>
      <c r="D8" s="187">
        <v>150.53763440860214</v>
      </c>
      <c r="E8" s="189">
        <v>1050</v>
      </c>
      <c r="F8" s="197">
        <v>186.88524590163937</v>
      </c>
      <c r="G8" s="611">
        <v>1833</v>
      </c>
      <c r="H8" s="197">
        <v>146.04026845637583</v>
      </c>
      <c r="I8" s="617">
        <v>2.9291912363967594</v>
      </c>
      <c r="J8" s="402"/>
    </row>
    <row r="9" spans="1:10" x14ac:dyDescent="0.2">
      <c r="A9" s="608"/>
      <c r="B9" s="185" t="s">
        <v>215</v>
      </c>
      <c r="C9" s="613">
        <v>295</v>
      </c>
      <c r="D9" s="187">
        <v>33.484162895927597</v>
      </c>
      <c r="E9" s="189">
        <v>1982</v>
      </c>
      <c r="F9" s="190">
        <v>-5.977229601518026</v>
      </c>
      <c r="G9" s="611">
        <v>3807</v>
      </c>
      <c r="H9" s="190">
        <v>-3.8879070941681393</v>
      </c>
      <c r="I9" s="617">
        <v>6.083704875593269</v>
      </c>
      <c r="J9" s="402"/>
    </row>
    <row r="10" spans="1:10" x14ac:dyDescent="0.2">
      <c r="A10" s="608"/>
      <c r="B10" s="185" t="s">
        <v>216</v>
      </c>
      <c r="C10" s="613">
        <v>0</v>
      </c>
      <c r="D10" s="187" t="s">
        <v>150</v>
      </c>
      <c r="E10" s="189">
        <v>0</v>
      </c>
      <c r="F10" s="198">
        <v>-100</v>
      </c>
      <c r="G10" s="611">
        <v>54</v>
      </c>
      <c r="H10" s="198">
        <v>-79.069767441860463</v>
      </c>
      <c r="I10" s="617">
        <v>8.6293686178627926E-2</v>
      </c>
      <c r="J10" s="402"/>
    </row>
    <row r="11" spans="1:10" x14ac:dyDescent="0.2">
      <c r="A11" s="610"/>
      <c r="B11" s="616" t="s">
        <v>217</v>
      </c>
      <c r="C11" s="613">
        <v>231</v>
      </c>
      <c r="D11" s="187">
        <v>26.229508196721312</v>
      </c>
      <c r="E11" s="189">
        <v>1887</v>
      </c>
      <c r="F11" s="199">
        <v>19.053627760252365</v>
      </c>
      <c r="G11" s="611">
        <v>3219</v>
      </c>
      <c r="H11" s="199">
        <v>32.578253706754531</v>
      </c>
      <c r="I11" s="617">
        <v>5.1440625149815427</v>
      </c>
      <c r="J11" s="402"/>
    </row>
    <row r="12" spans="1:10" x14ac:dyDescent="0.2">
      <c r="A12" s="815"/>
      <c r="B12" s="192" t="s">
        <v>527</v>
      </c>
      <c r="C12" s="192">
        <v>759</v>
      </c>
      <c r="D12" s="193">
        <v>52.716297786720325</v>
      </c>
      <c r="E12" s="192">
        <v>4919</v>
      </c>
      <c r="F12" s="194">
        <v>19.712825504989048</v>
      </c>
      <c r="G12" s="195">
        <v>8913</v>
      </c>
      <c r="H12" s="194">
        <v>20.5762987012987</v>
      </c>
      <c r="I12" s="196">
        <v>14.243252313150197</v>
      </c>
      <c r="J12" s="402"/>
    </row>
    <row r="13" spans="1:10" x14ac:dyDescent="0.2">
      <c r="A13" s="609"/>
      <c r="B13" s="619" t="s">
        <v>218</v>
      </c>
      <c r="C13" s="612">
        <v>173</v>
      </c>
      <c r="D13" s="187" t="s">
        <v>150</v>
      </c>
      <c r="E13" s="186">
        <v>952</v>
      </c>
      <c r="F13" s="199">
        <v>77.943925233644862</v>
      </c>
      <c r="G13" s="611">
        <v>1652</v>
      </c>
      <c r="H13" s="199">
        <v>167.31391585760517</v>
      </c>
      <c r="I13" s="617">
        <v>2.6399475845758023</v>
      </c>
      <c r="J13" s="402"/>
    </row>
    <row r="14" spans="1:10" x14ac:dyDescent="0.2">
      <c r="A14" s="609"/>
      <c r="B14" s="614" t="s">
        <v>255</v>
      </c>
      <c r="C14" s="612">
        <v>0</v>
      </c>
      <c r="D14" s="187" t="s">
        <v>150</v>
      </c>
      <c r="E14" s="186">
        <v>0</v>
      </c>
      <c r="F14" s="199">
        <v>-100</v>
      </c>
      <c r="G14" s="189">
        <v>0</v>
      </c>
      <c r="H14" s="199">
        <v>-100</v>
      </c>
      <c r="I14" s="812">
        <v>0</v>
      </c>
      <c r="J14" s="402"/>
    </row>
    <row r="15" spans="1:10" x14ac:dyDescent="0.2">
      <c r="A15" s="609"/>
      <c r="B15" s="614" t="s">
        <v>220</v>
      </c>
      <c r="C15" s="613">
        <v>30</v>
      </c>
      <c r="D15" s="187" t="s">
        <v>150</v>
      </c>
      <c r="E15" s="189">
        <v>86</v>
      </c>
      <c r="F15" s="199">
        <v>230.76923076923075</v>
      </c>
      <c r="G15" s="189">
        <v>113</v>
      </c>
      <c r="H15" s="199">
        <v>44.871794871794876</v>
      </c>
      <c r="I15" s="811">
        <v>0.1805775284849066</v>
      </c>
      <c r="J15" s="402"/>
    </row>
    <row r="16" spans="1:10" x14ac:dyDescent="0.2">
      <c r="A16" s="609"/>
      <c r="B16" s="614" t="s">
        <v>221</v>
      </c>
      <c r="C16" s="613">
        <v>0</v>
      </c>
      <c r="D16" s="187" t="s">
        <v>150</v>
      </c>
      <c r="E16" s="189">
        <v>0</v>
      </c>
      <c r="F16" s="199">
        <v>-100</v>
      </c>
      <c r="G16" s="189">
        <v>0</v>
      </c>
      <c r="H16" s="199">
        <v>-100</v>
      </c>
      <c r="I16" s="812">
        <v>0</v>
      </c>
      <c r="J16" s="402"/>
    </row>
    <row r="17" spans="1:10" x14ac:dyDescent="0.2">
      <c r="A17" s="609"/>
      <c r="B17" s="614" t="s">
        <v>222</v>
      </c>
      <c r="C17" s="613">
        <v>255</v>
      </c>
      <c r="D17" s="187" t="s">
        <v>150</v>
      </c>
      <c r="E17" s="189">
        <v>1163</v>
      </c>
      <c r="F17" s="199">
        <v>248.20359281437129</v>
      </c>
      <c r="G17" s="611">
        <v>2005</v>
      </c>
      <c r="H17" s="199">
        <v>153.47661188369153</v>
      </c>
      <c r="I17" s="617">
        <v>3.2040526071879447</v>
      </c>
      <c r="J17" s="402"/>
    </row>
    <row r="18" spans="1:10" x14ac:dyDescent="0.2">
      <c r="A18" s="609"/>
      <c r="B18" s="614" t="s">
        <v>223</v>
      </c>
      <c r="C18" s="613">
        <v>290</v>
      </c>
      <c r="D18" s="187">
        <v>81.25</v>
      </c>
      <c r="E18" s="189">
        <v>830</v>
      </c>
      <c r="F18" s="199">
        <v>46.384479717813051</v>
      </c>
      <c r="G18" s="611">
        <v>1620</v>
      </c>
      <c r="H18" s="199">
        <v>100.74349442379183</v>
      </c>
      <c r="I18" s="617">
        <v>2.5888105853588379</v>
      </c>
      <c r="J18" s="402"/>
    </row>
    <row r="19" spans="1:10" x14ac:dyDescent="0.2">
      <c r="A19" s="609"/>
      <c r="B19" s="614" t="s">
        <v>224</v>
      </c>
      <c r="C19" s="613">
        <v>672</v>
      </c>
      <c r="D19" s="187">
        <v>-0.14858841010401189</v>
      </c>
      <c r="E19" s="189">
        <v>4018</v>
      </c>
      <c r="F19" s="199">
        <v>-26.207529843893479</v>
      </c>
      <c r="G19" s="611">
        <v>5647</v>
      </c>
      <c r="H19" s="199">
        <v>-34.964873891512148</v>
      </c>
      <c r="I19" s="617">
        <v>9.0240823305687385</v>
      </c>
      <c r="J19" s="402"/>
    </row>
    <row r="20" spans="1:10" x14ac:dyDescent="0.2">
      <c r="A20" s="610"/>
      <c r="B20" s="616" t="s">
        <v>262</v>
      </c>
      <c r="C20" s="613">
        <v>20</v>
      </c>
      <c r="D20" s="187" t="s">
        <v>150</v>
      </c>
      <c r="E20" s="189">
        <v>163</v>
      </c>
      <c r="F20" s="199">
        <v>0.61728395061728392</v>
      </c>
      <c r="G20" s="611">
        <v>288</v>
      </c>
      <c r="H20" s="199">
        <v>7.0631970260223049</v>
      </c>
      <c r="I20" s="617">
        <v>0.46023299295268233</v>
      </c>
      <c r="J20" s="402"/>
    </row>
    <row r="21" spans="1:10" x14ac:dyDescent="0.2">
      <c r="A21" s="815"/>
      <c r="B21" s="192" t="s">
        <v>528</v>
      </c>
      <c r="C21" s="192">
        <v>1440</v>
      </c>
      <c r="D21" s="193">
        <v>68.815943728018752</v>
      </c>
      <c r="E21" s="192">
        <v>7212</v>
      </c>
      <c r="F21" s="194">
        <v>-0.48295846557196087</v>
      </c>
      <c r="G21" s="195">
        <v>11325</v>
      </c>
      <c r="H21" s="194">
        <v>-3.7971457696228339</v>
      </c>
      <c r="I21" s="196">
        <v>18.097703629128915</v>
      </c>
      <c r="J21" s="402"/>
    </row>
    <row r="22" spans="1:10" x14ac:dyDescent="0.2">
      <c r="A22" s="609"/>
      <c r="B22" s="619" t="s">
        <v>225</v>
      </c>
      <c r="C22" s="613">
        <v>559</v>
      </c>
      <c r="D22" s="187">
        <v>10.039370078740157</v>
      </c>
      <c r="E22" s="189">
        <v>4102</v>
      </c>
      <c r="F22" s="187">
        <v>-1.4889529298751201</v>
      </c>
      <c r="G22" s="189">
        <v>7180</v>
      </c>
      <c r="H22" s="187">
        <v>0.56022408963585435</v>
      </c>
      <c r="I22" s="618">
        <v>11.473864199306455</v>
      </c>
      <c r="J22" s="402"/>
    </row>
    <row r="23" spans="1:10" x14ac:dyDescent="0.2">
      <c r="A23" s="609"/>
      <c r="B23" s="614" t="s">
        <v>226</v>
      </c>
      <c r="C23" s="613">
        <v>150</v>
      </c>
      <c r="D23" s="187">
        <v>5.6338028169014089</v>
      </c>
      <c r="E23" s="189">
        <v>1439</v>
      </c>
      <c r="F23" s="187">
        <v>60.602678571428569</v>
      </c>
      <c r="G23" s="611">
        <v>2410</v>
      </c>
      <c r="H23" s="187">
        <v>76.945668135095445</v>
      </c>
      <c r="I23" s="618">
        <v>3.8512552535276536</v>
      </c>
      <c r="J23" s="402"/>
    </row>
    <row r="24" spans="1:10" x14ac:dyDescent="0.2">
      <c r="A24" s="815"/>
      <c r="B24" s="192" t="s">
        <v>395</v>
      </c>
      <c r="C24" s="192">
        <v>709</v>
      </c>
      <c r="D24" s="193">
        <v>9.0769230769230766</v>
      </c>
      <c r="E24" s="192">
        <v>5541</v>
      </c>
      <c r="F24" s="194">
        <v>9.5059288537549413</v>
      </c>
      <c r="G24" s="195">
        <v>9590</v>
      </c>
      <c r="H24" s="194">
        <v>12.796988943777935</v>
      </c>
      <c r="I24" s="196">
        <v>15.325119452834107</v>
      </c>
      <c r="J24" s="402"/>
    </row>
    <row r="25" spans="1:10" x14ac:dyDescent="0.2">
      <c r="A25" s="609"/>
      <c r="B25" s="619" t="s">
        <v>228</v>
      </c>
      <c r="C25" s="612">
        <v>565</v>
      </c>
      <c r="D25" s="187">
        <v>1.0733452593917709</v>
      </c>
      <c r="E25" s="186">
        <v>3623</v>
      </c>
      <c r="F25" s="199">
        <v>21.863437605112683</v>
      </c>
      <c r="G25" s="611">
        <v>5924</v>
      </c>
      <c r="H25" s="199">
        <v>21.89300411522634</v>
      </c>
      <c r="I25" s="617">
        <v>9.4667369800405901</v>
      </c>
      <c r="J25" s="402"/>
    </row>
    <row r="26" spans="1:10" x14ac:dyDescent="0.2">
      <c r="A26" s="609"/>
      <c r="B26" s="614" t="s">
        <v>229</v>
      </c>
      <c r="C26" s="612">
        <v>249</v>
      </c>
      <c r="D26" s="187">
        <v>196.42857142857142</v>
      </c>
      <c r="E26" s="186">
        <v>1598</v>
      </c>
      <c r="F26" s="199">
        <v>8.9297886843899104</v>
      </c>
      <c r="G26" s="189">
        <v>2213</v>
      </c>
      <c r="H26" s="199">
        <v>-18.669606762219772</v>
      </c>
      <c r="I26" s="812">
        <v>3.536443102098215</v>
      </c>
      <c r="J26" s="402"/>
    </row>
    <row r="27" spans="1:10" x14ac:dyDescent="0.2">
      <c r="A27" s="609"/>
      <c r="B27" s="614" t="s">
        <v>230</v>
      </c>
      <c r="C27" s="613">
        <v>130</v>
      </c>
      <c r="D27" s="187">
        <v>-2.2556390977443606</v>
      </c>
      <c r="E27" s="189">
        <v>358</v>
      </c>
      <c r="F27" s="187">
        <v>-61.422413793103445</v>
      </c>
      <c r="G27" s="189">
        <v>485</v>
      </c>
      <c r="H27" s="187">
        <v>-59.346186085498744</v>
      </c>
      <c r="I27" s="618">
        <v>0.77504514438212124</v>
      </c>
      <c r="J27" s="402"/>
    </row>
    <row r="28" spans="1:10" x14ac:dyDescent="0.2">
      <c r="A28" s="609"/>
      <c r="B28" s="614" t="s">
        <v>231</v>
      </c>
      <c r="C28" s="613">
        <v>0</v>
      </c>
      <c r="D28" s="187" t="s">
        <v>150</v>
      </c>
      <c r="E28" s="189">
        <v>383</v>
      </c>
      <c r="F28" s="187" t="s">
        <v>150</v>
      </c>
      <c r="G28" s="611">
        <v>507</v>
      </c>
      <c r="H28" s="187" t="s">
        <v>150</v>
      </c>
      <c r="I28" s="618">
        <v>0.81020183134378443</v>
      </c>
      <c r="J28" s="402"/>
    </row>
    <row r="29" spans="1:10" x14ac:dyDescent="0.2">
      <c r="A29" s="609"/>
      <c r="B29" s="614" t="s">
        <v>232</v>
      </c>
      <c r="C29" s="613">
        <v>0</v>
      </c>
      <c r="D29" s="201" t="s">
        <v>150</v>
      </c>
      <c r="E29" s="189">
        <v>0</v>
      </c>
      <c r="F29" s="187">
        <v>-100</v>
      </c>
      <c r="G29" s="201" t="s">
        <v>150</v>
      </c>
      <c r="H29" s="187">
        <v>-100</v>
      </c>
      <c r="I29" s="812">
        <v>0</v>
      </c>
      <c r="J29" s="402"/>
    </row>
    <row r="30" spans="1:10" x14ac:dyDescent="0.2">
      <c r="A30" s="609"/>
      <c r="B30" s="614" t="s">
        <v>233</v>
      </c>
      <c r="C30" s="612">
        <v>133</v>
      </c>
      <c r="D30" s="201">
        <v>52.873563218390807</v>
      </c>
      <c r="E30" s="186">
        <v>634</v>
      </c>
      <c r="F30" s="187">
        <v>272.94117647058823</v>
      </c>
      <c r="G30" s="189">
        <v>1104</v>
      </c>
      <c r="H30" s="187">
        <v>549.41176470588232</v>
      </c>
      <c r="I30" s="617">
        <v>1.7642264729852821</v>
      </c>
      <c r="J30" s="402"/>
    </row>
    <row r="31" spans="1:10" x14ac:dyDescent="0.2">
      <c r="A31" s="609"/>
      <c r="B31" s="614" t="s">
        <v>234</v>
      </c>
      <c r="C31" s="613">
        <v>278</v>
      </c>
      <c r="D31" s="187">
        <v>112.21374045801527</v>
      </c>
      <c r="E31" s="189">
        <v>1091</v>
      </c>
      <c r="F31" s="187">
        <v>101.66358595194085</v>
      </c>
      <c r="G31" s="611">
        <v>1356</v>
      </c>
      <c r="H31" s="187">
        <v>97.956204379562038</v>
      </c>
      <c r="I31" s="618">
        <v>2.1669303418188788</v>
      </c>
      <c r="J31" s="402"/>
    </row>
    <row r="32" spans="1:10" x14ac:dyDescent="0.2">
      <c r="A32" s="609"/>
      <c r="B32" s="614" t="s">
        <v>235</v>
      </c>
      <c r="C32" s="612">
        <v>83</v>
      </c>
      <c r="D32" s="201">
        <v>-6.7415730337078648</v>
      </c>
      <c r="E32" s="186">
        <v>746</v>
      </c>
      <c r="F32" s="187">
        <v>116.23188405797103</v>
      </c>
      <c r="G32" s="611">
        <v>1828</v>
      </c>
      <c r="H32" s="187">
        <v>119.44777911164466</v>
      </c>
      <c r="I32" s="618">
        <v>2.9212010802691082</v>
      </c>
      <c r="J32" s="402"/>
    </row>
    <row r="33" spans="1:10" x14ac:dyDescent="0.2">
      <c r="A33" s="609"/>
      <c r="B33" s="614" t="s">
        <v>236</v>
      </c>
      <c r="C33" s="612">
        <v>787</v>
      </c>
      <c r="D33" s="201">
        <v>-11.273957158962796</v>
      </c>
      <c r="E33" s="186">
        <v>5828</v>
      </c>
      <c r="F33" s="187">
        <v>5.732946298984035</v>
      </c>
      <c r="G33" s="611">
        <v>10216</v>
      </c>
      <c r="H33" s="187">
        <v>18.309206716850028</v>
      </c>
      <c r="I33" s="618">
        <v>16.325487000015983</v>
      </c>
      <c r="J33" s="402"/>
    </row>
    <row r="34" spans="1:10" x14ac:dyDescent="0.2">
      <c r="A34" s="609"/>
      <c r="B34" s="614" t="s">
        <v>237</v>
      </c>
      <c r="C34" s="613">
        <v>0</v>
      </c>
      <c r="D34" s="187" t="s">
        <v>150</v>
      </c>
      <c r="E34" s="189">
        <v>0</v>
      </c>
      <c r="F34" s="187">
        <v>-100</v>
      </c>
      <c r="G34" s="611">
        <v>44</v>
      </c>
      <c r="H34" s="187">
        <v>-74.566473988439313</v>
      </c>
      <c r="I34" s="618">
        <v>7.0313373923326469E-2</v>
      </c>
      <c r="J34" s="402"/>
    </row>
    <row r="35" spans="1:10" x14ac:dyDescent="0.2">
      <c r="A35" s="609"/>
      <c r="B35" s="614" t="s">
        <v>238</v>
      </c>
      <c r="C35" s="613">
        <v>0</v>
      </c>
      <c r="D35" s="187" t="s">
        <v>150</v>
      </c>
      <c r="E35" s="189">
        <v>33</v>
      </c>
      <c r="F35" s="187" t="s">
        <v>150</v>
      </c>
      <c r="G35" s="611">
        <v>33</v>
      </c>
      <c r="H35" s="187" t="s">
        <v>150</v>
      </c>
      <c r="I35" s="618">
        <v>5.2735030442494849E-2</v>
      </c>
      <c r="J35" s="402"/>
    </row>
    <row r="36" spans="1:10" x14ac:dyDescent="0.2">
      <c r="A36" s="815"/>
      <c r="B36" s="192" t="s">
        <v>529</v>
      </c>
      <c r="C36" s="192">
        <v>2225</v>
      </c>
      <c r="D36" s="193">
        <v>12.944162436548224</v>
      </c>
      <c r="E36" s="192">
        <v>14294</v>
      </c>
      <c r="F36" s="194">
        <v>16.581029279830357</v>
      </c>
      <c r="G36" s="195">
        <v>23710</v>
      </c>
      <c r="H36" s="194">
        <v>20.062791168725948</v>
      </c>
      <c r="I36" s="196">
        <v>37.889320357319782</v>
      </c>
      <c r="J36" s="402"/>
    </row>
    <row r="37" spans="1:10" x14ac:dyDescent="0.2">
      <c r="A37" s="205" t="s">
        <v>239</v>
      </c>
      <c r="B37" s="205"/>
      <c r="C37" s="205">
        <v>5978</v>
      </c>
      <c r="D37" s="206">
        <v>25.561856752783029</v>
      </c>
      <c r="E37" s="205">
        <v>37348</v>
      </c>
      <c r="F37" s="207">
        <v>10.415373244641538</v>
      </c>
      <c r="G37" s="205">
        <v>62577</v>
      </c>
      <c r="H37" s="207">
        <v>11.170921494430528</v>
      </c>
      <c r="I37" s="208">
        <v>100</v>
      </c>
      <c r="J37" s="402"/>
    </row>
    <row r="38" spans="1:10" x14ac:dyDescent="0.2">
      <c r="A38" s="209" t="s">
        <v>644</v>
      </c>
      <c r="B38" s="813"/>
      <c r="C38" s="210">
        <v>2624</v>
      </c>
      <c r="D38" s="211">
        <v>7.0146818923327903</v>
      </c>
      <c r="E38" s="210">
        <v>19223</v>
      </c>
      <c r="F38" s="211">
        <v>13.129708097928436</v>
      </c>
      <c r="G38" s="210">
        <v>33044</v>
      </c>
      <c r="H38" s="211">
        <v>17.023763147643166</v>
      </c>
      <c r="I38" s="212">
        <v>52.805343816418173</v>
      </c>
      <c r="J38" s="402"/>
    </row>
    <row r="39" spans="1:10" x14ac:dyDescent="0.2">
      <c r="A39" s="209" t="s">
        <v>645</v>
      </c>
      <c r="B39" s="813"/>
      <c r="C39" s="210">
        <v>3354</v>
      </c>
      <c r="D39" s="211">
        <v>45.257687310524034</v>
      </c>
      <c r="E39" s="210">
        <v>18125</v>
      </c>
      <c r="F39" s="211">
        <v>7.6753995128616417</v>
      </c>
      <c r="G39" s="210">
        <v>29533</v>
      </c>
      <c r="H39" s="211">
        <v>5.2794809639241409</v>
      </c>
      <c r="I39" s="212">
        <v>47.194656183581827</v>
      </c>
      <c r="J39" s="402"/>
    </row>
    <row r="40" spans="1:10" x14ac:dyDescent="0.2">
      <c r="A40" s="213" t="s">
        <v>646</v>
      </c>
      <c r="B40" s="814"/>
      <c r="C40" s="214">
        <v>1420</v>
      </c>
      <c r="D40" s="215">
        <v>49.316508937960037</v>
      </c>
      <c r="E40" s="214">
        <v>7461</v>
      </c>
      <c r="F40" s="215">
        <v>22.472094550229809</v>
      </c>
      <c r="G40" s="214">
        <v>12777</v>
      </c>
      <c r="H40" s="215">
        <v>20.902725208175625</v>
      </c>
      <c r="I40" s="216">
        <v>20.418044968598686</v>
      </c>
      <c r="J40" s="402"/>
    </row>
    <row r="41" spans="1:10" x14ac:dyDescent="0.2">
      <c r="A41" s="213" t="s">
        <v>647</v>
      </c>
      <c r="B41" s="814"/>
      <c r="C41" s="214">
        <v>4558</v>
      </c>
      <c r="D41" s="215">
        <v>19.632545931758528</v>
      </c>
      <c r="E41" s="214">
        <v>29887</v>
      </c>
      <c r="F41" s="215">
        <v>7.7669202754840807</v>
      </c>
      <c r="G41" s="214">
        <v>49800</v>
      </c>
      <c r="H41" s="215">
        <v>8.9215021543710762</v>
      </c>
      <c r="I41" s="216">
        <v>79.581955031401321</v>
      </c>
    </row>
    <row r="42" spans="1:10" x14ac:dyDescent="0.2">
      <c r="A42" s="831" t="s">
        <v>648</v>
      </c>
      <c r="B42" s="832"/>
      <c r="C42" s="833">
        <v>320</v>
      </c>
      <c r="D42" s="790">
        <v>100</v>
      </c>
      <c r="E42" s="833">
        <v>916</v>
      </c>
      <c r="F42" s="834">
        <v>50.163934426229503</v>
      </c>
      <c r="G42" s="835">
        <v>1733</v>
      </c>
      <c r="H42" s="834">
        <v>92.128603104212857</v>
      </c>
      <c r="I42" s="836">
        <v>2.7693881138437444</v>
      </c>
    </row>
    <row r="43" spans="1:10" x14ac:dyDescent="0.2">
      <c r="A43" s="94" t="s">
        <v>570</v>
      </c>
    </row>
    <row r="44" spans="1:10" x14ac:dyDescent="0.2">
      <c r="A44" s="166" t="s">
        <v>670</v>
      </c>
    </row>
  </sheetData>
  <mergeCells count="5">
    <mergeCell ref="A3:A4"/>
    <mergeCell ref="C3:D3"/>
    <mergeCell ref="E3:F3"/>
    <mergeCell ref="G3:I3"/>
    <mergeCell ref="B3:B4"/>
  </mergeCells>
  <conditionalFormatting sqref="H6">
    <cfRule type="cellIs" dxfId="69" priority="1" operator="between">
      <formula>-0.49</formula>
      <formula>0.49</formula>
    </cfRule>
    <cfRule type="cellIs" dxfId="68" priority="2" operator="between">
      <formula>-0.49</formula>
      <formula>0.49</formula>
    </cfRule>
    <cfRule type="cellIs" dxfId="67" priority="3" operator="between">
      <formula>0.00001</formula>
      <formula>0.49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21"/>
  <sheetViews>
    <sheetView workbookViewId="0">
      <selection activeCell="G21" sqref="G21"/>
    </sheetView>
  </sheetViews>
  <sheetFormatPr baseColWidth="10" defaultRowHeight="14.25" x14ac:dyDescent="0.2"/>
  <sheetData>
    <row r="1" spans="1:8" x14ac:dyDescent="0.2">
      <c r="A1" s="17" t="s">
        <v>242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243</v>
      </c>
      <c r="H2" s="1"/>
    </row>
    <row r="3" spans="1:8" x14ac:dyDescent="0.2">
      <c r="A3" s="79"/>
      <c r="B3" s="856">
        <f>INDICE!A3</f>
        <v>42186</v>
      </c>
      <c r="C3" s="857"/>
      <c r="D3" s="857" t="s">
        <v>120</v>
      </c>
      <c r="E3" s="857"/>
      <c r="F3" s="857" t="s">
        <v>121</v>
      </c>
      <c r="G3" s="857"/>
      <c r="H3" s="1"/>
    </row>
    <row r="4" spans="1:8" x14ac:dyDescent="0.2">
      <c r="A4" s="81"/>
      <c r="B4" s="97" t="s">
        <v>57</v>
      </c>
      <c r="C4" s="97" t="s">
        <v>535</v>
      </c>
      <c r="D4" s="97" t="s">
        <v>57</v>
      </c>
      <c r="E4" s="97" t="s">
        <v>535</v>
      </c>
      <c r="F4" s="97" t="s">
        <v>57</v>
      </c>
      <c r="G4" s="451" t="s">
        <v>535</v>
      </c>
      <c r="H4" s="1"/>
    </row>
    <row r="5" spans="1:8" x14ac:dyDescent="0.2">
      <c r="A5" s="224" t="s">
        <v>8</v>
      </c>
      <c r="B5" s="620">
        <v>49.651952054597658</v>
      </c>
      <c r="C5" s="821">
        <v>-36.786577892743352</v>
      </c>
      <c r="D5" s="620">
        <v>48.889087439264827</v>
      </c>
      <c r="E5" s="821">
        <v>-37.2020635482057</v>
      </c>
      <c r="F5" s="620">
        <v>56.062961295723284</v>
      </c>
      <c r="G5" s="821">
        <v>-28.790850484406544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240</v>
      </c>
      <c r="H6" s="1"/>
    </row>
    <row r="7" spans="1:8" x14ac:dyDescent="0.2">
      <c r="A7" s="94" t="s">
        <v>133</v>
      </c>
      <c r="B7" s="1"/>
      <c r="C7" s="1"/>
      <c r="D7" s="1"/>
      <c r="E7" s="1"/>
      <c r="F7" s="1"/>
      <c r="G7" s="1"/>
      <c r="H7" s="1"/>
    </row>
    <row r="21" spans="7:7" x14ac:dyDescent="0.2">
      <c r="G21" t="s">
        <v>631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1"/>
  <sheetViews>
    <sheetView workbookViewId="0">
      <selection activeCell="A30" sqref="A30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25" t="s">
        <v>539</v>
      </c>
      <c r="B1" s="225"/>
      <c r="C1" s="226"/>
      <c r="D1" s="226"/>
      <c r="E1" s="226"/>
      <c r="F1" s="226"/>
      <c r="G1" s="226"/>
      <c r="H1" s="227"/>
    </row>
    <row r="2" spans="1:8" x14ac:dyDescent="0.2">
      <c r="A2" s="228"/>
      <c r="B2" s="228"/>
      <c r="C2" s="229"/>
      <c r="D2" s="229"/>
      <c r="E2" s="229"/>
      <c r="F2" s="229"/>
      <c r="G2" s="229"/>
      <c r="H2" s="230" t="s">
        <v>159</v>
      </c>
    </row>
    <row r="3" spans="1:8" ht="14.1" customHeight="1" x14ac:dyDescent="0.2">
      <c r="A3" s="231"/>
      <c r="B3" s="856">
        <f>INDICE!A3</f>
        <v>42186</v>
      </c>
      <c r="C3" s="857"/>
      <c r="D3" s="857" t="s">
        <v>120</v>
      </c>
      <c r="E3" s="857"/>
      <c r="F3" s="857" t="s">
        <v>121</v>
      </c>
      <c r="G3" s="857"/>
      <c r="H3" s="857"/>
    </row>
    <row r="4" spans="1:8" x14ac:dyDescent="0.2">
      <c r="A4" s="232"/>
      <c r="B4" s="72" t="s">
        <v>48</v>
      </c>
      <c r="C4" s="72" t="s">
        <v>535</v>
      </c>
      <c r="D4" s="72" t="s">
        <v>48</v>
      </c>
      <c r="E4" s="72" t="s">
        <v>535</v>
      </c>
      <c r="F4" s="72" t="s">
        <v>48</v>
      </c>
      <c r="G4" s="73" t="s">
        <v>535</v>
      </c>
      <c r="H4" s="73" t="s">
        <v>110</v>
      </c>
    </row>
    <row r="5" spans="1:8" x14ac:dyDescent="0.2">
      <c r="A5" s="232" t="s">
        <v>244</v>
      </c>
      <c r="B5" s="233"/>
      <c r="C5" s="233"/>
      <c r="D5" s="233"/>
      <c r="E5" s="233"/>
      <c r="F5" s="233"/>
      <c r="G5" s="234"/>
      <c r="H5" s="235"/>
    </row>
    <row r="6" spans="1:8" x14ac:dyDescent="0.2">
      <c r="A6" s="236" t="s">
        <v>472</v>
      </c>
      <c r="B6" s="766">
        <v>46</v>
      </c>
      <c r="C6" s="622">
        <v>-13.20754716981132</v>
      </c>
      <c r="D6" s="380">
        <v>415</v>
      </c>
      <c r="E6" s="622">
        <v>33.440514469453376</v>
      </c>
      <c r="F6" s="380">
        <v>747</v>
      </c>
      <c r="G6" s="622">
        <v>68.243243243243242</v>
      </c>
      <c r="H6" s="622">
        <v>4.6091195162584064</v>
      </c>
    </row>
    <row r="7" spans="1:8" x14ac:dyDescent="0.2">
      <c r="A7" s="236" t="s">
        <v>49</v>
      </c>
      <c r="B7" s="766">
        <v>20</v>
      </c>
      <c r="C7" s="625" t="s">
        <v>150</v>
      </c>
      <c r="D7" s="380">
        <v>77</v>
      </c>
      <c r="E7" s="622">
        <v>133.33333333333331</v>
      </c>
      <c r="F7" s="380">
        <v>149</v>
      </c>
      <c r="G7" s="622">
        <v>122.38805970149254</v>
      </c>
      <c r="H7" s="622">
        <v>0.9193558338989325</v>
      </c>
    </row>
    <row r="8" spans="1:8" x14ac:dyDescent="0.2">
      <c r="A8" s="236" t="s">
        <v>50</v>
      </c>
      <c r="B8" s="766">
        <v>249</v>
      </c>
      <c r="C8" s="622">
        <v>-11.071428571428571</v>
      </c>
      <c r="D8" s="380">
        <v>1251</v>
      </c>
      <c r="E8" s="622">
        <v>20.986460348162474</v>
      </c>
      <c r="F8" s="380">
        <v>2168</v>
      </c>
      <c r="G8" s="622">
        <v>10.050761421319796</v>
      </c>
      <c r="H8" s="622">
        <v>13.376935891898562</v>
      </c>
    </row>
    <row r="9" spans="1:8" x14ac:dyDescent="0.2">
      <c r="A9" s="236" t="s">
        <v>129</v>
      </c>
      <c r="B9" s="766">
        <v>293</v>
      </c>
      <c r="C9" s="622">
        <v>-36.026200873362448</v>
      </c>
      <c r="D9" s="380">
        <v>2981</v>
      </c>
      <c r="E9" s="622">
        <v>3.3557046979865772E-2</v>
      </c>
      <c r="F9" s="380">
        <v>4926</v>
      </c>
      <c r="G9" s="622">
        <v>-5.6863871338311309</v>
      </c>
      <c r="H9" s="622">
        <v>30.394274079101624</v>
      </c>
    </row>
    <row r="10" spans="1:8" x14ac:dyDescent="0.2">
      <c r="A10" s="236" t="s">
        <v>130</v>
      </c>
      <c r="B10" s="766">
        <v>303</v>
      </c>
      <c r="C10" s="622">
        <v>-55.57184750733137</v>
      </c>
      <c r="D10" s="380">
        <v>2324</v>
      </c>
      <c r="E10" s="622">
        <v>-29.275715155203898</v>
      </c>
      <c r="F10" s="380">
        <v>4593</v>
      </c>
      <c r="G10" s="622">
        <v>-18.201246660730185</v>
      </c>
      <c r="H10" s="622">
        <v>28.339606342938232</v>
      </c>
    </row>
    <row r="11" spans="1:8" x14ac:dyDescent="0.2">
      <c r="A11" s="236" t="s">
        <v>245</v>
      </c>
      <c r="B11" s="766">
        <v>349</v>
      </c>
      <c r="C11" s="622">
        <v>12.580645161290322</v>
      </c>
      <c r="D11" s="380">
        <v>2034</v>
      </c>
      <c r="E11" s="622">
        <v>10.124526258798051</v>
      </c>
      <c r="F11" s="380">
        <v>3624</v>
      </c>
      <c r="G11" s="622">
        <v>23.643807574206754</v>
      </c>
      <c r="H11" s="622">
        <v>22.360708335904238</v>
      </c>
    </row>
    <row r="12" spans="1:8" x14ac:dyDescent="0.2">
      <c r="A12" s="239" t="s">
        <v>246</v>
      </c>
      <c r="B12" s="767">
        <v>1260</v>
      </c>
      <c r="C12" s="241">
        <v>-29.332585530005606</v>
      </c>
      <c r="D12" s="240">
        <v>9082</v>
      </c>
      <c r="E12" s="241">
        <v>-4.3093456959224525</v>
      </c>
      <c r="F12" s="240">
        <v>16207</v>
      </c>
      <c r="G12" s="241">
        <v>-0.26461538461538464</v>
      </c>
      <c r="H12" s="241">
        <v>100</v>
      </c>
    </row>
    <row r="13" spans="1:8" x14ac:dyDescent="0.2">
      <c r="A13" s="191" t="s">
        <v>247</v>
      </c>
      <c r="B13" s="768"/>
      <c r="C13" s="243"/>
      <c r="D13" s="242"/>
      <c r="E13" s="243"/>
      <c r="F13" s="242"/>
      <c r="G13" s="243"/>
      <c r="H13" s="243"/>
    </row>
    <row r="14" spans="1:8" x14ac:dyDescent="0.2">
      <c r="A14" s="236" t="s">
        <v>472</v>
      </c>
      <c r="B14" s="766">
        <v>18</v>
      </c>
      <c r="C14" s="622">
        <v>-58.139534883720934</v>
      </c>
      <c r="D14" s="380">
        <v>226</v>
      </c>
      <c r="E14" s="622">
        <v>-19.572953736654807</v>
      </c>
      <c r="F14" s="380">
        <v>370</v>
      </c>
      <c r="G14" s="622">
        <v>-8.8669950738916263</v>
      </c>
      <c r="H14" s="622">
        <v>1.8171995481557881</v>
      </c>
    </row>
    <row r="15" spans="1:8" x14ac:dyDescent="0.2">
      <c r="A15" s="236" t="s">
        <v>49</v>
      </c>
      <c r="B15" s="766">
        <v>541</v>
      </c>
      <c r="C15" s="622">
        <v>88.501742160278738</v>
      </c>
      <c r="D15" s="380">
        <v>2628</v>
      </c>
      <c r="E15" s="622">
        <v>35.324407826982487</v>
      </c>
      <c r="F15" s="380">
        <v>4105</v>
      </c>
      <c r="G15" s="622">
        <v>24.318594791035736</v>
      </c>
      <c r="H15" s="622">
        <v>20.161092284268946</v>
      </c>
    </row>
    <row r="16" spans="1:8" x14ac:dyDescent="0.2">
      <c r="A16" s="236" t="s">
        <v>50</v>
      </c>
      <c r="B16" s="766">
        <v>44</v>
      </c>
      <c r="C16" s="792">
        <v>-22.807017543859647</v>
      </c>
      <c r="D16" s="380">
        <v>283</v>
      </c>
      <c r="E16" s="622">
        <v>10.546875</v>
      </c>
      <c r="F16" s="380">
        <v>366</v>
      </c>
      <c r="G16" s="622">
        <v>-10.513447432762836</v>
      </c>
      <c r="H16" s="622">
        <v>1.7975541476351848</v>
      </c>
    </row>
    <row r="17" spans="1:8" x14ac:dyDescent="0.2">
      <c r="A17" s="236" t="s">
        <v>129</v>
      </c>
      <c r="B17" s="766">
        <v>635</v>
      </c>
      <c r="C17" s="622">
        <v>-11.312849162011174</v>
      </c>
      <c r="D17" s="380">
        <v>3259</v>
      </c>
      <c r="E17" s="622">
        <v>-5.8636626227614101</v>
      </c>
      <c r="F17" s="380">
        <v>6208</v>
      </c>
      <c r="G17" s="622">
        <v>13.554051582220596</v>
      </c>
      <c r="H17" s="622">
        <v>30.489661607976032</v>
      </c>
    </row>
    <row r="18" spans="1:8" x14ac:dyDescent="0.2">
      <c r="A18" s="236" t="s">
        <v>130</v>
      </c>
      <c r="B18" s="766">
        <v>160</v>
      </c>
      <c r="C18" s="622">
        <v>-36</v>
      </c>
      <c r="D18" s="380">
        <v>995</v>
      </c>
      <c r="E18" s="622">
        <v>-46.762974852862492</v>
      </c>
      <c r="F18" s="380">
        <v>2152</v>
      </c>
      <c r="G18" s="622">
        <v>-33.498145859085291</v>
      </c>
      <c r="H18" s="622">
        <v>10.569225480084475</v>
      </c>
    </row>
    <row r="19" spans="1:8" x14ac:dyDescent="0.2">
      <c r="A19" s="236" t="s">
        <v>245</v>
      </c>
      <c r="B19" s="766">
        <v>707</v>
      </c>
      <c r="C19" s="622">
        <v>69.951923076923066</v>
      </c>
      <c r="D19" s="380">
        <v>4284</v>
      </c>
      <c r="E19" s="622">
        <v>28.263473053892213</v>
      </c>
      <c r="F19" s="380">
        <v>7160</v>
      </c>
      <c r="G19" s="622">
        <v>25.923320436158985</v>
      </c>
      <c r="H19" s="622">
        <v>35.165266931879572</v>
      </c>
    </row>
    <row r="20" spans="1:8" x14ac:dyDescent="0.2">
      <c r="A20" s="244" t="s">
        <v>248</v>
      </c>
      <c r="B20" s="769">
        <v>2105</v>
      </c>
      <c r="C20" s="246">
        <v>18.993781797625779</v>
      </c>
      <c r="D20" s="245">
        <v>11675</v>
      </c>
      <c r="E20" s="246">
        <v>4.7085201793721971</v>
      </c>
      <c r="F20" s="245">
        <v>20361</v>
      </c>
      <c r="G20" s="246">
        <v>10.023776072625095</v>
      </c>
      <c r="H20" s="246">
        <v>100</v>
      </c>
    </row>
    <row r="21" spans="1:8" x14ac:dyDescent="0.2">
      <c r="A21" s="191" t="s">
        <v>540</v>
      </c>
      <c r="B21" s="770"/>
      <c r="C21" s="624"/>
      <c r="D21" s="623"/>
      <c r="E21" s="624"/>
      <c r="F21" s="623"/>
      <c r="G21" s="624"/>
      <c r="H21" s="624"/>
    </row>
    <row r="22" spans="1:8" x14ac:dyDescent="0.2">
      <c r="A22" s="236" t="s">
        <v>472</v>
      </c>
      <c r="B22" s="766">
        <v>-28</v>
      </c>
      <c r="C22" s="622">
        <v>180</v>
      </c>
      <c r="D22" s="380">
        <v>-189</v>
      </c>
      <c r="E22" s="622">
        <v>530</v>
      </c>
      <c r="F22" s="380">
        <v>-377</v>
      </c>
      <c r="G22" s="622">
        <v>892.10526315789468</v>
      </c>
      <c r="H22" s="625" t="s">
        <v>541</v>
      </c>
    </row>
    <row r="23" spans="1:8" x14ac:dyDescent="0.2">
      <c r="A23" s="236" t="s">
        <v>49</v>
      </c>
      <c r="B23" s="766">
        <v>521</v>
      </c>
      <c r="C23" s="622">
        <v>81.533101045296164</v>
      </c>
      <c r="D23" s="380">
        <v>2551</v>
      </c>
      <c r="E23" s="622">
        <v>33.63017286537454</v>
      </c>
      <c r="F23" s="380">
        <v>3956</v>
      </c>
      <c r="G23" s="622">
        <v>22.287480680061826</v>
      </c>
      <c r="H23" s="625" t="s">
        <v>541</v>
      </c>
    </row>
    <row r="24" spans="1:8" x14ac:dyDescent="0.2">
      <c r="A24" s="236" t="s">
        <v>50</v>
      </c>
      <c r="B24" s="766">
        <v>-205</v>
      </c>
      <c r="C24" s="622">
        <v>-8.071748878923767</v>
      </c>
      <c r="D24" s="380">
        <v>-968</v>
      </c>
      <c r="E24" s="622">
        <v>24.421593830334189</v>
      </c>
      <c r="F24" s="380">
        <v>-1802</v>
      </c>
      <c r="G24" s="622">
        <v>15.438821268417682</v>
      </c>
      <c r="H24" s="625" t="s">
        <v>541</v>
      </c>
    </row>
    <row r="25" spans="1:8" x14ac:dyDescent="0.2">
      <c r="A25" s="236" t="s">
        <v>129</v>
      </c>
      <c r="B25" s="766">
        <v>342</v>
      </c>
      <c r="C25" s="622">
        <v>32.558139534883722</v>
      </c>
      <c r="D25" s="380">
        <v>278</v>
      </c>
      <c r="E25" s="622">
        <v>-42.323651452282157</v>
      </c>
      <c r="F25" s="380">
        <v>1282</v>
      </c>
      <c r="G25" s="622">
        <v>425.40983606557381</v>
      </c>
      <c r="H25" s="625" t="s">
        <v>541</v>
      </c>
    </row>
    <row r="26" spans="1:8" x14ac:dyDescent="0.2">
      <c r="A26" s="236" t="s">
        <v>130</v>
      </c>
      <c r="B26" s="766">
        <v>-143</v>
      </c>
      <c r="C26" s="622">
        <v>-66.898148148148152</v>
      </c>
      <c r="D26" s="380">
        <v>-1329</v>
      </c>
      <c r="E26" s="622">
        <v>-6.2103034580098804</v>
      </c>
      <c r="F26" s="380">
        <v>-2441</v>
      </c>
      <c r="G26" s="622">
        <v>2.6061370323665409</v>
      </c>
      <c r="H26" s="625" t="s">
        <v>541</v>
      </c>
    </row>
    <row r="27" spans="1:8" x14ac:dyDescent="0.2">
      <c r="A27" s="236" t="s">
        <v>245</v>
      </c>
      <c r="B27" s="766">
        <v>358</v>
      </c>
      <c r="C27" s="622">
        <v>237.73584905660377</v>
      </c>
      <c r="D27" s="380">
        <v>2250</v>
      </c>
      <c r="E27" s="622">
        <v>50.703281982585402</v>
      </c>
      <c r="F27" s="380">
        <v>3536</v>
      </c>
      <c r="G27" s="622">
        <v>28.348457350272234</v>
      </c>
      <c r="H27" s="625" t="s">
        <v>541</v>
      </c>
    </row>
    <row r="28" spans="1:8" x14ac:dyDescent="0.2">
      <c r="A28" s="244" t="s">
        <v>249</v>
      </c>
      <c r="B28" s="769">
        <v>845</v>
      </c>
      <c r="C28" s="246">
        <v>-6135.7142857142853</v>
      </c>
      <c r="D28" s="245">
        <v>2593</v>
      </c>
      <c r="E28" s="246">
        <v>56.298975286317052</v>
      </c>
      <c r="F28" s="245">
        <v>4154</v>
      </c>
      <c r="G28" s="246">
        <v>84.13120567375887</v>
      </c>
      <c r="H28" s="621" t="s">
        <v>541</v>
      </c>
    </row>
    <row r="29" spans="1:8" x14ac:dyDescent="0.2">
      <c r="A29" s="94" t="s">
        <v>653</v>
      </c>
      <c r="B29" s="237"/>
      <c r="C29" s="237"/>
      <c r="D29" s="237"/>
      <c r="E29" s="237"/>
      <c r="F29" s="237"/>
      <c r="G29" s="237"/>
      <c r="H29" s="248" t="s">
        <v>240</v>
      </c>
    </row>
    <row r="30" spans="1:8" x14ac:dyDescent="0.2">
      <c r="A30" s="166" t="s">
        <v>670</v>
      </c>
      <c r="B30" s="237"/>
      <c r="C30" s="237"/>
      <c r="D30" s="237"/>
      <c r="E30" s="237"/>
      <c r="F30" s="237"/>
      <c r="G30" s="238"/>
      <c r="H30" s="238"/>
    </row>
    <row r="31" spans="1:8" x14ac:dyDescent="0.2">
      <c r="A31" s="166" t="s">
        <v>542</v>
      </c>
      <c r="B31" s="237"/>
      <c r="C31" s="237"/>
      <c r="D31" s="237"/>
      <c r="E31" s="237"/>
      <c r="F31" s="237"/>
      <c r="G31" s="238"/>
      <c r="H31" s="238"/>
    </row>
  </sheetData>
  <mergeCells count="3">
    <mergeCell ref="B3:C3"/>
    <mergeCell ref="D3:E3"/>
    <mergeCell ref="F3:H3"/>
  </mergeCells>
  <conditionalFormatting sqref="E9">
    <cfRule type="cellIs" dxfId="66" priority="1" operator="between">
      <formula>-0.49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H53"/>
  <sheetViews>
    <sheetView topLeftCell="A13" workbookViewId="0">
      <selection activeCell="H61" sqref="H61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25" t="s">
        <v>543</v>
      </c>
      <c r="B1" s="225"/>
      <c r="C1" s="1"/>
      <c r="D1" s="1"/>
      <c r="E1" s="1"/>
      <c r="F1" s="1"/>
      <c r="G1" s="1"/>
      <c r="H1" s="1"/>
    </row>
    <row r="2" spans="1:8" x14ac:dyDescent="0.2">
      <c r="A2" s="603"/>
      <c r="B2" s="603"/>
      <c r="C2" s="603"/>
      <c r="D2" s="603"/>
      <c r="E2" s="603"/>
      <c r="F2" s="1"/>
      <c r="G2" s="1"/>
      <c r="H2" s="605" t="s">
        <v>159</v>
      </c>
    </row>
    <row r="3" spans="1:8" ht="14.45" customHeight="1" x14ac:dyDescent="0.2">
      <c r="A3" s="875" t="s">
        <v>537</v>
      </c>
      <c r="B3" s="873" t="s">
        <v>538</v>
      </c>
      <c r="C3" s="859">
        <f>INDICE!A3</f>
        <v>42186</v>
      </c>
      <c r="D3" s="858">
        <v>41671</v>
      </c>
      <c r="E3" s="858">
        <v>41671</v>
      </c>
      <c r="F3" s="857" t="s">
        <v>121</v>
      </c>
      <c r="G3" s="857"/>
      <c r="H3" s="857"/>
    </row>
    <row r="4" spans="1:8" x14ac:dyDescent="0.2">
      <c r="A4" s="876"/>
      <c r="B4" s="874"/>
      <c r="C4" s="97" t="s">
        <v>546</v>
      </c>
      <c r="D4" s="97" t="s">
        <v>547</v>
      </c>
      <c r="E4" s="97" t="s">
        <v>250</v>
      </c>
      <c r="F4" s="97" t="s">
        <v>546</v>
      </c>
      <c r="G4" s="97" t="s">
        <v>547</v>
      </c>
      <c r="H4" s="97" t="s">
        <v>250</v>
      </c>
    </row>
    <row r="5" spans="1:8" x14ac:dyDescent="0.2">
      <c r="A5" s="626"/>
      <c r="B5" s="186" t="s">
        <v>212</v>
      </c>
      <c r="C5" s="186">
        <v>0</v>
      </c>
      <c r="D5" s="186">
        <v>42</v>
      </c>
      <c r="E5" s="249">
        <v>42</v>
      </c>
      <c r="F5" s="188">
        <v>6</v>
      </c>
      <c r="G5" s="186">
        <v>214</v>
      </c>
      <c r="H5" s="249">
        <v>208</v>
      </c>
    </row>
    <row r="6" spans="1:8" x14ac:dyDescent="0.2">
      <c r="A6" s="626"/>
      <c r="B6" s="186" t="s">
        <v>251</v>
      </c>
      <c r="C6" s="186">
        <v>219</v>
      </c>
      <c r="D6" s="186">
        <v>363</v>
      </c>
      <c r="E6" s="249">
        <v>144</v>
      </c>
      <c r="F6" s="188">
        <v>2151</v>
      </c>
      <c r="G6" s="186">
        <v>2112</v>
      </c>
      <c r="H6" s="250">
        <v>-39</v>
      </c>
    </row>
    <row r="7" spans="1:8" x14ac:dyDescent="0.2">
      <c r="A7" s="626"/>
      <c r="B7" s="189" t="s">
        <v>213</v>
      </c>
      <c r="C7" s="189">
        <v>0</v>
      </c>
      <c r="D7" s="189">
        <v>1</v>
      </c>
      <c r="E7" s="251">
        <v>1</v>
      </c>
      <c r="F7" s="189">
        <v>0</v>
      </c>
      <c r="G7" s="189">
        <v>102</v>
      </c>
      <c r="H7" s="250">
        <v>102</v>
      </c>
    </row>
    <row r="8" spans="1:8" x14ac:dyDescent="0.2">
      <c r="A8" s="191" t="s">
        <v>348</v>
      </c>
      <c r="B8" s="192"/>
      <c r="C8" s="192">
        <v>219</v>
      </c>
      <c r="D8" s="192">
        <v>406</v>
      </c>
      <c r="E8" s="252">
        <v>187</v>
      </c>
      <c r="F8" s="192">
        <v>2157</v>
      </c>
      <c r="G8" s="192">
        <v>2428</v>
      </c>
      <c r="H8" s="252">
        <v>271</v>
      </c>
    </row>
    <row r="9" spans="1:8" x14ac:dyDescent="0.2">
      <c r="A9" s="626"/>
      <c r="B9" s="189" t="s">
        <v>252</v>
      </c>
      <c r="C9" s="189">
        <v>0</v>
      </c>
      <c r="D9" s="186">
        <v>1</v>
      </c>
      <c r="E9" s="253">
        <v>1</v>
      </c>
      <c r="F9" s="189">
        <v>510</v>
      </c>
      <c r="G9" s="186">
        <v>8</v>
      </c>
      <c r="H9" s="253">
        <v>-502</v>
      </c>
    </row>
    <row r="10" spans="1:8" x14ac:dyDescent="0.2">
      <c r="A10" s="626"/>
      <c r="B10" s="186" t="s">
        <v>214</v>
      </c>
      <c r="C10" s="186">
        <v>0</v>
      </c>
      <c r="D10" s="186">
        <v>13</v>
      </c>
      <c r="E10" s="250">
        <v>13</v>
      </c>
      <c r="F10" s="186">
        <v>0</v>
      </c>
      <c r="G10" s="186">
        <v>78</v>
      </c>
      <c r="H10" s="250">
        <v>78</v>
      </c>
    </row>
    <row r="11" spans="1:8" x14ac:dyDescent="0.2">
      <c r="A11" s="626"/>
      <c r="B11" s="189" t="s">
        <v>253</v>
      </c>
      <c r="C11" s="189">
        <v>0</v>
      </c>
      <c r="D11" s="189">
        <v>91</v>
      </c>
      <c r="E11" s="250">
        <v>91</v>
      </c>
      <c r="F11" s="189">
        <v>9</v>
      </c>
      <c r="G11" s="189">
        <v>1224</v>
      </c>
      <c r="H11" s="250">
        <v>1215</v>
      </c>
    </row>
    <row r="12" spans="1:8" x14ac:dyDescent="0.2">
      <c r="A12" s="191" t="s">
        <v>544</v>
      </c>
      <c r="B12" s="192"/>
      <c r="C12" s="192">
        <v>0</v>
      </c>
      <c r="D12" s="192">
        <v>105</v>
      </c>
      <c r="E12" s="252">
        <v>105</v>
      </c>
      <c r="F12" s="192">
        <v>519</v>
      </c>
      <c r="G12" s="192">
        <v>1310</v>
      </c>
      <c r="H12" s="252">
        <v>791</v>
      </c>
    </row>
    <row r="13" spans="1:8" x14ac:dyDescent="0.2">
      <c r="A13" s="626"/>
      <c r="B13" s="189" t="s">
        <v>310</v>
      </c>
      <c r="C13" s="189">
        <v>3</v>
      </c>
      <c r="D13" s="186">
        <v>22</v>
      </c>
      <c r="E13" s="253">
        <v>19</v>
      </c>
      <c r="F13" s="189">
        <v>32</v>
      </c>
      <c r="G13" s="186">
        <v>254</v>
      </c>
      <c r="H13" s="253">
        <v>222</v>
      </c>
    </row>
    <row r="14" spans="1:8" x14ac:dyDescent="0.2">
      <c r="A14" s="626"/>
      <c r="B14" s="189" t="s">
        <v>254</v>
      </c>
      <c r="C14" s="189">
        <v>14</v>
      </c>
      <c r="D14" s="189">
        <v>98</v>
      </c>
      <c r="E14" s="250">
        <v>84</v>
      </c>
      <c r="F14" s="189">
        <v>291</v>
      </c>
      <c r="G14" s="189">
        <v>1208</v>
      </c>
      <c r="H14" s="250">
        <v>917</v>
      </c>
    </row>
    <row r="15" spans="1:8" x14ac:dyDescent="0.2">
      <c r="A15" s="626"/>
      <c r="B15" s="189" t="s">
        <v>255</v>
      </c>
      <c r="C15" s="189">
        <v>18</v>
      </c>
      <c r="D15" s="186">
        <v>202</v>
      </c>
      <c r="E15" s="250">
        <v>184</v>
      </c>
      <c r="F15" s="189">
        <v>426</v>
      </c>
      <c r="G15" s="186">
        <v>2218</v>
      </c>
      <c r="H15" s="250">
        <v>1792</v>
      </c>
    </row>
    <row r="16" spans="1:8" x14ac:dyDescent="0.2">
      <c r="A16" s="626"/>
      <c r="B16" s="189" t="s">
        <v>256</v>
      </c>
      <c r="C16" s="189">
        <v>0</v>
      </c>
      <c r="D16" s="186">
        <v>49</v>
      </c>
      <c r="E16" s="250">
        <v>49</v>
      </c>
      <c r="F16" s="189">
        <v>398</v>
      </c>
      <c r="G16" s="186">
        <v>590</v>
      </c>
      <c r="H16" s="250">
        <v>192</v>
      </c>
    </row>
    <row r="17" spans="1:8" x14ac:dyDescent="0.2">
      <c r="A17" s="626"/>
      <c r="B17" s="189" t="s">
        <v>257</v>
      </c>
      <c r="C17" s="189">
        <v>26</v>
      </c>
      <c r="D17" s="186">
        <v>82</v>
      </c>
      <c r="E17" s="250">
        <v>56</v>
      </c>
      <c r="F17" s="189">
        <v>1067</v>
      </c>
      <c r="G17" s="186">
        <v>1024</v>
      </c>
      <c r="H17" s="250">
        <v>-43</v>
      </c>
    </row>
    <row r="18" spans="1:8" x14ac:dyDescent="0.2">
      <c r="A18" s="626"/>
      <c r="B18" s="189" t="s">
        <v>220</v>
      </c>
      <c r="C18" s="189">
        <v>75</v>
      </c>
      <c r="D18" s="186">
        <v>102</v>
      </c>
      <c r="E18" s="250">
        <v>27</v>
      </c>
      <c r="F18" s="189">
        <v>1310</v>
      </c>
      <c r="G18" s="186">
        <v>1393</v>
      </c>
      <c r="H18" s="250">
        <v>83</v>
      </c>
    </row>
    <row r="19" spans="1:8" x14ac:dyDescent="0.2">
      <c r="A19" s="626"/>
      <c r="B19" s="189" t="s">
        <v>258</v>
      </c>
      <c r="C19" s="189">
        <v>134</v>
      </c>
      <c r="D19" s="186">
        <v>176</v>
      </c>
      <c r="E19" s="250">
        <v>42</v>
      </c>
      <c r="F19" s="189">
        <v>1758</v>
      </c>
      <c r="G19" s="186">
        <v>1486</v>
      </c>
      <c r="H19" s="250">
        <v>-272</v>
      </c>
    </row>
    <row r="20" spans="1:8" x14ac:dyDescent="0.2">
      <c r="A20" s="626"/>
      <c r="B20" s="189" t="s">
        <v>223</v>
      </c>
      <c r="C20" s="189">
        <v>42</v>
      </c>
      <c r="D20" s="186">
        <v>96</v>
      </c>
      <c r="E20" s="250">
        <v>54</v>
      </c>
      <c r="F20" s="189">
        <v>285</v>
      </c>
      <c r="G20" s="186">
        <v>897</v>
      </c>
      <c r="H20" s="250">
        <v>612</v>
      </c>
    </row>
    <row r="21" spans="1:8" x14ac:dyDescent="0.2">
      <c r="A21" s="626"/>
      <c r="B21" s="189" t="s">
        <v>224</v>
      </c>
      <c r="C21" s="189">
        <v>61</v>
      </c>
      <c r="D21" s="186">
        <v>0</v>
      </c>
      <c r="E21" s="250">
        <v>-61</v>
      </c>
      <c r="F21" s="189">
        <v>831</v>
      </c>
      <c r="G21" s="186">
        <v>2</v>
      </c>
      <c r="H21" s="250">
        <v>-829</v>
      </c>
    </row>
    <row r="22" spans="1:8" x14ac:dyDescent="0.2">
      <c r="A22" s="626"/>
      <c r="B22" s="189" t="s">
        <v>259</v>
      </c>
      <c r="C22" s="189">
        <v>65</v>
      </c>
      <c r="D22" s="186">
        <v>0</v>
      </c>
      <c r="E22" s="250">
        <v>-65</v>
      </c>
      <c r="F22" s="189">
        <v>794</v>
      </c>
      <c r="G22" s="186">
        <v>129</v>
      </c>
      <c r="H22" s="250">
        <v>-665</v>
      </c>
    </row>
    <row r="23" spans="1:8" x14ac:dyDescent="0.2">
      <c r="A23" s="626"/>
      <c r="B23" s="189" t="s">
        <v>260</v>
      </c>
      <c r="C23" s="189">
        <v>23</v>
      </c>
      <c r="D23" s="186">
        <v>43</v>
      </c>
      <c r="E23" s="250">
        <v>20</v>
      </c>
      <c r="F23" s="189">
        <v>542</v>
      </c>
      <c r="G23" s="186">
        <v>431</v>
      </c>
      <c r="H23" s="250">
        <v>-111</v>
      </c>
    </row>
    <row r="24" spans="1:8" x14ac:dyDescent="0.2">
      <c r="A24" s="626"/>
      <c r="B24" s="189" t="s">
        <v>261</v>
      </c>
      <c r="C24" s="189">
        <v>0</v>
      </c>
      <c r="D24" s="186">
        <v>0</v>
      </c>
      <c r="E24" s="250">
        <v>0</v>
      </c>
      <c r="F24" s="189">
        <v>88</v>
      </c>
      <c r="G24" s="186">
        <v>0</v>
      </c>
      <c r="H24" s="250">
        <v>-88</v>
      </c>
    </row>
    <row r="25" spans="1:8" x14ac:dyDescent="0.2">
      <c r="A25" s="626"/>
      <c r="B25" s="189" t="s">
        <v>262</v>
      </c>
      <c r="C25" s="189">
        <v>118</v>
      </c>
      <c r="D25" s="186">
        <v>367</v>
      </c>
      <c r="E25" s="250">
        <v>249</v>
      </c>
      <c r="F25" s="189">
        <v>1191</v>
      </c>
      <c r="G25" s="186">
        <v>2745</v>
      </c>
      <c r="H25" s="250">
        <v>1554</v>
      </c>
    </row>
    <row r="26" spans="1:8" x14ac:dyDescent="0.2">
      <c r="A26" s="191" t="s">
        <v>528</v>
      </c>
      <c r="B26" s="192"/>
      <c r="C26" s="192">
        <v>579</v>
      </c>
      <c r="D26" s="192">
        <v>1237</v>
      </c>
      <c r="E26" s="252">
        <v>658</v>
      </c>
      <c r="F26" s="192">
        <v>9013</v>
      </c>
      <c r="G26" s="192">
        <v>12377</v>
      </c>
      <c r="H26" s="252">
        <v>3364</v>
      </c>
    </row>
    <row r="27" spans="1:8" x14ac:dyDescent="0.2">
      <c r="A27" s="626"/>
      <c r="B27" s="189" t="s">
        <v>225</v>
      </c>
      <c r="C27" s="189">
        <v>136</v>
      </c>
      <c r="D27" s="186">
        <v>5</v>
      </c>
      <c r="E27" s="250">
        <v>-131</v>
      </c>
      <c r="F27" s="189">
        <v>1305</v>
      </c>
      <c r="G27" s="186">
        <v>69</v>
      </c>
      <c r="H27" s="250">
        <v>-1236</v>
      </c>
    </row>
    <row r="28" spans="1:8" x14ac:dyDescent="0.2">
      <c r="A28" s="627"/>
      <c r="B28" s="189" t="s">
        <v>263</v>
      </c>
      <c r="C28" s="189">
        <v>76</v>
      </c>
      <c r="D28" s="186">
        <v>0</v>
      </c>
      <c r="E28" s="250">
        <v>-76</v>
      </c>
      <c r="F28" s="189">
        <v>288</v>
      </c>
      <c r="G28" s="186">
        <v>0</v>
      </c>
      <c r="H28" s="250">
        <v>-288</v>
      </c>
    </row>
    <row r="29" spans="1:8" x14ac:dyDescent="0.2">
      <c r="A29" s="627"/>
      <c r="B29" s="189" t="s">
        <v>264</v>
      </c>
      <c r="C29" s="189">
        <v>40</v>
      </c>
      <c r="D29" s="186">
        <v>0</v>
      </c>
      <c r="E29" s="250">
        <v>-40</v>
      </c>
      <c r="F29" s="189">
        <v>330</v>
      </c>
      <c r="G29" s="186">
        <v>33</v>
      </c>
      <c r="H29" s="250">
        <v>-297</v>
      </c>
    </row>
    <row r="30" spans="1:8" x14ac:dyDescent="0.2">
      <c r="A30" s="627"/>
      <c r="B30" s="189" t="s">
        <v>638</v>
      </c>
      <c r="C30" s="189">
        <v>0</v>
      </c>
      <c r="D30" s="189">
        <v>15</v>
      </c>
      <c r="E30" s="253">
        <v>15</v>
      </c>
      <c r="F30" s="186">
        <v>43</v>
      </c>
      <c r="G30" s="186">
        <v>388</v>
      </c>
      <c r="H30" s="253">
        <v>345</v>
      </c>
    </row>
    <row r="31" spans="1:8" x14ac:dyDescent="0.2">
      <c r="A31" s="191" t="s">
        <v>395</v>
      </c>
      <c r="B31" s="192"/>
      <c r="C31" s="192">
        <v>252</v>
      </c>
      <c r="D31" s="192">
        <v>20</v>
      </c>
      <c r="E31" s="252">
        <v>-232</v>
      </c>
      <c r="F31" s="192">
        <v>1966</v>
      </c>
      <c r="G31" s="192">
        <v>490</v>
      </c>
      <c r="H31" s="252">
        <v>-1476</v>
      </c>
    </row>
    <row r="32" spans="1:8" x14ac:dyDescent="0.2">
      <c r="A32" s="627"/>
      <c r="B32" s="189" t="s">
        <v>229</v>
      </c>
      <c r="C32" s="189">
        <v>102</v>
      </c>
      <c r="D32" s="186">
        <v>67</v>
      </c>
      <c r="E32" s="250">
        <v>-35</v>
      </c>
      <c r="F32" s="189">
        <v>1422</v>
      </c>
      <c r="G32" s="186">
        <v>303</v>
      </c>
      <c r="H32" s="250">
        <v>-1119</v>
      </c>
    </row>
    <row r="33" spans="1:8" x14ac:dyDescent="0.2">
      <c r="A33" s="627"/>
      <c r="B33" s="189" t="s">
        <v>235</v>
      </c>
      <c r="C33" s="189">
        <v>0</v>
      </c>
      <c r="D33" s="189">
        <v>36</v>
      </c>
      <c r="E33" s="253">
        <v>36</v>
      </c>
      <c r="F33" s="637">
        <v>173</v>
      </c>
      <c r="G33" s="189">
        <v>449</v>
      </c>
      <c r="H33" s="250">
        <v>276</v>
      </c>
    </row>
    <row r="34" spans="1:8" x14ac:dyDescent="0.2">
      <c r="A34" s="627"/>
      <c r="B34" s="189" t="s">
        <v>265</v>
      </c>
      <c r="C34" s="189">
        <v>0</v>
      </c>
      <c r="D34" s="189">
        <v>124</v>
      </c>
      <c r="E34" s="250">
        <v>124</v>
      </c>
      <c r="F34" s="189">
        <v>0</v>
      </c>
      <c r="G34" s="189">
        <v>1538</v>
      </c>
      <c r="H34" s="250">
        <v>1538</v>
      </c>
    </row>
    <row r="35" spans="1:8" x14ac:dyDescent="0.2">
      <c r="A35" s="627"/>
      <c r="B35" s="189" t="s">
        <v>237</v>
      </c>
      <c r="C35" s="189">
        <v>0</v>
      </c>
      <c r="D35" s="189">
        <v>9</v>
      </c>
      <c r="E35" s="253">
        <v>9</v>
      </c>
      <c r="F35" s="637">
        <v>10</v>
      </c>
      <c r="G35" s="189">
        <v>535</v>
      </c>
      <c r="H35" s="250">
        <v>525</v>
      </c>
    </row>
    <row r="36" spans="1:8" x14ac:dyDescent="0.2">
      <c r="A36" s="627"/>
      <c r="B36" s="189" t="s">
        <v>238</v>
      </c>
      <c r="C36" s="189">
        <v>60</v>
      </c>
      <c r="D36" s="189">
        <v>34</v>
      </c>
      <c r="E36" s="253">
        <v>-26</v>
      </c>
      <c r="F36" s="637">
        <v>419</v>
      </c>
      <c r="G36" s="189">
        <v>561</v>
      </c>
      <c r="H36" s="250">
        <v>142</v>
      </c>
    </row>
    <row r="37" spans="1:8" x14ac:dyDescent="0.2">
      <c r="A37" s="192" t="s">
        <v>529</v>
      </c>
      <c r="B37" s="192"/>
      <c r="C37" s="192">
        <v>162</v>
      </c>
      <c r="D37" s="192">
        <v>270</v>
      </c>
      <c r="E37" s="252">
        <v>108</v>
      </c>
      <c r="F37" s="192">
        <v>2024</v>
      </c>
      <c r="G37" s="192">
        <v>3386</v>
      </c>
      <c r="H37" s="252">
        <v>1362</v>
      </c>
    </row>
    <row r="38" spans="1:8" x14ac:dyDescent="0.2">
      <c r="A38" s="627"/>
      <c r="B38" s="189" t="s">
        <v>266</v>
      </c>
      <c r="C38" s="189">
        <v>4</v>
      </c>
      <c r="D38" s="189">
        <v>4</v>
      </c>
      <c r="E38" s="249">
        <v>0</v>
      </c>
      <c r="F38" s="637">
        <v>154</v>
      </c>
      <c r="G38" s="189">
        <v>49</v>
      </c>
      <c r="H38" s="250">
        <v>-105</v>
      </c>
    </row>
    <row r="39" spans="1:8" x14ac:dyDescent="0.2">
      <c r="A39" s="627"/>
      <c r="B39" s="189" t="s">
        <v>267</v>
      </c>
      <c r="C39" s="189">
        <v>0</v>
      </c>
      <c r="D39" s="189">
        <v>1</v>
      </c>
      <c r="E39" s="253">
        <v>1</v>
      </c>
      <c r="F39" s="637">
        <v>97</v>
      </c>
      <c r="G39" s="189">
        <v>1</v>
      </c>
      <c r="H39" s="250">
        <v>-96</v>
      </c>
    </row>
    <row r="40" spans="1:8" x14ac:dyDescent="0.2">
      <c r="A40" s="627"/>
      <c r="B40" s="189" t="s">
        <v>268</v>
      </c>
      <c r="C40" s="189">
        <v>0</v>
      </c>
      <c r="D40" s="189">
        <v>0</v>
      </c>
      <c r="E40" s="249">
        <v>0</v>
      </c>
      <c r="F40" s="637">
        <v>5</v>
      </c>
      <c r="G40" s="189">
        <v>126</v>
      </c>
      <c r="H40" s="253">
        <v>121</v>
      </c>
    </row>
    <row r="41" spans="1:8" x14ac:dyDescent="0.2">
      <c r="A41" s="627"/>
      <c r="B41" s="189" t="s">
        <v>269</v>
      </c>
      <c r="C41" s="189">
        <v>44</v>
      </c>
      <c r="D41" s="189">
        <v>16</v>
      </c>
      <c r="E41" s="249">
        <v>-28</v>
      </c>
      <c r="F41" s="637">
        <v>196</v>
      </c>
      <c r="G41" s="189">
        <v>121</v>
      </c>
      <c r="H41" s="253">
        <v>-75</v>
      </c>
    </row>
    <row r="42" spans="1:8" x14ac:dyDescent="0.2">
      <c r="A42" s="191" t="s">
        <v>545</v>
      </c>
      <c r="B42" s="203"/>
      <c r="C42" s="192">
        <v>48</v>
      </c>
      <c r="D42" s="192">
        <v>21</v>
      </c>
      <c r="E42" s="816">
        <v>-27</v>
      </c>
      <c r="F42" s="203">
        <v>452</v>
      </c>
      <c r="G42" s="203">
        <v>297</v>
      </c>
      <c r="H42" s="254">
        <v>-155</v>
      </c>
    </row>
    <row r="43" spans="1:8" x14ac:dyDescent="0.2">
      <c r="A43" s="372" t="s">
        <v>613</v>
      </c>
      <c r="B43" s="756"/>
      <c r="C43" s="771">
        <v>0</v>
      </c>
      <c r="D43" s="771">
        <v>46</v>
      </c>
      <c r="E43" s="771">
        <v>46</v>
      </c>
      <c r="F43" s="203">
        <v>76</v>
      </c>
      <c r="G43" s="771">
        <v>73</v>
      </c>
      <c r="H43" s="254">
        <v>-3</v>
      </c>
    </row>
    <row r="44" spans="1:8" x14ac:dyDescent="0.2">
      <c r="A44" s="838" t="s">
        <v>119</v>
      </c>
      <c r="B44" s="205"/>
      <c r="C44" s="205">
        <v>1260</v>
      </c>
      <c r="D44" s="255">
        <v>2105</v>
      </c>
      <c r="E44" s="205">
        <v>845</v>
      </c>
      <c r="F44" s="205">
        <v>16207</v>
      </c>
      <c r="G44" s="255">
        <v>20361</v>
      </c>
      <c r="H44" s="205">
        <v>4154</v>
      </c>
    </row>
    <row r="45" spans="1:8" x14ac:dyDescent="0.2">
      <c r="A45" s="364" t="s">
        <v>530</v>
      </c>
      <c r="B45" s="210"/>
      <c r="C45" s="210">
        <v>238</v>
      </c>
      <c r="D45" s="210">
        <v>110</v>
      </c>
      <c r="E45" s="210">
        <v>-128</v>
      </c>
      <c r="F45" s="210">
        <v>2980</v>
      </c>
      <c r="G45" s="210">
        <v>911</v>
      </c>
      <c r="H45" s="210">
        <v>-2069</v>
      </c>
    </row>
    <row r="46" spans="1:8" x14ac:dyDescent="0.2">
      <c r="A46" s="364" t="s">
        <v>531</v>
      </c>
      <c r="B46" s="210"/>
      <c r="C46" s="210">
        <v>1022</v>
      </c>
      <c r="D46" s="210">
        <v>1995</v>
      </c>
      <c r="E46" s="210">
        <v>973</v>
      </c>
      <c r="F46" s="210">
        <v>13227</v>
      </c>
      <c r="G46" s="210">
        <v>19450</v>
      </c>
      <c r="H46" s="210">
        <v>6223</v>
      </c>
    </row>
    <row r="47" spans="1:8" x14ac:dyDescent="0.2">
      <c r="A47" s="837" t="s">
        <v>532</v>
      </c>
      <c r="B47" s="214"/>
      <c r="C47" s="214">
        <v>659</v>
      </c>
      <c r="D47" s="214">
        <v>1304</v>
      </c>
      <c r="E47" s="214">
        <v>645</v>
      </c>
      <c r="F47" s="214">
        <v>9646</v>
      </c>
      <c r="G47" s="214">
        <v>11080</v>
      </c>
      <c r="H47" s="214">
        <v>1434</v>
      </c>
    </row>
    <row r="48" spans="1:8" x14ac:dyDescent="0.2">
      <c r="A48" s="837" t="s">
        <v>533</v>
      </c>
      <c r="B48" s="214"/>
      <c r="C48" s="214">
        <v>601</v>
      </c>
      <c r="D48" s="214">
        <v>801</v>
      </c>
      <c r="E48" s="214">
        <v>200</v>
      </c>
      <c r="F48" s="214">
        <v>6561</v>
      </c>
      <c r="G48" s="214">
        <v>9281</v>
      </c>
      <c r="H48" s="214">
        <v>2720</v>
      </c>
    </row>
    <row r="49" spans="1:8" x14ac:dyDescent="0.2">
      <c r="A49" s="839" t="s">
        <v>534</v>
      </c>
      <c r="B49" s="833"/>
      <c r="C49" s="833">
        <v>377</v>
      </c>
      <c r="D49" s="789">
        <v>900</v>
      </c>
      <c r="E49" s="835">
        <v>523</v>
      </c>
      <c r="F49" s="835">
        <v>6588</v>
      </c>
      <c r="G49" s="835">
        <v>9940</v>
      </c>
      <c r="H49" s="835">
        <v>3352</v>
      </c>
    </row>
    <row r="50" spans="1:8" ht="15" x14ac:dyDescent="0.25">
      <c r="A50" s="222" t="s">
        <v>241</v>
      </c>
      <c r="B50" s="218"/>
      <c r="C50" s="257"/>
      <c r="D50" s="219"/>
      <c r="E50" s="219"/>
      <c r="F50" s="220"/>
      <c r="G50" s="219"/>
      <c r="H50" s="248" t="s">
        <v>240</v>
      </c>
    </row>
    <row r="51" spans="1:8" ht="15" x14ac:dyDescent="0.25">
      <c r="B51" s="222"/>
      <c r="C51" s="223"/>
      <c r="D51" s="219"/>
      <c r="E51" s="219"/>
      <c r="F51" s="220"/>
      <c r="G51" s="219"/>
      <c r="H51" s="221"/>
    </row>
    <row r="53" spans="1:8" x14ac:dyDescent="0.2">
      <c r="C53" s="258"/>
      <c r="D53" s="258"/>
      <c r="E53" s="258"/>
      <c r="F53" s="258"/>
      <c r="G53" s="258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5"/>
  <sheetViews>
    <sheetView workbookViewId="0">
      <selection activeCell="A15" sqref="A15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159</v>
      </c>
    </row>
    <row r="3" spans="1:8" x14ac:dyDescent="0.2">
      <c r="A3" s="63"/>
      <c r="B3" s="856">
        <f>INDICE!A3</f>
        <v>42186</v>
      </c>
      <c r="C3" s="857"/>
      <c r="D3" s="857" t="s">
        <v>120</v>
      </c>
      <c r="E3" s="857"/>
      <c r="F3" s="857" t="s">
        <v>121</v>
      </c>
      <c r="G3" s="857"/>
      <c r="H3" s="857"/>
    </row>
    <row r="4" spans="1:8" x14ac:dyDescent="0.2">
      <c r="A4" s="75"/>
      <c r="B4" s="72" t="s">
        <v>48</v>
      </c>
      <c r="C4" s="72" t="s">
        <v>535</v>
      </c>
      <c r="D4" s="72" t="s">
        <v>48</v>
      </c>
      <c r="E4" s="72" t="s">
        <v>535</v>
      </c>
      <c r="F4" s="72" t="s">
        <v>48</v>
      </c>
      <c r="G4" s="72" t="s">
        <v>535</v>
      </c>
      <c r="H4" s="73" t="s">
        <v>128</v>
      </c>
    </row>
    <row r="5" spans="1:8" x14ac:dyDescent="0.2">
      <c r="A5" s="236" t="s">
        <v>271</v>
      </c>
      <c r="B5" s="672">
        <v>0.41599999999999998</v>
      </c>
      <c r="C5" s="385">
        <v>25.679758308157101</v>
      </c>
      <c r="D5" s="543">
        <v>3.1560000000000001</v>
      </c>
      <c r="E5" s="385">
        <v>35.917312661498705</v>
      </c>
      <c r="F5" s="543">
        <v>5.6059999999999999</v>
      </c>
      <c r="G5" s="385">
        <v>31.999058158700262</v>
      </c>
      <c r="H5" s="673">
        <v>2.1440775765972293</v>
      </c>
    </row>
    <row r="6" spans="1:8" x14ac:dyDescent="0.2">
      <c r="A6" s="236" t="s">
        <v>272</v>
      </c>
      <c r="B6" s="544">
        <v>2.8279999999999998</v>
      </c>
      <c r="C6" s="267">
        <v>1863.8888888888889</v>
      </c>
      <c r="D6" s="266">
        <v>19.405999999999999</v>
      </c>
      <c r="E6" s="267">
        <v>54.826870911121752</v>
      </c>
      <c r="F6" s="266">
        <v>30.478000000000002</v>
      </c>
      <c r="G6" s="267">
        <v>16.417112299465241</v>
      </c>
      <c r="H6" s="674">
        <v>11.656652939623681</v>
      </c>
    </row>
    <row r="7" spans="1:8" x14ac:dyDescent="0.2">
      <c r="A7" s="236" t="s">
        <v>273</v>
      </c>
      <c r="B7" s="544">
        <v>3.6509999999999998</v>
      </c>
      <c r="C7" s="267">
        <v>-32.313681868743046</v>
      </c>
      <c r="D7" s="266">
        <v>23.594000000000001</v>
      </c>
      <c r="E7" s="267">
        <v>-29.775581879873801</v>
      </c>
      <c r="F7" s="266">
        <v>37.587000000000003</v>
      </c>
      <c r="G7" s="267">
        <v>-20.761041425108044</v>
      </c>
      <c r="H7" s="674">
        <v>14.375569723788809</v>
      </c>
    </row>
    <row r="8" spans="1:8" x14ac:dyDescent="0.2">
      <c r="A8" s="236" t="s">
        <v>274</v>
      </c>
      <c r="B8" s="544">
        <v>9.0380000000000003</v>
      </c>
      <c r="C8" s="267">
        <v>-59.044770708718509</v>
      </c>
      <c r="D8" s="266">
        <v>79.486999999999995</v>
      </c>
      <c r="E8" s="267">
        <v>-49.141339817006845</v>
      </c>
      <c r="F8" s="266">
        <v>151.60900000000001</v>
      </c>
      <c r="G8" s="267">
        <v>-45.13519968733263</v>
      </c>
      <c r="H8" s="674">
        <v>57.984562488464029</v>
      </c>
    </row>
    <row r="9" spans="1:8" x14ac:dyDescent="0.2">
      <c r="A9" s="236" t="s">
        <v>275</v>
      </c>
      <c r="B9" s="545">
        <v>2.3079999999999998</v>
      </c>
      <c r="C9" s="268">
        <v>2.9368421052631577</v>
      </c>
      <c r="D9" s="266">
        <v>34.64</v>
      </c>
      <c r="E9" s="267">
        <v>6052.7531083481354</v>
      </c>
      <c r="F9" s="266">
        <v>35.106999999999999</v>
      </c>
      <c r="G9" s="267">
        <v>3.5607924921793535</v>
      </c>
      <c r="H9" s="674">
        <v>13.427065908240978</v>
      </c>
    </row>
    <row r="10" spans="1:8" x14ac:dyDescent="0.2">
      <c r="A10" s="236" t="s">
        <v>641</v>
      </c>
      <c r="B10" s="545">
        <v>0.23041999999999999</v>
      </c>
      <c r="C10" s="268" t="s">
        <v>150</v>
      </c>
      <c r="D10" s="266">
        <v>1.0774919999999999</v>
      </c>
      <c r="E10" s="267" t="s">
        <v>150</v>
      </c>
      <c r="F10" s="266">
        <v>1.0774919999999999</v>
      </c>
      <c r="G10" s="267" t="s">
        <v>150</v>
      </c>
      <c r="H10" s="820">
        <v>0.4120989004928472</v>
      </c>
    </row>
    <row r="11" spans="1:8" x14ac:dyDescent="0.2">
      <c r="A11" s="244" t="s">
        <v>276</v>
      </c>
      <c r="B11" s="269">
        <v>18.471419999999998</v>
      </c>
      <c r="C11" s="270">
        <v>-34.061257273408778</v>
      </c>
      <c r="D11" s="269">
        <v>161.36041999999998</v>
      </c>
      <c r="E11" s="270">
        <v>-21.405300355078012</v>
      </c>
      <c r="F11" s="269">
        <v>261.46441999999996</v>
      </c>
      <c r="G11" s="270">
        <v>-26.379779982148545</v>
      </c>
      <c r="H11" s="270">
        <v>100</v>
      </c>
    </row>
    <row r="12" spans="1:8" x14ac:dyDescent="0.2">
      <c r="A12" s="271" t="s">
        <v>277</v>
      </c>
      <c r="B12" s="272">
        <f>B11/'Consumo PP'!B11*100</f>
        <v>0.37951508045962068</v>
      </c>
      <c r="C12" s="273"/>
      <c r="D12" s="272">
        <f>D11/'Consumo PP'!D11*100</f>
        <v>0.50369435395967466</v>
      </c>
      <c r="E12" s="273"/>
      <c r="F12" s="272">
        <f>F11/'Consumo PP'!F11*100</f>
        <v>0.47813096026365448</v>
      </c>
      <c r="G12" s="274"/>
      <c r="H12" s="274"/>
    </row>
    <row r="13" spans="1:8" x14ac:dyDescent="0.2">
      <c r="A13" s="275" t="s">
        <v>570</v>
      </c>
      <c r="B13" s="67"/>
      <c r="C13" s="67"/>
      <c r="D13" s="67"/>
      <c r="E13" s="67"/>
      <c r="F13" s="67"/>
      <c r="G13" s="268"/>
      <c r="H13" s="71" t="s">
        <v>240</v>
      </c>
    </row>
    <row r="14" spans="1:8" x14ac:dyDescent="0.2">
      <c r="A14" s="275" t="s">
        <v>642</v>
      </c>
      <c r="B14" s="67"/>
      <c r="C14" s="67"/>
      <c r="D14" s="67"/>
      <c r="E14" s="67"/>
      <c r="F14" s="67"/>
      <c r="G14" s="268"/>
      <c r="H14" s="71"/>
    </row>
    <row r="15" spans="1:8" x14ac:dyDescent="0.2">
      <c r="A15" s="222" t="s">
        <v>670</v>
      </c>
      <c r="B15" s="134"/>
      <c r="C15" s="134"/>
      <c r="D15" s="134"/>
      <c r="E15" s="134"/>
      <c r="F15" s="134"/>
      <c r="G15" s="134"/>
      <c r="H15" s="71"/>
    </row>
  </sheetData>
  <mergeCells count="3">
    <mergeCell ref="B3:C3"/>
    <mergeCell ref="D3:E3"/>
    <mergeCell ref="F3:H3"/>
  </mergeCells>
  <conditionalFormatting sqref="B5:B10 D5:D10">
    <cfRule type="cellIs" dxfId="65" priority="3" operator="between">
      <formula>0.00001</formula>
      <formula>0.499</formula>
    </cfRule>
  </conditionalFormatting>
  <conditionalFormatting sqref="F10">
    <cfRule type="cellIs" dxfId="64" priority="1" operator="between">
      <formula>0.00001</formula>
      <formula>0.499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B10" sqref="B10"/>
    </sheetView>
  </sheetViews>
  <sheetFormatPr baseColWidth="10" defaultRowHeight="14.25" x14ac:dyDescent="0.2"/>
  <sheetData>
    <row r="1" spans="1:7" x14ac:dyDescent="0.2">
      <c r="A1" s="6" t="s">
        <v>278</v>
      </c>
      <c r="B1" s="677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159</v>
      </c>
    </row>
    <row r="3" spans="1:7" x14ac:dyDescent="0.2">
      <c r="A3" s="63"/>
      <c r="B3" s="859">
        <f>INDICE!A3</f>
        <v>42186</v>
      </c>
      <c r="C3" s="859"/>
      <c r="D3" s="877" t="s">
        <v>120</v>
      </c>
      <c r="E3" s="877"/>
      <c r="F3" s="877" t="s">
        <v>121</v>
      </c>
      <c r="G3" s="877"/>
    </row>
    <row r="4" spans="1:7" x14ac:dyDescent="0.2">
      <c r="A4" s="75"/>
      <c r="B4" s="261"/>
      <c r="C4" s="72" t="s">
        <v>535</v>
      </c>
      <c r="D4" s="261"/>
      <c r="E4" s="72" t="s">
        <v>535</v>
      </c>
      <c r="F4" s="261"/>
      <c r="G4" s="72" t="s">
        <v>535</v>
      </c>
    </row>
    <row r="5" spans="1:7" ht="15" x14ac:dyDescent="0.25">
      <c r="A5" s="669" t="s">
        <v>119</v>
      </c>
      <c r="B5" s="675">
        <v>5752</v>
      </c>
      <c r="C5" s="670">
        <v>9.1461100569259965</v>
      </c>
      <c r="D5" s="671">
        <v>37511</v>
      </c>
      <c r="E5" s="670">
        <v>5.7392529950669484</v>
      </c>
      <c r="F5" s="676">
        <v>63443</v>
      </c>
      <c r="G5" s="670">
        <v>6.2305348112923209</v>
      </c>
    </row>
    <row r="6" spans="1:7" x14ac:dyDescent="0.2">
      <c r="A6" s="275"/>
      <c r="B6" s="1"/>
      <c r="C6" s="1"/>
      <c r="D6" s="1"/>
      <c r="E6" s="1"/>
      <c r="F6" s="1"/>
      <c r="G6" s="71" t="s">
        <v>240</v>
      </c>
    </row>
    <row r="7" spans="1:7" x14ac:dyDescent="0.2">
      <c r="A7" s="275" t="s">
        <v>570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>
      <selection activeCell="C25" sqref="C25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279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159</v>
      </c>
    </row>
    <row r="3" spans="1:8" s="80" customFormat="1" x14ac:dyDescent="0.2">
      <c r="A3" s="79"/>
      <c r="B3" s="856">
        <f>INDICE!A3</f>
        <v>42186</v>
      </c>
      <c r="C3" s="857"/>
      <c r="D3" s="857" t="s">
        <v>120</v>
      </c>
      <c r="E3" s="857"/>
      <c r="F3" s="857" t="s">
        <v>121</v>
      </c>
      <c r="G3" s="857"/>
      <c r="H3" s="857"/>
    </row>
    <row r="4" spans="1:8" s="80" customFormat="1" x14ac:dyDescent="0.2">
      <c r="A4" s="81"/>
      <c r="B4" s="72" t="s">
        <v>48</v>
      </c>
      <c r="C4" s="72" t="s">
        <v>122</v>
      </c>
      <c r="D4" s="72" t="s">
        <v>48</v>
      </c>
      <c r="E4" s="72" t="s">
        <v>123</v>
      </c>
      <c r="F4" s="72" t="s">
        <v>48</v>
      </c>
      <c r="G4" s="73" t="s">
        <v>123</v>
      </c>
      <c r="H4" s="73" t="s">
        <v>128</v>
      </c>
    </row>
    <row r="5" spans="1:8" s="80" customFormat="1" x14ac:dyDescent="0.2">
      <c r="A5" s="82" t="s">
        <v>624</v>
      </c>
      <c r="B5" s="481">
        <v>115</v>
      </c>
      <c r="C5" s="84">
        <v>-8.7301587301587293</v>
      </c>
      <c r="D5" s="83">
        <v>983</v>
      </c>
      <c r="E5" s="84">
        <v>4.4633368756641874</v>
      </c>
      <c r="F5" s="83">
        <v>1616</v>
      </c>
      <c r="G5" s="84">
        <v>1.098571106829155</v>
      </c>
      <c r="H5" s="484">
        <v>2.5911969854886552</v>
      </c>
    </row>
    <row r="6" spans="1:8" s="80" customFormat="1" x14ac:dyDescent="0.2">
      <c r="A6" s="82" t="s">
        <v>49</v>
      </c>
      <c r="B6" s="482">
        <v>840</v>
      </c>
      <c r="C6" s="86">
        <v>32.70142180094787</v>
      </c>
      <c r="D6" s="85">
        <v>5065</v>
      </c>
      <c r="E6" s="86">
        <v>22.520561199806483</v>
      </c>
      <c r="F6" s="85">
        <v>8206</v>
      </c>
      <c r="G6" s="86">
        <v>15.549374898440188</v>
      </c>
      <c r="H6" s="485">
        <v>13.158021326064299</v>
      </c>
    </row>
    <row r="7" spans="1:8" s="80" customFormat="1" x14ac:dyDescent="0.2">
      <c r="A7" s="82" t="s">
        <v>50</v>
      </c>
      <c r="B7" s="482">
        <v>803</v>
      </c>
      <c r="C7" s="86">
        <v>-0.2484472049689441</v>
      </c>
      <c r="D7" s="85">
        <v>5399</v>
      </c>
      <c r="E7" s="86">
        <v>6.4681522382173142</v>
      </c>
      <c r="F7" s="85">
        <v>9202</v>
      </c>
      <c r="G7" s="86">
        <v>8.5049894372126076</v>
      </c>
      <c r="H7" s="485">
        <v>14.75507095325904</v>
      </c>
    </row>
    <row r="8" spans="1:8" s="80" customFormat="1" x14ac:dyDescent="0.2">
      <c r="A8" s="82" t="s">
        <v>129</v>
      </c>
      <c r="B8" s="482">
        <v>2391</v>
      </c>
      <c r="C8" s="86">
        <v>1.0993657505285412</v>
      </c>
      <c r="D8" s="85">
        <v>15809</v>
      </c>
      <c r="E8" s="86">
        <v>-0.50975456261799879</v>
      </c>
      <c r="F8" s="85">
        <v>27304</v>
      </c>
      <c r="G8" s="86">
        <v>2.0004094361585909</v>
      </c>
      <c r="H8" s="485">
        <v>43.780966888479114</v>
      </c>
    </row>
    <row r="9" spans="1:8" s="80" customFormat="1" x14ac:dyDescent="0.2">
      <c r="A9" s="82" t="s">
        <v>130</v>
      </c>
      <c r="B9" s="482">
        <v>369</v>
      </c>
      <c r="C9" s="86">
        <v>8.5294117647058822</v>
      </c>
      <c r="D9" s="85">
        <v>2291</v>
      </c>
      <c r="E9" s="86">
        <v>-16.992753623188406</v>
      </c>
      <c r="F9" s="85">
        <v>4013</v>
      </c>
      <c r="G9" s="87">
        <v>-16.112643599350811</v>
      </c>
      <c r="H9" s="485">
        <v>6.4346989497314198</v>
      </c>
    </row>
    <row r="10" spans="1:8" s="80" customFormat="1" x14ac:dyDescent="0.2">
      <c r="A10" s="81" t="s">
        <v>131</v>
      </c>
      <c r="B10" s="483">
        <v>1158</v>
      </c>
      <c r="C10" s="89">
        <v>21.12970711297071</v>
      </c>
      <c r="D10" s="88">
        <v>7431</v>
      </c>
      <c r="E10" s="89">
        <v>16.47335423197492</v>
      </c>
      <c r="F10" s="88">
        <v>12024</v>
      </c>
      <c r="G10" s="89">
        <v>14.810266581532922</v>
      </c>
      <c r="H10" s="486">
        <v>19.280044896977472</v>
      </c>
    </row>
    <row r="11" spans="1:8" s="80" customFormat="1" x14ac:dyDescent="0.2">
      <c r="A11" s="90" t="s">
        <v>119</v>
      </c>
      <c r="B11" s="91">
        <v>5676</v>
      </c>
      <c r="C11" s="92">
        <v>8.6315789473684212</v>
      </c>
      <c r="D11" s="91">
        <v>36978</v>
      </c>
      <c r="E11" s="92">
        <v>5.122811007505117</v>
      </c>
      <c r="F11" s="91">
        <v>62365</v>
      </c>
      <c r="G11" s="92">
        <v>5.3353783693576711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240</v>
      </c>
    </row>
    <row r="13" spans="1:8" s="80" customFormat="1" x14ac:dyDescent="0.2">
      <c r="A13" s="94" t="s">
        <v>133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571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670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H8" sqref="H8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25" t="s">
        <v>280</v>
      </c>
      <c r="B1" s="225"/>
      <c r="C1" s="225"/>
      <c r="D1" s="225"/>
      <c r="E1" s="225"/>
      <c r="F1" s="226"/>
      <c r="G1" s="226"/>
    </row>
    <row r="2" spans="1:7" x14ac:dyDescent="0.2">
      <c r="A2" s="225"/>
      <c r="B2" s="225"/>
      <c r="C2" s="225"/>
      <c r="D2" s="225"/>
      <c r="E2" s="230" t="s">
        <v>159</v>
      </c>
      <c r="F2" s="226"/>
      <c r="G2" s="226"/>
    </row>
    <row r="3" spans="1:7" x14ac:dyDescent="0.2">
      <c r="A3" s="878">
        <f>INDICE!A3</f>
        <v>42186</v>
      </c>
      <c r="B3" s="878">
        <v>41671</v>
      </c>
      <c r="C3" s="879">
        <v>41671</v>
      </c>
      <c r="D3" s="878">
        <v>41671</v>
      </c>
      <c r="E3" s="878">
        <v>41671</v>
      </c>
      <c r="F3" s="226"/>
    </row>
    <row r="4" spans="1:7" ht="15" x14ac:dyDescent="0.25">
      <c r="A4" s="236" t="s">
        <v>30</v>
      </c>
      <c r="B4" s="237">
        <v>18.471419999999998</v>
      </c>
      <c r="C4" s="678"/>
      <c r="D4" s="372" t="s">
        <v>281</v>
      </c>
      <c r="E4" s="841">
        <v>5676</v>
      </c>
    </row>
    <row r="5" spans="1:7" x14ac:dyDescent="0.2">
      <c r="A5" s="236" t="s">
        <v>282</v>
      </c>
      <c r="B5" s="237">
        <v>5978</v>
      </c>
      <c r="C5" s="379"/>
      <c r="D5" s="236" t="s">
        <v>283</v>
      </c>
      <c r="E5" s="237">
        <v>-379</v>
      </c>
    </row>
    <row r="6" spans="1:7" x14ac:dyDescent="0.2">
      <c r="A6" s="236" t="s">
        <v>564</v>
      </c>
      <c r="B6" s="237">
        <v>-132</v>
      </c>
      <c r="C6" s="379"/>
      <c r="D6" s="236" t="s">
        <v>284</v>
      </c>
      <c r="E6" s="237">
        <v>189</v>
      </c>
    </row>
    <row r="7" spans="1:7" x14ac:dyDescent="0.2">
      <c r="A7" s="236" t="s">
        <v>565</v>
      </c>
      <c r="B7" s="237">
        <v>24.528580000000147</v>
      </c>
      <c r="C7" s="379"/>
      <c r="D7" s="236" t="s">
        <v>566</v>
      </c>
      <c r="E7" s="237">
        <v>1260</v>
      </c>
    </row>
    <row r="8" spans="1:7" x14ac:dyDescent="0.2">
      <c r="A8" s="236" t="s">
        <v>567</v>
      </c>
      <c r="B8" s="237">
        <v>-137</v>
      </c>
      <c r="C8" s="379"/>
      <c r="D8" s="236" t="s">
        <v>568</v>
      </c>
      <c r="E8" s="237">
        <v>-2105</v>
      </c>
    </row>
    <row r="9" spans="1:7" ht="15" x14ac:dyDescent="0.25">
      <c r="A9" s="244" t="s">
        <v>59</v>
      </c>
      <c r="B9" s="691">
        <v>5752</v>
      </c>
      <c r="C9" s="379"/>
      <c r="D9" s="236" t="s">
        <v>286</v>
      </c>
      <c r="E9" s="237">
        <v>226</v>
      </c>
    </row>
    <row r="10" spans="1:7" ht="15" x14ac:dyDescent="0.25">
      <c r="A10" s="236" t="s">
        <v>285</v>
      </c>
      <c r="B10" s="237">
        <v>-76</v>
      </c>
      <c r="C10" s="379"/>
      <c r="D10" s="244" t="s">
        <v>569</v>
      </c>
      <c r="E10" s="691">
        <v>4867</v>
      </c>
    </row>
    <row r="11" spans="1:7" ht="15" x14ac:dyDescent="0.25">
      <c r="A11" s="244" t="s">
        <v>281</v>
      </c>
      <c r="B11" s="691">
        <v>5676</v>
      </c>
      <c r="C11" s="679"/>
      <c r="D11" s="321"/>
      <c r="E11" s="668" t="s">
        <v>132</v>
      </c>
      <c r="F11" s="236"/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29"/>
  <sheetViews>
    <sheetView workbookViewId="0">
      <selection activeCell="D31" sqref="D31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45" t="s">
        <v>573</v>
      </c>
      <c r="B1" s="845"/>
      <c r="C1" s="845"/>
      <c r="D1" s="845"/>
      <c r="E1" s="278"/>
      <c r="F1" s="278"/>
      <c r="G1" s="60"/>
      <c r="H1" s="60"/>
      <c r="I1" s="60"/>
      <c r="J1" s="60"/>
      <c r="K1" s="58"/>
      <c r="L1" s="58"/>
    </row>
    <row r="2" spans="1:12" ht="14.25" customHeight="1" x14ac:dyDescent="0.2">
      <c r="A2" s="845"/>
      <c r="B2" s="845"/>
      <c r="C2" s="845"/>
      <c r="D2" s="845"/>
      <c r="E2" s="278"/>
      <c r="F2" s="278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287</v>
      </c>
      <c r="F3" s="58"/>
    </row>
    <row r="4" spans="1:12" s="281" customFormat="1" ht="14.25" customHeight="1" x14ac:dyDescent="0.2">
      <c r="A4" s="279"/>
      <c r="B4" s="279"/>
      <c r="C4" s="280" t="s">
        <v>288</v>
      </c>
      <c r="D4" s="280" t="s">
        <v>572</v>
      </c>
      <c r="E4" s="65"/>
      <c r="F4" s="65"/>
    </row>
    <row r="5" spans="1:12" s="281" customFormat="1" ht="14.25" customHeight="1" x14ac:dyDescent="0.2">
      <c r="A5" s="847">
        <v>2009</v>
      </c>
      <c r="B5" s="285" t="s">
        <v>289</v>
      </c>
      <c r="C5" s="681">
        <v>13.5</v>
      </c>
      <c r="D5" s="286">
        <v>-1.8895348837209287</v>
      </c>
      <c r="E5" s="65"/>
      <c r="F5" s="65"/>
    </row>
    <row r="6" spans="1:12" ht="14.25" customHeight="1" x14ac:dyDescent="0.2">
      <c r="A6" s="880"/>
      <c r="B6" s="282" t="s">
        <v>290</v>
      </c>
      <c r="C6" s="680">
        <v>10.5</v>
      </c>
      <c r="D6" s="283">
        <v>-22.222222222222221</v>
      </c>
      <c r="F6" s="58"/>
    </row>
    <row r="7" spans="1:12" ht="14.25" customHeight="1" x14ac:dyDescent="0.2">
      <c r="A7" s="880"/>
      <c r="B7" s="282" t="s">
        <v>291</v>
      </c>
      <c r="C7" s="680">
        <v>10.48</v>
      </c>
      <c r="D7" s="283">
        <v>-0.19047619047618641</v>
      </c>
      <c r="E7" s="284"/>
      <c r="F7" s="58"/>
    </row>
    <row r="8" spans="1:12" ht="14.25" customHeight="1" x14ac:dyDescent="0.2">
      <c r="A8" s="880"/>
      <c r="B8" s="282" t="s">
        <v>292</v>
      </c>
      <c r="C8" s="680">
        <v>10.69</v>
      </c>
      <c r="D8" s="283">
        <v>2.0038167938931211</v>
      </c>
      <c r="E8" s="284"/>
      <c r="F8" s="58"/>
    </row>
    <row r="9" spans="1:12" s="281" customFormat="1" ht="14.25" customHeight="1" x14ac:dyDescent="0.2">
      <c r="A9" s="847">
        <v>2010</v>
      </c>
      <c r="B9" s="285" t="s">
        <v>289</v>
      </c>
      <c r="C9" s="681">
        <v>11.06</v>
      </c>
      <c r="D9" s="286">
        <v>3.4611786716557624</v>
      </c>
      <c r="E9" s="65"/>
      <c r="F9" s="65"/>
    </row>
    <row r="10" spans="1:12" ht="14.25" customHeight="1" x14ac:dyDescent="0.2">
      <c r="A10" s="880"/>
      <c r="B10" s="282" t="s">
        <v>290</v>
      </c>
      <c r="C10" s="680">
        <v>11.68</v>
      </c>
      <c r="D10" s="283">
        <v>5.6057866184448395</v>
      </c>
      <c r="F10" s="58"/>
    </row>
    <row r="11" spans="1:12" ht="14.25" customHeight="1" x14ac:dyDescent="0.2">
      <c r="A11" s="880"/>
      <c r="B11" s="282" t="s">
        <v>291</v>
      </c>
      <c r="C11" s="680">
        <v>12.45</v>
      </c>
      <c r="D11" s="283">
        <v>6.5924657534246531</v>
      </c>
      <c r="E11" s="284"/>
      <c r="F11" s="58"/>
    </row>
    <row r="12" spans="1:12" ht="14.25" customHeight="1" x14ac:dyDescent="0.2">
      <c r="A12" s="848"/>
      <c r="B12" s="287" t="s">
        <v>292</v>
      </c>
      <c r="C12" s="682">
        <v>12.79</v>
      </c>
      <c r="D12" s="288">
        <v>2.7309236947791153</v>
      </c>
      <c r="E12" s="284"/>
      <c r="F12" s="58"/>
    </row>
    <row r="13" spans="1:12" s="281" customFormat="1" ht="14.25" customHeight="1" x14ac:dyDescent="0.2">
      <c r="A13" s="880">
        <v>2011</v>
      </c>
      <c r="B13" s="282" t="s">
        <v>289</v>
      </c>
      <c r="C13" s="680">
        <v>13.19</v>
      </c>
      <c r="D13" s="283">
        <v>3.1274433150899172</v>
      </c>
      <c r="E13" s="65"/>
      <c r="F13" s="65"/>
    </row>
    <row r="14" spans="1:12" ht="14.25" customHeight="1" x14ac:dyDescent="0.2">
      <c r="A14" s="880"/>
      <c r="B14" s="282" t="s">
        <v>290</v>
      </c>
      <c r="C14" s="680">
        <v>14</v>
      </c>
      <c r="D14" s="283">
        <v>6.141015921152392</v>
      </c>
      <c r="F14" s="58"/>
    </row>
    <row r="15" spans="1:12" ht="14.25" customHeight="1" x14ac:dyDescent="0.2">
      <c r="A15" s="880"/>
      <c r="B15" s="282" t="s">
        <v>291</v>
      </c>
      <c r="C15" s="680">
        <v>14.8</v>
      </c>
      <c r="D15" s="283">
        <v>5.7142857142857197</v>
      </c>
      <c r="E15" s="284"/>
      <c r="F15" s="58"/>
    </row>
    <row r="16" spans="1:12" ht="14.25" customHeight="1" x14ac:dyDescent="0.2">
      <c r="A16" s="848"/>
      <c r="B16" s="287" t="s">
        <v>292</v>
      </c>
      <c r="C16" s="682">
        <v>15.09</v>
      </c>
      <c r="D16" s="288">
        <v>1.9594594594594537</v>
      </c>
      <c r="E16" s="284"/>
      <c r="F16" s="58"/>
    </row>
    <row r="17" spans="1:6" s="281" customFormat="1" ht="14.25" customHeight="1" x14ac:dyDescent="0.2">
      <c r="A17" s="880">
        <v>2012</v>
      </c>
      <c r="B17" s="282" t="s">
        <v>293</v>
      </c>
      <c r="C17" s="680">
        <v>15.53</v>
      </c>
      <c r="D17" s="283">
        <v>2.9158383035122566</v>
      </c>
      <c r="E17" s="65"/>
      <c r="F17" s="65"/>
    </row>
    <row r="18" spans="1:6" ht="14.25" customHeight="1" x14ac:dyDescent="0.2">
      <c r="A18" s="880"/>
      <c r="B18" s="282" t="s">
        <v>291</v>
      </c>
      <c r="C18" s="680">
        <v>16.45</v>
      </c>
      <c r="D18" s="283">
        <v>5.9240180296200897</v>
      </c>
      <c r="F18" s="58"/>
    </row>
    <row r="19" spans="1:6" ht="14.25" customHeight="1" x14ac:dyDescent="0.2">
      <c r="A19" s="880"/>
      <c r="B19" s="282" t="s">
        <v>294</v>
      </c>
      <c r="C19" s="680">
        <v>16.87</v>
      </c>
      <c r="D19" s="283">
        <v>2.5531914893617129</v>
      </c>
      <c r="E19" s="284"/>
      <c r="F19" s="58"/>
    </row>
    <row r="20" spans="1:6" ht="14.25" customHeight="1" x14ac:dyDescent="0.2">
      <c r="A20" s="848"/>
      <c r="B20" s="287" t="s">
        <v>292</v>
      </c>
      <c r="C20" s="682">
        <v>16.100000000000001</v>
      </c>
      <c r="D20" s="288">
        <v>-4.5643153526970925</v>
      </c>
      <c r="E20" s="284"/>
      <c r="F20" s="58"/>
    </row>
    <row r="21" spans="1:6" ht="14.25" customHeight="1" x14ac:dyDescent="0.2">
      <c r="A21" s="847">
        <v>2013</v>
      </c>
      <c r="B21" s="285" t="s">
        <v>289</v>
      </c>
      <c r="C21" s="681">
        <v>16.32</v>
      </c>
      <c r="D21" s="286">
        <v>1.3664596273291854</v>
      </c>
      <c r="E21" s="284"/>
      <c r="F21" s="58"/>
    </row>
    <row r="22" spans="1:6" ht="14.25" customHeight="1" x14ac:dyDescent="0.2">
      <c r="A22" s="880"/>
      <c r="B22" s="282" t="s">
        <v>295</v>
      </c>
      <c r="C22" s="680">
        <v>17.13</v>
      </c>
      <c r="D22" s="283">
        <v>4.9632352941176388</v>
      </c>
      <c r="E22" s="284"/>
      <c r="F22" s="58"/>
    </row>
    <row r="23" spans="1:6" ht="14.25" customHeight="1" x14ac:dyDescent="0.2">
      <c r="A23" s="848"/>
      <c r="B23" s="287" t="s">
        <v>296</v>
      </c>
      <c r="C23" s="682">
        <v>17.5</v>
      </c>
      <c r="D23" s="288">
        <v>2.1599532983070695</v>
      </c>
      <c r="F23" s="58"/>
    </row>
    <row r="24" spans="1:6" ht="14.25" customHeight="1" x14ac:dyDescent="0.2">
      <c r="A24" s="847">
        <v>2015</v>
      </c>
      <c r="B24" s="285" t="s">
        <v>649</v>
      </c>
      <c r="C24" s="681">
        <v>15.81</v>
      </c>
      <c r="D24" s="286">
        <v>-9.66</v>
      </c>
      <c r="F24" s="58"/>
    </row>
    <row r="25" spans="1:6" ht="14.25" customHeight="1" x14ac:dyDescent="0.2">
      <c r="A25" s="880"/>
      <c r="B25" s="282" t="s">
        <v>654</v>
      </c>
      <c r="C25" s="680">
        <v>14.12</v>
      </c>
      <c r="D25" s="283">
        <v>-10.69</v>
      </c>
      <c r="F25" s="58"/>
    </row>
    <row r="26" spans="1:6" ht="14.25" customHeight="1" x14ac:dyDescent="0.2">
      <c r="A26" s="848"/>
      <c r="B26" s="287" t="s">
        <v>668</v>
      </c>
      <c r="C26" s="682">
        <v>13.42</v>
      </c>
      <c r="D26" s="288">
        <v>-4.96</v>
      </c>
    </row>
    <row r="27" spans="1:6" ht="14.25" customHeight="1" x14ac:dyDescent="0.2">
      <c r="A27" s="275"/>
      <c r="D27" s="71" t="s">
        <v>298</v>
      </c>
    </row>
    <row r="28" spans="1:6" ht="14.25" customHeight="1" x14ac:dyDescent="0.2">
      <c r="A28" s="275" t="s">
        <v>297</v>
      </c>
    </row>
    <row r="29" spans="1:6" ht="14.25" customHeight="1" x14ac:dyDescent="0.2">
      <c r="A29" s="275"/>
    </row>
  </sheetData>
  <mergeCells count="7">
    <mergeCell ref="A24:A26"/>
    <mergeCell ref="A21:A23"/>
    <mergeCell ref="A1:D2"/>
    <mergeCell ref="A5:A8"/>
    <mergeCell ref="A9:A12"/>
    <mergeCell ref="A13:A16"/>
    <mergeCell ref="A17:A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>
      <selection activeCell="E33" sqref="E33"/>
    </sheetView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108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109</v>
      </c>
    </row>
    <row r="3" spans="1:7" ht="14.45" customHeight="1" x14ac:dyDescent="0.2">
      <c r="A3" s="63"/>
      <c r="B3" s="847" t="s">
        <v>658</v>
      </c>
      <c r="C3" s="849" t="s">
        <v>499</v>
      </c>
      <c r="D3" s="847" t="s">
        <v>619</v>
      </c>
      <c r="E3" s="849" t="s">
        <v>499</v>
      </c>
      <c r="F3" s="851" t="s">
        <v>111</v>
      </c>
      <c r="G3" s="851"/>
    </row>
    <row r="4" spans="1:7" ht="14.45" customHeight="1" x14ac:dyDescent="0.25">
      <c r="A4" s="64"/>
      <c r="B4" s="848"/>
      <c r="C4" s="850"/>
      <c r="D4" s="848"/>
      <c r="E4" s="850"/>
      <c r="F4" s="467">
        <v>2014</v>
      </c>
      <c r="G4" s="467">
        <v>2013</v>
      </c>
    </row>
    <row r="5" spans="1:7" x14ac:dyDescent="0.2">
      <c r="A5" s="65" t="s">
        <v>112</v>
      </c>
      <c r="B5" s="266">
        <v>11975.110065789622</v>
      </c>
      <c r="C5" s="267">
        <v>10.113043660139244</v>
      </c>
      <c r="D5" s="266">
        <v>11396.81732916</v>
      </c>
      <c r="E5" s="267">
        <v>9.4621336849910733</v>
      </c>
      <c r="F5" s="782">
        <v>13.166960597027218</v>
      </c>
      <c r="G5" s="782">
        <v>15.464818533595858</v>
      </c>
    </row>
    <row r="6" spans="1:7" x14ac:dyDescent="0.2">
      <c r="A6" s="65" t="s">
        <v>113</v>
      </c>
      <c r="B6" s="266">
        <v>50740.304559999997</v>
      </c>
      <c r="C6" s="267">
        <v>42.850455029217031</v>
      </c>
      <c r="D6" s="266">
        <v>51317.6751678</v>
      </c>
      <c r="E6" s="267">
        <v>42.606167039132451</v>
      </c>
      <c r="F6" s="782">
        <v>0.61252095882177338</v>
      </c>
      <c r="G6" s="782">
        <v>0.73061219623459694</v>
      </c>
    </row>
    <row r="7" spans="1:7" x14ac:dyDescent="0.2">
      <c r="A7" s="65" t="s">
        <v>114</v>
      </c>
      <c r="B7" s="266">
        <v>23663.594664</v>
      </c>
      <c r="C7" s="267">
        <v>19.984030599980144</v>
      </c>
      <c r="D7" s="266">
        <v>26077.468643999997</v>
      </c>
      <c r="E7" s="267">
        <v>21.650649242605471</v>
      </c>
      <c r="F7" s="782">
        <v>8.8007541946628728E-2</v>
      </c>
      <c r="G7" s="782">
        <v>0.19104022970980514</v>
      </c>
    </row>
    <row r="8" spans="1:7" x14ac:dyDescent="0.2">
      <c r="A8" s="65" t="s">
        <v>115</v>
      </c>
      <c r="B8" s="266">
        <v>14932.588630303027</v>
      </c>
      <c r="C8" s="267">
        <v>12.610649918664924</v>
      </c>
      <c r="D8" s="266">
        <v>14784.442424242423</v>
      </c>
      <c r="E8" s="267">
        <v>12.274687453163388</v>
      </c>
      <c r="F8" s="782">
        <v>100</v>
      </c>
      <c r="G8" s="782">
        <v>100</v>
      </c>
    </row>
    <row r="9" spans="1:7" x14ac:dyDescent="0.2">
      <c r="A9" s="65" t="s">
        <v>116</v>
      </c>
      <c r="B9" s="266">
        <v>17274.618443135863</v>
      </c>
      <c r="C9" s="267">
        <v>14.588506457803502</v>
      </c>
      <c r="D9" s="266">
        <v>17304.626457999999</v>
      </c>
      <c r="E9" s="267">
        <v>14.367053905083333</v>
      </c>
      <c r="F9" s="782">
        <v>100</v>
      </c>
      <c r="G9" s="782">
        <v>100</v>
      </c>
    </row>
    <row r="10" spans="1:7" x14ac:dyDescent="0.2">
      <c r="A10" s="65" t="s">
        <v>117</v>
      </c>
      <c r="B10" s="266">
        <v>119.22180346348519</v>
      </c>
      <c r="C10" s="267">
        <v>0.10068344232686298</v>
      </c>
      <c r="D10" s="266">
        <v>146.1456</v>
      </c>
      <c r="E10" s="267">
        <v>0.12133643672036938</v>
      </c>
      <c r="F10" s="782" t="s">
        <v>659</v>
      </c>
      <c r="G10" s="782" t="s">
        <v>660</v>
      </c>
    </row>
    <row r="11" spans="1:7" x14ac:dyDescent="0.2">
      <c r="A11" s="65" t="s">
        <v>118</v>
      </c>
      <c r="B11" s="266">
        <v>-292.916</v>
      </c>
      <c r="C11" s="267">
        <v>-0.24736910813170204</v>
      </c>
      <c r="D11" s="266">
        <v>-580.58600000000001</v>
      </c>
      <c r="E11" s="267">
        <v>-0.48202776169609196</v>
      </c>
      <c r="F11" s="783"/>
      <c r="G11" s="783"/>
    </row>
    <row r="12" spans="1:7" x14ac:dyDescent="0.2">
      <c r="A12" s="68" t="s">
        <v>119</v>
      </c>
      <c r="B12" s="784">
        <v>118412.522166692</v>
      </c>
      <c r="C12" s="785">
        <v>100</v>
      </c>
      <c r="D12" s="784">
        <v>120446.58962320242</v>
      </c>
      <c r="E12" s="785">
        <v>100</v>
      </c>
      <c r="F12" s="785">
        <v>28.395029099457979</v>
      </c>
      <c r="G12" s="785">
        <v>28.579026901539933</v>
      </c>
    </row>
    <row r="13" spans="1:7" x14ac:dyDescent="0.2">
      <c r="A13" s="65"/>
      <c r="B13" s="65"/>
      <c r="C13" s="65"/>
      <c r="D13" s="65"/>
      <c r="E13" s="65"/>
      <c r="F13" s="65"/>
      <c r="G13" s="71" t="s">
        <v>620</v>
      </c>
    </row>
    <row r="14" spans="1:7" x14ac:dyDescent="0.2">
      <c r="A14" s="786" t="s">
        <v>621</v>
      </c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8"/>
  <sheetViews>
    <sheetView workbookViewId="0">
      <selection activeCell="F26" sqref="F26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574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90" t="s">
        <v>299</v>
      </c>
    </row>
    <row r="3" spans="1:6" x14ac:dyDescent="0.2">
      <c r="A3" s="63"/>
      <c r="B3" s="859" t="s">
        <v>300</v>
      </c>
      <c r="C3" s="859"/>
      <c r="D3" s="859"/>
      <c r="E3" s="260" t="s">
        <v>301</v>
      </c>
      <c r="F3" s="260"/>
    </row>
    <row r="4" spans="1:6" x14ac:dyDescent="0.2">
      <c r="A4" s="75"/>
      <c r="B4" s="291" t="s">
        <v>664</v>
      </c>
      <c r="C4" s="292" t="s">
        <v>656</v>
      </c>
      <c r="D4" s="291" t="s">
        <v>665</v>
      </c>
      <c r="E4" s="262" t="s">
        <v>302</v>
      </c>
      <c r="F4" s="261" t="s">
        <v>303</v>
      </c>
    </row>
    <row r="5" spans="1:6" x14ac:dyDescent="0.2">
      <c r="A5" s="683" t="s">
        <v>576</v>
      </c>
      <c r="B5" s="293">
        <v>131.700626490323</v>
      </c>
      <c r="C5" s="293">
        <v>132.84891061666701</v>
      </c>
      <c r="D5" s="293">
        <v>143.688774193548</v>
      </c>
      <c r="E5" s="293">
        <v>-0.86435343806270359</v>
      </c>
      <c r="F5" s="293">
        <v>-8.3431345075552148</v>
      </c>
    </row>
    <row r="6" spans="1:6" x14ac:dyDescent="0.2">
      <c r="A6" s="75" t="s">
        <v>575</v>
      </c>
      <c r="B6" s="272">
        <v>114.960403729032</v>
      </c>
      <c r="C6" s="288">
        <v>118.51318094</v>
      </c>
      <c r="D6" s="272">
        <v>132.54900000000001</v>
      </c>
      <c r="E6" s="272">
        <v>-2.9977907797164582</v>
      </c>
      <c r="F6" s="272">
        <v>-13.269505066781347</v>
      </c>
    </row>
    <row r="7" spans="1:6" x14ac:dyDescent="0.2">
      <c r="A7" s="1"/>
      <c r="B7" s="1"/>
      <c r="C7" s="1"/>
      <c r="D7" s="1"/>
      <c r="E7" s="1"/>
      <c r="F7" s="71" t="s">
        <v>298</v>
      </c>
    </row>
    <row r="8" spans="1:6" x14ac:dyDescent="0.2">
      <c r="A8" s="1"/>
      <c r="B8" s="1"/>
      <c r="C8" s="1"/>
      <c r="D8" s="1"/>
      <c r="E8" s="1"/>
      <c r="F8" s="1"/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workbookViewId="0">
      <selection activeCell="G37" sqref="G37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45" t="s">
        <v>304</v>
      </c>
      <c r="B1" s="845"/>
      <c r="C1" s="845"/>
      <c r="D1" s="58"/>
      <c r="E1" s="58"/>
    </row>
    <row r="2" spans="1:38" x14ac:dyDescent="0.2">
      <c r="A2" s="846"/>
      <c r="B2" s="845"/>
      <c r="C2" s="845"/>
      <c r="D2" s="8"/>
      <c r="E2" s="62" t="s">
        <v>299</v>
      </c>
    </row>
    <row r="3" spans="1:38" x14ac:dyDescent="0.2">
      <c r="A3" s="64"/>
      <c r="B3" s="295" t="s">
        <v>305</v>
      </c>
      <c r="C3" s="295" t="s">
        <v>306</v>
      </c>
      <c r="D3" s="295" t="s">
        <v>307</v>
      </c>
      <c r="E3" s="295" t="s">
        <v>308</v>
      </c>
    </row>
    <row r="4" spans="1:38" x14ac:dyDescent="0.2">
      <c r="A4" s="296" t="s">
        <v>309</v>
      </c>
      <c r="B4" s="297">
        <v>131.700626490323</v>
      </c>
      <c r="C4" s="298">
        <v>22.857133523113909</v>
      </c>
      <c r="D4" s="298">
        <v>46.168530611170688</v>
      </c>
      <c r="E4" s="298">
        <v>62.674962356038399</v>
      </c>
      <c r="F4" s="441"/>
      <c r="G4" s="441"/>
      <c r="H4" s="441"/>
      <c r="M4" s="443"/>
      <c r="N4" s="443"/>
      <c r="O4" s="443"/>
      <c r="P4" s="443"/>
      <c r="Q4" s="443"/>
      <c r="R4" s="443"/>
      <c r="S4" s="443"/>
      <c r="T4" s="443"/>
      <c r="U4" s="443"/>
      <c r="V4" s="443"/>
      <c r="W4" s="443"/>
      <c r="X4" s="443"/>
      <c r="Y4" s="443"/>
      <c r="Z4" s="443"/>
      <c r="AA4" s="443"/>
      <c r="AB4" s="443"/>
      <c r="AC4" s="443"/>
      <c r="AD4" s="443"/>
      <c r="AE4" s="443"/>
      <c r="AF4" s="443"/>
      <c r="AG4" s="443"/>
      <c r="AH4" s="443"/>
      <c r="AI4" s="443"/>
      <c r="AJ4" s="443"/>
      <c r="AK4" s="443"/>
      <c r="AL4" s="443"/>
    </row>
    <row r="5" spans="1:38" x14ac:dyDescent="0.2">
      <c r="A5" s="299" t="s">
        <v>310</v>
      </c>
      <c r="B5" s="300">
        <v>149.88064516129032</v>
      </c>
      <c r="C5" s="294">
        <v>23.930523177012741</v>
      </c>
      <c r="D5" s="294">
        <v>65.449928435890484</v>
      </c>
      <c r="E5" s="294">
        <v>60.500193548387088</v>
      </c>
      <c r="F5" s="441"/>
      <c r="G5" s="441"/>
      <c r="M5" s="442"/>
      <c r="N5" s="442"/>
      <c r="O5" s="442"/>
      <c r="P5" s="442"/>
      <c r="Q5" s="442"/>
      <c r="R5" s="442"/>
      <c r="S5" s="442"/>
      <c r="T5" s="442"/>
      <c r="U5" s="442"/>
      <c r="V5" s="442"/>
      <c r="W5" s="442"/>
      <c r="X5" s="442"/>
      <c r="Y5" s="442"/>
      <c r="Z5" s="442"/>
      <c r="AA5" s="442"/>
      <c r="AB5" s="442"/>
      <c r="AC5" s="442"/>
      <c r="AD5" s="442"/>
      <c r="AE5" s="442"/>
      <c r="AF5" s="442"/>
      <c r="AG5" s="442"/>
      <c r="AH5" s="442"/>
      <c r="AI5" s="442"/>
      <c r="AJ5" s="442"/>
      <c r="AK5" s="442"/>
      <c r="AL5" s="442"/>
    </row>
    <row r="6" spans="1:38" x14ac:dyDescent="0.2">
      <c r="A6" s="299" t="s">
        <v>311</v>
      </c>
      <c r="B6" s="300">
        <v>129.36774193548388</v>
      </c>
      <c r="C6" s="294">
        <v>21.561290322580646</v>
      </c>
      <c r="D6" s="294">
        <v>49.335967741935491</v>
      </c>
      <c r="E6" s="294">
        <v>58.470483870967733</v>
      </c>
      <c r="F6" s="441"/>
      <c r="G6" s="441"/>
      <c r="M6" s="442"/>
      <c r="N6" s="442"/>
      <c r="O6" s="442"/>
      <c r="P6" s="442"/>
      <c r="Q6" s="442"/>
      <c r="R6" s="442"/>
      <c r="S6" s="442"/>
      <c r="T6" s="442"/>
      <c r="U6" s="442"/>
      <c r="V6" s="442"/>
      <c r="W6" s="442"/>
      <c r="X6" s="442"/>
      <c r="Y6" s="442"/>
      <c r="Z6" s="442"/>
      <c r="AA6" s="442"/>
      <c r="AB6" s="442"/>
      <c r="AC6" s="442"/>
      <c r="AD6" s="442"/>
      <c r="AE6" s="442"/>
      <c r="AF6" s="442"/>
      <c r="AG6" s="442"/>
      <c r="AH6" s="442"/>
      <c r="AI6" s="442"/>
      <c r="AJ6" s="442"/>
      <c r="AK6" s="442"/>
      <c r="AL6" s="442"/>
    </row>
    <row r="7" spans="1:38" x14ac:dyDescent="0.2">
      <c r="A7" s="299" t="s">
        <v>254</v>
      </c>
      <c r="B7" s="300">
        <v>145.78419354838707</v>
      </c>
      <c r="C7" s="294">
        <v>25.301388962943211</v>
      </c>
      <c r="D7" s="294">
        <v>61.522030391895484</v>
      </c>
      <c r="E7" s="294">
        <v>58.960774193548374</v>
      </c>
      <c r="F7" s="441"/>
      <c r="G7" s="441"/>
      <c r="N7" s="442"/>
      <c r="O7" s="442"/>
      <c r="P7" s="442"/>
      <c r="Q7" s="442"/>
      <c r="R7" s="442"/>
      <c r="S7" s="442"/>
      <c r="T7" s="442"/>
      <c r="U7" s="442"/>
      <c r="V7" s="442"/>
      <c r="W7" s="442"/>
      <c r="X7" s="442"/>
      <c r="Y7" s="442"/>
      <c r="Z7" s="442"/>
      <c r="AA7" s="442"/>
      <c r="AB7" s="442"/>
      <c r="AC7" s="442"/>
      <c r="AD7" s="442"/>
      <c r="AE7" s="442"/>
      <c r="AF7" s="442"/>
      <c r="AG7" s="442"/>
      <c r="AH7" s="442"/>
      <c r="AI7" s="442"/>
      <c r="AJ7" s="442"/>
      <c r="AK7" s="442"/>
      <c r="AL7" s="442"/>
    </row>
    <row r="8" spans="1:38" x14ac:dyDescent="0.2">
      <c r="A8" s="299" t="s">
        <v>312</v>
      </c>
      <c r="B8" s="300">
        <v>118.53379031433387</v>
      </c>
      <c r="C8" s="294">
        <v>19.755631719055646</v>
      </c>
      <c r="D8" s="294">
        <v>36.3023463709265</v>
      </c>
      <c r="E8" s="294">
        <v>62.475812224351728</v>
      </c>
      <c r="F8" s="441"/>
      <c r="G8" s="441"/>
      <c r="N8" s="442"/>
      <c r="O8" s="442"/>
      <c r="P8" s="442"/>
      <c r="Q8" s="442"/>
      <c r="R8" s="442"/>
      <c r="S8" s="442"/>
      <c r="T8" s="442"/>
      <c r="U8" s="442"/>
      <c r="V8" s="442"/>
      <c r="W8" s="442"/>
      <c r="X8" s="442"/>
      <c r="Y8" s="442"/>
      <c r="Z8" s="442"/>
      <c r="AA8" s="442"/>
      <c r="AB8" s="442"/>
      <c r="AC8" s="442"/>
      <c r="AD8" s="442"/>
      <c r="AE8" s="442"/>
      <c r="AF8" s="442"/>
      <c r="AG8" s="442"/>
      <c r="AH8" s="442"/>
      <c r="AI8" s="442"/>
      <c r="AJ8" s="442"/>
      <c r="AK8" s="442"/>
      <c r="AL8" s="442"/>
    </row>
    <row r="9" spans="1:38" x14ac:dyDescent="0.2">
      <c r="A9" s="299" t="s">
        <v>313</v>
      </c>
      <c r="B9" s="300">
        <v>122.04457344778231</v>
      </c>
      <c r="C9" s="294">
        <v>21.181289606639904</v>
      </c>
      <c r="D9" s="294">
        <v>47.343470542593636</v>
      </c>
      <c r="E9" s="294">
        <v>53.519813298548762</v>
      </c>
      <c r="F9" s="441"/>
      <c r="G9" s="441"/>
    </row>
    <row r="10" spans="1:38" x14ac:dyDescent="0.2">
      <c r="A10" s="299" t="s">
        <v>314</v>
      </c>
      <c r="B10" s="300">
        <v>132.79664516129031</v>
      </c>
      <c r="C10" s="294">
        <v>21.202825698021144</v>
      </c>
      <c r="D10" s="294">
        <v>48.969916237462712</v>
      </c>
      <c r="E10" s="294">
        <v>62.623903225806451</v>
      </c>
      <c r="F10" s="441"/>
      <c r="G10" s="441"/>
    </row>
    <row r="11" spans="1:38" x14ac:dyDescent="0.2">
      <c r="A11" s="299" t="s">
        <v>315</v>
      </c>
      <c r="B11" s="300">
        <v>137.04474240792331</v>
      </c>
      <c r="C11" s="294">
        <v>27.408948481584662</v>
      </c>
      <c r="D11" s="294">
        <v>50.887360007599867</v>
      </c>
      <c r="E11" s="294">
        <v>58.748433918738783</v>
      </c>
      <c r="F11" s="441"/>
      <c r="G11" s="441"/>
    </row>
    <row r="12" spans="1:38" x14ac:dyDescent="0.2">
      <c r="A12" s="299" t="s">
        <v>316</v>
      </c>
      <c r="B12" s="300">
        <v>160.97508986497874</v>
      </c>
      <c r="C12" s="294">
        <v>32.19501797299575</v>
      </c>
      <c r="D12" s="294">
        <v>61.221940412404756</v>
      </c>
      <c r="E12" s="294">
        <v>67.558131479578236</v>
      </c>
      <c r="F12" s="441"/>
      <c r="G12" s="441"/>
    </row>
    <row r="13" spans="1:38" x14ac:dyDescent="0.2">
      <c r="A13" s="299" t="s">
        <v>317</v>
      </c>
      <c r="B13" s="300">
        <v>138.69354838709677</v>
      </c>
      <c r="C13" s="294">
        <v>23.115591397849464</v>
      </c>
      <c r="D13" s="294">
        <v>57.017118279569878</v>
      </c>
      <c r="E13" s="294">
        <v>58.560838709677419</v>
      </c>
      <c r="F13" s="441"/>
      <c r="G13" s="441"/>
    </row>
    <row r="14" spans="1:38" x14ac:dyDescent="0.2">
      <c r="A14" s="299" t="s">
        <v>318</v>
      </c>
      <c r="B14" s="300">
        <v>136.09677419354838</v>
      </c>
      <c r="C14" s="294">
        <v>24.542041248016922</v>
      </c>
      <c r="D14" s="294">
        <v>54.26879746166049</v>
      </c>
      <c r="E14" s="294">
        <v>57.285935483870972</v>
      </c>
      <c r="F14" s="441"/>
      <c r="G14" s="441"/>
    </row>
    <row r="15" spans="1:38" x14ac:dyDescent="0.2">
      <c r="A15" s="299" t="s">
        <v>219</v>
      </c>
      <c r="B15" s="300">
        <v>117.65483870967742</v>
      </c>
      <c r="C15" s="294">
        <v>19.609139784946237</v>
      </c>
      <c r="D15" s="294">
        <v>42.277118279569891</v>
      </c>
      <c r="E15" s="294">
        <v>55.768580645161293</v>
      </c>
      <c r="F15" s="441"/>
      <c r="G15" s="441"/>
    </row>
    <row r="16" spans="1:38" x14ac:dyDescent="0.2">
      <c r="A16" s="299" t="s">
        <v>319</v>
      </c>
      <c r="B16" s="301">
        <v>156.46129032258062</v>
      </c>
      <c r="C16" s="283">
        <v>30.282830385015604</v>
      </c>
      <c r="D16" s="283">
        <v>65.278169614984378</v>
      </c>
      <c r="E16" s="283">
        <v>60.900290322580645</v>
      </c>
      <c r="F16" s="441"/>
      <c r="G16" s="441"/>
    </row>
    <row r="17" spans="1:13" x14ac:dyDescent="0.2">
      <c r="A17" s="299" t="s">
        <v>255</v>
      </c>
      <c r="B17" s="300">
        <v>143.59312903225808</v>
      </c>
      <c r="C17" s="294">
        <v>23.932188172043013</v>
      </c>
      <c r="D17" s="294">
        <v>63.050005376344089</v>
      </c>
      <c r="E17" s="294">
        <v>56.610935483870968</v>
      </c>
      <c r="F17" s="441"/>
      <c r="G17" s="441"/>
    </row>
    <row r="18" spans="1:13" x14ac:dyDescent="0.2">
      <c r="A18" s="299" t="s">
        <v>256</v>
      </c>
      <c r="B18" s="300">
        <v>157.89354838709679</v>
      </c>
      <c r="C18" s="294">
        <v>29.524809861001838</v>
      </c>
      <c r="D18" s="294">
        <v>68.204222397062694</v>
      </c>
      <c r="E18" s="294">
        <v>60.164516129032258</v>
      </c>
      <c r="F18" s="441"/>
      <c r="G18" s="441"/>
    </row>
    <row r="19" spans="1:13" x14ac:dyDescent="0.2">
      <c r="A19" s="58" t="s">
        <v>257</v>
      </c>
      <c r="B19" s="300">
        <v>166.4</v>
      </c>
      <c r="C19" s="294">
        <v>28.879338842975208</v>
      </c>
      <c r="D19" s="294">
        <v>77.40688696347641</v>
      </c>
      <c r="E19" s="294">
        <v>60.113774193548387</v>
      </c>
      <c r="F19" s="441"/>
      <c r="G19" s="441"/>
    </row>
    <row r="20" spans="1:13" x14ac:dyDescent="0.2">
      <c r="A20" s="58" t="s">
        <v>320</v>
      </c>
      <c r="B20" s="300">
        <v>125.29573913885861</v>
      </c>
      <c r="C20" s="294">
        <v>26.637676824796714</v>
      </c>
      <c r="D20" s="294">
        <v>38.91148032579413</v>
      </c>
      <c r="E20" s="294">
        <v>59.746581988267771</v>
      </c>
      <c r="F20" s="441"/>
      <c r="G20" s="441"/>
    </row>
    <row r="21" spans="1:13" x14ac:dyDescent="0.2">
      <c r="A21" s="58" t="s">
        <v>321</v>
      </c>
      <c r="B21" s="300">
        <v>145.3516129032258</v>
      </c>
      <c r="C21" s="294">
        <v>27.179569892473122</v>
      </c>
      <c r="D21" s="294">
        <v>60.771881720430088</v>
      </c>
      <c r="E21" s="294">
        <v>57.400161290322593</v>
      </c>
      <c r="F21" s="441"/>
      <c r="G21" s="441"/>
    </row>
    <row r="22" spans="1:13" x14ac:dyDescent="0.2">
      <c r="A22" s="58" t="s">
        <v>220</v>
      </c>
      <c r="B22" s="300">
        <v>162.62558064516128</v>
      </c>
      <c r="C22" s="294">
        <v>29.325924378635641</v>
      </c>
      <c r="D22" s="294">
        <v>72.840011105235305</v>
      </c>
      <c r="E22" s="294">
        <v>60.459645161290325</v>
      </c>
      <c r="F22" s="441"/>
      <c r="G22" s="441"/>
    </row>
    <row r="23" spans="1:13" x14ac:dyDescent="0.2">
      <c r="A23" s="302" t="s">
        <v>322</v>
      </c>
      <c r="B23" s="303">
        <v>122.37593548387096</v>
      </c>
      <c r="C23" s="304">
        <v>21.23879872034124</v>
      </c>
      <c r="D23" s="304">
        <v>42.277330311916813</v>
      </c>
      <c r="E23" s="304">
        <v>58.859806451612904</v>
      </c>
      <c r="F23" s="441"/>
      <c r="G23" s="441"/>
    </row>
    <row r="24" spans="1:13" x14ac:dyDescent="0.2">
      <c r="A24" s="302" t="s">
        <v>323</v>
      </c>
      <c r="B24" s="303">
        <v>126.72522580645163</v>
      </c>
      <c r="C24" s="304">
        <v>21.99363423087177</v>
      </c>
      <c r="D24" s="304">
        <v>43.443043188483109</v>
      </c>
      <c r="E24" s="304">
        <v>61.28854838709676</v>
      </c>
      <c r="F24" s="441"/>
      <c r="G24" s="441"/>
    </row>
    <row r="25" spans="1:13" x14ac:dyDescent="0.2">
      <c r="A25" s="282" t="s">
        <v>324</v>
      </c>
      <c r="B25" s="303">
        <v>127.01983870967743</v>
      </c>
      <c r="C25" s="304">
        <v>18.455874000551425</v>
      </c>
      <c r="D25" s="304">
        <v>46.209093741384059</v>
      </c>
      <c r="E25" s="304">
        <v>62.354870967741945</v>
      </c>
      <c r="F25" s="441"/>
      <c r="G25" s="441"/>
    </row>
    <row r="26" spans="1:13" x14ac:dyDescent="0.2">
      <c r="A26" s="282" t="s">
        <v>325</v>
      </c>
      <c r="B26" s="303">
        <v>135</v>
      </c>
      <c r="C26" s="304">
        <v>20.593220338983052</v>
      </c>
      <c r="D26" s="304">
        <v>51.937779661016954</v>
      </c>
      <c r="E26" s="304">
        <v>62.468999999999994</v>
      </c>
      <c r="F26" s="441"/>
      <c r="G26" s="441"/>
    </row>
    <row r="27" spans="1:13" x14ac:dyDescent="0.2">
      <c r="A27" s="282" t="s">
        <v>326</v>
      </c>
      <c r="B27" s="303">
        <v>120.59452219006644</v>
      </c>
      <c r="C27" s="304">
        <v>22.550195206272591</v>
      </c>
      <c r="D27" s="304">
        <v>40.150438497944663</v>
      </c>
      <c r="E27" s="304">
        <v>57.893888485849189</v>
      </c>
      <c r="F27" s="441"/>
      <c r="G27" s="441"/>
    </row>
    <row r="28" spans="1:13" x14ac:dyDescent="0.2">
      <c r="A28" s="58" t="s">
        <v>258</v>
      </c>
      <c r="B28" s="300">
        <v>154.20645161290321</v>
      </c>
      <c r="C28" s="294">
        <v>28.835352740624181</v>
      </c>
      <c r="D28" s="294">
        <v>61.751098872279023</v>
      </c>
      <c r="E28" s="294">
        <v>63.620000000000005</v>
      </c>
      <c r="F28" s="441"/>
      <c r="G28" s="441"/>
    </row>
    <row r="29" spans="1:13" x14ac:dyDescent="0.2">
      <c r="A29" s="282" t="s">
        <v>223</v>
      </c>
      <c r="B29" s="303">
        <v>164.79739349709274</v>
      </c>
      <c r="C29" s="304">
        <v>27.466232249515457</v>
      </c>
      <c r="D29" s="304">
        <v>81.967315555885222</v>
      </c>
      <c r="E29" s="304">
        <v>55.363845691692063</v>
      </c>
      <c r="F29" s="441"/>
      <c r="G29" s="441"/>
    </row>
    <row r="30" spans="1:13" x14ac:dyDescent="0.2">
      <c r="A30" s="58" t="s">
        <v>327</v>
      </c>
      <c r="B30" s="300">
        <v>129.18699071686135</v>
      </c>
      <c r="C30" s="294">
        <v>25.003933687134452</v>
      </c>
      <c r="D30" s="294">
        <v>45.753294191761498</v>
      </c>
      <c r="E30" s="294">
        <v>58.429762837965391</v>
      </c>
      <c r="F30" s="441"/>
      <c r="G30" s="441"/>
    </row>
    <row r="31" spans="1:13" x14ac:dyDescent="0.2">
      <c r="A31" s="305" t="s">
        <v>259</v>
      </c>
      <c r="B31" s="306">
        <v>149.35946066568118</v>
      </c>
      <c r="C31" s="272">
        <v>29.871892133136235</v>
      </c>
      <c r="D31" s="272">
        <v>60.185797379537114</v>
      </c>
      <c r="E31" s="272">
        <v>59.301771153007834</v>
      </c>
      <c r="F31" s="441"/>
      <c r="G31" s="441"/>
    </row>
    <row r="32" spans="1:13" x14ac:dyDescent="0.2">
      <c r="A32" s="307" t="s">
        <v>328</v>
      </c>
      <c r="B32" s="308">
        <v>149.57646613268224</v>
      </c>
      <c r="C32" s="308">
        <v>26.059902644308945</v>
      </c>
      <c r="D32" s="308">
        <v>64.362057987439698</v>
      </c>
      <c r="E32" s="308">
        <v>59.154505500933588</v>
      </c>
      <c r="F32" s="441"/>
      <c r="G32" s="441"/>
      <c r="M32" s="442"/>
    </row>
    <row r="33" spans="1:13" x14ac:dyDescent="0.2">
      <c r="A33" s="309" t="s">
        <v>329</v>
      </c>
      <c r="B33" s="310">
        <v>150.15668882411268</v>
      </c>
      <c r="C33" s="310">
        <v>25.675613557026221</v>
      </c>
      <c r="D33" s="310">
        <v>64.252566593924527</v>
      </c>
      <c r="E33" s="310">
        <v>60.228508673161926</v>
      </c>
      <c r="F33" s="441"/>
      <c r="G33" s="441"/>
      <c r="M33" s="442"/>
    </row>
    <row r="34" spans="1:13" x14ac:dyDescent="0.2">
      <c r="A34" s="309" t="s">
        <v>330</v>
      </c>
      <c r="B34" s="311">
        <v>18.456062333789674</v>
      </c>
      <c r="C34" s="311">
        <v>2.8184800339123122</v>
      </c>
      <c r="D34" s="311">
        <v>18.084035982753839</v>
      </c>
      <c r="E34" s="311">
        <v>-2.4464536828764736</v>
      </c>
      <c r="F34" s="441"/>
      <c r="G34" s="441"/>
    </row>
    <row r="35" spans="1:13" x14ac:dyDescent="0.2">
      <c r="A35" s="94"/>
      <c r="B35" s="65"/>
      <c r="C35" s="58"/>
      <c r="D35" s="8"/>
      <c r="E35" s="71" t="s">
        <v>298</v>
      </c>
    </row>
    <row r="36" spans="1:13" x14ac:dyDescent="0.2">
      <c r="B36" s="441"/>
      <c r="C36" s="441"/>
      <c r="D36" s="441"/>
      <c r="E36" s="441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workbookViewId="0">
      <selection activeCell="G36" sqref="G36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45" t="s">
        <v>331</v>
      </c>
      <c r="B1" s="845"/>
      <c r="C1" s="845"/>
      <c r="D1" s="58"/>
      <c r="E1" s="58"/>
    </row>
    <row r="2" spans="1:36" x14ac:dyDescent="0.2">
      <c r="A2" s="846"/>
      <c r="B2" s="845"/>
      <c r="C2" s="845"/>
      <c r="D2" s="8"/>
      <c r="E2" s="62" t="s">
        <v>299</v>
      </c>
    </row>
    <row r="3" spans="1:36" x14ac:dyDescent="0.2">
      <c r="A3" s="64"/>
      <c r="B3" s="295" t="s">
        <v>305</v>
      </c>
      <c r="C3" s="295" t="s">
        <v>306</v>
      </c>
      <c r="D3" s="295" t="s">
        <v>307</v>
      </c>
      <c r="E3" s="295" t="s">
        <v>308</v>
      </c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R3" s="445"/>
      <c r="S3" s="445"/>
      <c r="T3" s="445"/>
      <c r="U3" s="445"/>
      <c r="V3" s="445"/>
      <c r="W3" s="445"/>
      <c r="X3" s="445"/>
      <c r="Y3" s="445"/>
      <c r="Z3" s="445"/>
      <c r="AA3" s="445"/>
      <c r="AB3" s="445"/>
      <c r="AC3" s="445"/>
      <c r="AD3" s="445"/>
      <c r="AE3" s="445"/>
      <c r="AF3" s="445"/>
      <c r="AG3" s="445"/>
      <c r="AH3" s="445"/>
      <c r="AI3" s="445"/>
      <c r="AJ3" s="445"/>
    </row>
    <row r="4" spans="1:36" x14ac:dyDescent="0.2">
      <c r="A4" s="296" t="s">
        <v>309</v>
      </c>
      <c r="B4" s="297">
        <v>114.960403729032</v>
      </c>
      <c r="C4" s="298">
        <v>19.951805605865058</v>
      </c>
      <c r="D4" s="298">
        <v>36.763991370354333</v>
      </c>
      <c r="E4" s="298">
        <v>58.244606752812601</v>
      </c>
      <c r="F4" s="441"/>
      <c r="G4" s="441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44"/>
      <c r="AC4" s="444"/>
      <c r="AD4" s="444"/>
      <c r="AE4" s="444"/>
      <c r="AF4" s="444"/>
      <c r="AG4" s="444"/>
      <c r="AH4" s="444"/>
      <c r="AI4" s="444"/>
      <c r="AJ4" s="444"/>
    </row>
    <row r="5" spans="1:36" x14ac:dyDescent="0.2">
      <c r="A5" s="299" t="s">
        <v>310</v>
      </c>
      <c r="B5" s="300">
        <v>121.88387096774193</v>
      </c>
      <c r="C5" s="294">
        <v>19.460449986446189</v>
      </c>
      <c r="D5" s="294">
        <v>47.039904852263462</v>
      </c>
      <c r="E5" s="294">
        <v>55.383516129032273</v>
      </c>
      <c r="G5" s="441"/>
      <c r="H5" s="446"/>
      <c r="I5" s="446"/>
      <c r="J5" s="446"/>
      <c r="K5" s="446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444"/>
      <c r="AH5" s="444"/>
      <c r="AI5" s="444"/>
      <c r="AJ5" s="444"/>
    </row>
    <row r="6" spans="1:36" x14ac:dyDescent="0.2">
      <c r="A6" s="299" t="s">
        <v>311</v>
      </c>
      <c r="B6" s="300">
        <v>115.53548387096774</v>
      </c>
      <c r="C6" s="294">
        <v>19.255913978494625</v>
      </c>
      <c r="D6" s="294">
        <v>40.963989247311822</v>
      </c>
      <c r="E6" s="294">
        <v>55.31558064516129</v>
      </c>
      <c r="G6" s="441"/>
      <c r="L6" s="447"/>
      <c r="M6" s="447"/>
      <c r="N6" s="447"/>
      <c r="O6" s="447"/>
      <c r="P6" s="447"/>
      <c r="Q6" s="447"/>
      <c r="R6" s="447"/>
      <c r="S6" s="447"/>
      <c r="T6" s="447"/>
      <c r="U6" s="447"/>
      <c r="V6" s="447"/>
      <c r="W6" s="447"/>
      <c r="X6" s="447"/>
      <c r="Y6" s="447"/>
      <c r="Z6" s="447"/>
      <c r="AA6" s="447"/>
      <c r="AB6" s="447"/>
      <c r="AC6" s="447"/>
      <c r="AD6" s="447"/>
      <c r="AE6" s="447"/>
      <c r="AF6" s="447"/>
      <c r="AG6" s="447"/>
      <c r="AH6" s="447"/>
      <c r="AI6" s="447"/>
      <c r="AJ6" s="447"/>
    </row>
    <row r="7" spans="1:36" x14ac:dyDescent="0.2">
      <c r="A7" s="299" t="s">
        <v>254</v>
      </c>
      <c r="B7" s="300">
        <v>117.5367741935484</v>
      </c>
      <c r="C7" s="294">
        <v>20.39894428152493</v>
      </c>
      <c r="D7" s="294">
        <v>42.88408797653959</v>
      </c>
      <c r="E7" s="294">
        <v>54.25374193548388</v>
      </c>
      <c r="G7" s="441"/>
      <c r="L7" s="446"/>
      <c r="M7" s="446"/>
      <c r="N7" s="446"/>
      <c r="O7" s="446"/>
      <c r="P7" s="446"/>
      <c r="Q7" s="446"/>
      <c r="R7" s="446"/>
      <c r="S7" s="446"/>
      <c r="T7" s="446"/>
      <c r="U7" s="446"/>
      <c r="V7" s="446"/>
      <c r="W7" s="446"/>
      <c r="X7" s="446"/>
      <c r="Y7" s="446"/>
      <c r="Z7" s="446"/>
      <c r="AA7" s="446"/>
      <c r="AB7" s="446"/>
      <c r="AC7" s="446"/>
      <c r="AD7" s="446"/>
      <c r="AE7" s="446"/>
      <c r="AF7" s="446"/>
      <c r="AG7" s="446"/>
      <c r="AH7" s="446"/>
      <c r="AI7" s="446"/>
      <c r="AJ7" s="446"/>
    </row>
    <row r="8" spans="1:36" x14ac:dyDescent="0.2">
      <c r="A8" s="299" t="s">
        <v>312</v>
      </c>
      <c r="B8" s="300">
        <v>120.12579622561843</v>
      </c>
      <c r="C8" s="294">
        <v>20.020966037603074</v>
      </c>
      <c r="D8" s="294">
        <v>32.978928403744234</v>
      </c>
      <c r="E8" s="294">
        <v>67.125901784271122</v>
      </c>
      <c r="G8" s="441"/>
    </row>
    <row r="9" spans="1:36" x14ac:dyDescent="0.2">
      <c r="A9" s="299" t="s">
        <v>313</v>
      </c>
      <c r="B9" s="300">
        <v>120.50364214102217</v>
      </c>
      <c r="C9" s="294">
        <v>20.913855247615416</v>
      </c>
      <c r="D9" s="294">
        <v>40.374685902070802</v>
      </c>
      <c r="E9" s="294">
        <v>59.215100991335952</v>
      </c>
      <c r="G9" s="441"/>
    </row>
    <row r="10" spans="1:36" x14ac:dyDescent="0.2">
      <c r="A10" s="299" t="s">
        <v>314</v>
      </c>
      <c r="B10" s="300">
        <v>126.59616129032258</v>
      </c>
      <c r="C10" s="294">
        <v>20.212832474925456</v>
      </c>
      <c r="D10" s="294">
        <v>46.069780428300369</v>
      </c>
      <c r="E10" s="294">
        <v>60.313548387096759</v>
      </c>
      <c r="G10" s="441"/>
    </row>
    <row r="11" spans="1:36" x14ac:dyDescent="0.2">
      <c r="A11" s="299" t="s">
        <v>315</v>
      </c>
      <c r="B11" s="300">
        <v>122.75399520845335</v>
      </c>
      <c r="C11" s="294">
        <v>24.55079904169067</v>
      </c>
      <c r="D11" s="294">
        <v>40.340756897216437</v>
      </c>
      <c r="E11" s="294">
        <v>57.862439269546243</v>
      </c>
      <c r="G11" s="441"/>
    </row>
    <row r="12" spans="1:36" x14ac:dyDescent="0.2">
      <c r="A12" s="299" t="s">
        <v>316</v>
      </c>
      <c r="B12" s="300">
        <v>131.03184485021308</v>
      </c>
      <c r="C12" s="294">
        <v>26.206368970042615</v>
      </c>
      <c r="D12" s="294">
        <v>41.909152291941709</v>
      </c>
      <c r="E12" s="294">
        <v>62.916323588228749</v>
      </c>
      <c r="G12" s="441"/>
    </row>
    <row r="13" spans="1:36" x14ac:dyDescent="0.2">
      <c r="A13" s="299" t="s">
        <v>317</v>
      </c>
      <c r="B13" s="300">
        <v>118.53548387096774</v>
      </c>
      <c r="C13" s="294">
        <v>19.755913978494625</v>
      </c>
      <c r="D13" s="294">
        <v>40.605182795698916</v>
      </c>
      <c r="E13" s="294">
        <v>58.174387096774197</v>
      </c>
      <c r="G13" s="441"/>
    </row>
    <row r="14" spans="1:36" x14ac:dyDescent="0.2">
      <c r="A14" s="299" t="s">
        <v>318</v>
      </c>
      <c r="B14" s="300">
        <v>122</v>
      </c>
      <c r="C14" s="294">
        <v>22</v>
      </c>
      <c r="D14" s="294">
        <v>46.886870967741942</v>
      </c>
      <c r="E14" s="294">
        <v>53.113129032258065</v>
      </c>
      <c r="G14" s="441"/>
    </row>
    <row r="15" spans="1:36" x14ac:dyDescent="0.2">
      <c r="A15" s="299" t="s">
        <v>219</v>
      </c>
      <c r="B15" s="300">
        <v>108.38064516129032</v>
      </c>
      <c r="C15" s="294">
        <v>18.063440860215053</v>
      </c>
      <c r="D15" s="294">
        <v>39.292107526881715</v>
      </c>
      <c r="E15" s="294">
        <v>51.02509677419355</v>
      </c>
      <c r="G15" s="441"/>
    </row>
    <row r="16" spans="1:36" x14ac:dyDescent="0.2">
      <c r="A16" s="299" t="s">
        <v>319</v>
      </c>
      <c r="B16" s="301">
        <v>136.01935483870969</v>
      </c>
      <c r="C16" s="283">
        <v>26.326326742976072</v>
      </c>
      <c r="D16" s="283">
        <v>49.847124869927164</v>
      </c>
      <c r="E16" s="283">
        <v>59.845903225806452</v>
      </c>
      <c r="G16" s="441"/>
    </row>
    <row r="17" spans="1:11" x14ac:dyDescent="0.2">
      <c r="A17" s="299" t="s">
        <v>255</v>
      </c>
      <c r="B17" s="300">
        <v>118.6206129032258</v>
      </c>
      <c r="C17" s="294">
        <v>19.770102150537635</v>
      </c>
      <c r="D17" s="294">
        <v>48.069897849462365</v>
      </c>
      <c r="E17" s="294">
        <v>50.780612903225801</v>
      </c>
      <c r="G17" s="441"/>
    </row>
    <row r="18" spans="1:11" x14ac:dyDescent="0.2">
      <c r="A18" s="299" t="s">
        <v>256</v>
      </c>
      <c r="B18" s="300">
        <v>123.33870967741936</v>
      </c>
      <c r="C18" s="294">
        <v>23.063335955940207</v>
      </c>
      <c r="D18" s="294">
        <v>34.063018882769484</v>
      </c>
      <c r="E18" s="294">
        <v>66.212354838709672</v>
      </c>
      <c r="G18" s="441"/>
    </row>
    <row r="19" spans="1:11" x14ac:dyDescent="0.2">
      <c r="A19" s="58" t="s">
        <v>257</v>
      </c>
      <c r="B19" s="300">
        <v>127.55806451612902</v>
      </c>
      <c r="C19" s="294">
        <v>22.138176486270325</v>
      </c>
      <c r="D19" s="294">
        <v>49.005823513729666</v>
      </c>
      <c r="E19" s="294">
        <v>56.414064516129031</v>
      </c>
      <c r="G19" s="441"/>
    </row>
    <row r="20" spans="1:11" x14ac:dyDescent="0.2">
      <c r="A20" s="58" t="s">
        <v>320</v>
      </c>
      <c r="B20" s="300">
        <v>119.81712876712052</v>
      </c>
      <c r="C20" s="294">
        <v>25.472932887498061</v>
      </c>
      <c r="D20" s="294">
        <v>35.790555605267954</v>
      </c>
      <c r="E20" s="294">
        <v>58.553640274354507</v>
      </c>
      <c r="G20" s="441"/>
    </row>
    <row r="21" spans="1:11" x14ac:dyDescent="0.2">
      <c r="A21" s="58" t="s">
        <v>321</v>
      </c>
      <c r="B21" s="300">
        <v>131.5774193548387</v>
      </c>
      <c r="C21" s="294">
        <v>24.603907684238134</v>
      </c>
      <c r="D21" s="294">
        <v>49.899769735116692</v>
      </c>
      <c r="E21" s="294">
        <v>57.073741935483874</v>
      </c>
      <c r="G21" s="441"/>
    </row>
    <row r="22" spans="1:11" x14ac:dyDescent="0.2">
      <c r="A22" s="58" t="s">
        <v>220</v>
      </c>
      <c r="B22" s="300">
        <v>145.30683870967744</v>
      </c>
      <c r="C22" s="294">
        <v>26.202872554204127</v>
      </c>
      <c r="D22" s="294">
        <v>61.739998413537812</v>
      </c>
      <c r="E22" s="294">
        <v>57.363967741935497</v>
      </c>
      <c r="G22" s="441"/>
    </row>
    <row r="23" spans="1:11" x14ac:dyDescent="0.2">
      <c r="A23" s="302" t="s">
        <v>322</v>
      </c>
      <c r="B23" s="303">
        <v>112.28877419354839</v>
      </c>
      <c r="C23" s="304">
        <v>19.488134364169554</v>
      </c>
      <c r="D23" s="304">
        <v>34.556478539056265</v>
      </c>
      <c r="E23" s="304">
        <v>58.244161290322573</v>
      </c>
      <c r="G23" s="441"/>
    </row>
    <row r="24" spans="1:11" x14ac:dyDescent="0.2">
      <c r="A24" s="302" t="s">
        <v>323</v>
      </c>
      <c r="B24" s="303">
        <v>116.67770967741936</v>
      </c>
      <c r="C24" s="304">
        <v>20.2498504398827</v>
      </c>
      <c r="D24" s="304">
        <v>33.017181818181818</v>
      </c>
      <c r="E24" s="304">
        <v>63.41067741935484</v>
      </c>
      <c r="G24" s="441"/>
    </row>
    <row r="25" spans="1:11" x14ac:dyDescent="0.2">
      <c r="A25" s="282" t="s">
        <v>324</v>
      </c>
      <c r="B25" s="303">
        <v>105.78512903225806</v>
      </c>
      <c r="C25" s="304">
        <v>15.370488833746897</v>
      </c>
      <c r="D25" s="304">
        <v>33.49973697270471</v>
      </c>
      <c r="E25" s="304">
        <v>56.914903225806448</v>
      </c>
      <c r="G25" s="441"/>
    </row>
    <row r="26" spans="1:11" x14ac:dyDescent="0.2">
      <c r="A26" s="282" t="s">
        <v>325</v>
      </c>
      <c r="B26" s="303">
        <v>126</v>
      </c>
      <c r="C26" s="304">
        <v>19.220338983050848</v>
      </c>
      <c r="D26" s="304">
        <v>44.239661016949157</v>
      </c>
      <c r="E26" s="304">
        <v>62.54</v>
      </c>
      <c r="G26" s="441"/>
    </row>
    <row r="27" spans="1:11" x14ac:dyDescent="0.2">
      <c r="A27" s="282" t="s">
        <v>326</v>
      </c>
      <c r="B27" s="303">
        <v>112.3427952813191</v>
      </c>
      <c r="C27" s="304">
        <v>21.007189361547475</v>
      </c>
      <c r="D27" s="304">
        <v>35.091168869206967</v>
      </c>
      <c r="E27" s="304">
        <v>56.244437050564656</v>
      </c>
      <c r="G27" s="441"/>
    </row>
    <row r="28" spans="1:11" x14ac:dyDescent="0.2">
      <c r="A28" s="58" t="s">
        <v>258</v>
      </c>
      <c r="B28" s="300">
        <v>123.8516129032258</v>
      </c>
      <c r="C28" s="294">
        <v>23.159244689221087</v>
      </c>
      <c r="D28" s="294">
        <v>40.200819826907946</v>
      </c>
      <c r="E28" s="294">
        <v>60.491548387096771</v>
      </c>
      <c r="G28" s="441"/>
    </row>
    <row r="29" spans="1:11" x14ac:dyDescent="0.2">
      <c r="A29" s="282" t="s">
        <v>223</v>
      </c>
      <c r="B29" s="303">
        <v>168.81951937000423</v>
      </c>
      <c r="C29" s="304">
        <v>28.136586561667372</v>
      </c>
      <c r="D29" s="304">
        <v>81.967354277608976</v>
      </c>
      <c r="E29" s="304">
        <v>58.715578530727882</v>
      </c>
      <c r="G29" s="441"/>
    </row>
    <row r="30" spans="1:11" x14ac:dyDescent="0.2">
      <c r="A30" s="58" t="s">
        <v>327</v>
      </c>
      <c r="B30" s="300">
        <v>122.80487629657075</v>
      </c>
      <c r="C30" s="294">
        <v>23.768685734820146</v>
      </c>
      <c r="D30" s="294">
        <v>42.644055138755327</v>
      </c>
      <c r="E30" s="294">
        <v>56.392135422995281</v>
      </c>
      <c r="G30" s="441"/>
    </row>
    <row r="31" spans="1:11" x14ac:dyDescent="0.2">
      <c r="A31" s="305" t="s">
        <v>259</v>
      </c>
      <c r="B31" s="306">
        <v>142.98056428953012</v>
      </c>
      <c r="C31" s="272">
        <v>28.596112857906025</v>
      </c>
      <c r="D31" s="272">
        <v>51.815374759967369</v>
      </c>
      <c r="E31" s="272">
        <v>62.569076671656731</v>
      </c>
      <c r="G31" s="441"/>
    </row>
    <row r="32" spans="1:11" x14ac:dyDescent="0.2">
      <c r="A32" s="307" t="s">
        <v>328</v>
      </c>
      <c r="B32" s="308">
        <v>128.09985565334736</v>
      </c>
      <c r="C32" s="308">
        <v>22.175241757944125</v>
      </c>
      <c r="D32" s="308">
        <v>49.426036003997268</v>
      </c>
      <c r="E32" s="308">
        <v>56.498577891405965</v>
      </c>
      <c r="G32" s="441"/>
      <c r="H32" s="447"/>
      <c r="I32" s="447"/>
      <c r="J32" s="447"/>
      <c r="K32" s="447"/>
    </row>
    <row r="33" spans="1:11" x14ac:dyDescent="0.2">
      <c r="A33" s="309" t="s">
        <v>329</v>
      </c>
      <c r="B33" s="310">
        <v>123.54240693414053</v>
      </c>
      <c r="C33" s="310">
        <v>21.028700439886165</v>
      </c>
      <c r="D33" s="310">
        <v>46.827968529435736</v>
      </c>
      <c r="E33" s="310">
        <v>55.685737964818621</v>
      </c>
      <c r="G33" s="441"/>
      <c r="H33" s="444"/>
      <c r="I33" s="444"/>
      <c r="J33" s="444"/>
      <c r="K33" s="444"/>
    </row>
    <row r="34" spans="1:11" x14ac:dyDescent="0.2">
      <c r="A34" s="309" t="s">
        <v>330</v>
      </c>
      <c r="B34" s="311">
        <v>8.5820032051085349</v>
      </c>
      <c r="C34" s="311">
        <v>1.0768948340211075</v>
      </c>
      <c r="D34" s="311">
        <v>10.063977159081404</v>
      </c>
      <c r="E34" s="311">
        <v>-2.5588687879939798</v>
      </c>
      <c r="G34" s="441"/>
    </row>
    <row r="35" spans="1:11" x14ac:dyDescent="0.2">
      <c r="A35" s="94"/>
      <c r="B35" s="65"/>
      <c r="C35" s="58"/>
      <c r="D35" s="8"/>
      <c r="E35" s="71" t="s">
        <v>298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workbookViewId="0">
      <selection activeCell="F31" sqref="F31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45" t="s">
        <v>35</v>
      </c>
      <c r="B1" s="845"/>
      <c r="C1" s="845"/>
    </row>
    <row r="2" spans="1:4" x14ac:dyDescent="0.2">
      <c r="A2" s="845"/>
      <c r="B2" s="845"/>
      <c r="C2" s="845"/>
    </row>
    <row r="3" spans="1:4" x14ac:dyDescent="0.2">
      <c r="A3" s="61"/>
      <c r="B3" s="8"/>
      <c r="C3" s="62" t="s">
        <v>299</v>
      </c>
    </row>
    <row r="4" spans="1:4" x14ac:dyDescent="0.2">
      <c r="A4" s="64"/>
      <c r="B4" s="295" t="s">
        <v>305</v>
      </c>
      <c r="C4" s="295" t="s">
        <v>308</v>
      </c>
    </row>
    <row r="5" spans="1:4" x14ac:dyDescent="0.2">
      <c r="A5" s="296" t="s">
        <v>309</v>
      </c>
      <c r="B5" s="772">
        <v>73.199066666666667</v>
      </c>
      <c r="C5" s="773">
        <v>31.893833333333333</v>
      </c>
    </row>
    <row r="6" spans="1:4" x14ac:dyDescent="0.2">
      <c r="A6" s="299" t="s">
        <v>310</v>
      </c>
      <c r="B6" s="774">
        <v>67.578833333333336</v>
      </c>
      <c r="C6" s="775">
        <v>31.3918</v>
      </c>
    </row>
    <row r="7" spans="1:4" x14ac:dyDescent="0.2">
      <c r="A7" s="299" t="s">
        <v>311</v>
      </c>
      <c r="B7" s="774">
        <v>76.04079999999999</v>
      </c>
      <c r="C7" s="775">
        <v>32.57973333333333</v>
      </c>
    </row>
    <row r="8" spans="1:4" x14ac:dyDescent="0.2">
      <c r="A8" s="299" t="s">
        <v>254</v>
      </c>
      <c r="B8" s="774">
        <v>65.273666666666657</v>
      </c>
      <c r="C8" s="775">
        <v>32.220033333333333</v>
      </c>
    </row>
    <row r="9" spans="1:4" x14ac:dyDescent="0.2">
      <c r="A9" s="299" t="s">
        <v>312</v>
      </c>
      <c r="B9" s="774">
        <v>69.970344616013918</v>
      </c>
      <c r="C9" s="775">
        <v>34.487166376930155</v>
      </c>
    </row>
    <row r="10" spans="1:4" x14ac:dyDescent="0.2">
      <c r="A10" s="299" t="s">
        <v>313</v>
      </c>
      <c r="B10" s="774">
        <v>72.743137400481046</v>
      </c>
      <c r="C10" s="775">
        <v>32.178284513874942</v>
      </c>
    </row>
    <row r="11" spans="1:4" x14ac:dyDescent="0.2">
      <c r="A11" s="299" t="s">
        <v>315</v>
      </c>
      <c r="B11" s="774">
        <v>90.032599999999988</v>
      </c>
      <c r="C11" s="775">
        <v>38.311566666666671</v>
      </c>
      <c r="D11" s="294"/>
    </row>
    <row r="12" spans="1:4" x14ac:dyDescent="0.2">
      <c r="A12" s="299" t="s">
        <v>314</v>
      </c>
      <c r="B12" s="774">
        <v>71.123122546645462</v>
      </c>
      <c r="C12" s="775">
        <v>32.77048853962313</v>
      </c>
    </row>
    <row r="13" spans="1:4" x14ac:dyDescent="0.2">
      <c r="A13" s="299" t="s">
        <v>316</v>
      </c>
      <c r="B13" s="774">
        <v>130.02014018682854</v>
      </c>
      <c r="C13" s="775">
        <v>43.652964332876465</v>
      </c>
    </row>
    <row r="14" spans="1:4" x14ac:dyDescent="0.2">
      <c r="A14" s="299" t="s">
        <v>317</v>
      </c>
      <c r="B14" s="776">
        <v>0</v>
      </c>
      <c r="C14" s="777">
        <v>0</v>
      </c>
    </row>
    <row r="15" spans="1:4" x14ac:dyDescent="0.2">
      <c r="A15" s="299" t="s">
        <v>318</v>
      </c>
      <c r="B15" s="774">
        <v>90.7</v>
      </c>
      <c r="C15" s="775">
        <v>31.785599999999999</v>
      </c>
    </row>
    <row r="16" spans="1:4" x14ac:dyDescent="0.2">
      <c r="A16" s="299" t="s">
        <v>219</v>
      </c>
      <c r="B16" s="774">
        <v>85.69</v>
      </c>
      <c r="C16" s="775">
        <v>37.856499999999997</v>
      </c>
    </row>
    <row r="17" spans="1:3" x14ac:dyDescent="0.2">
      <c r="A17" s="299" t="s">
        <v>319</v>
      </c>
      <c r="B17" s="774">
        <v>93.263333333333335</v>
      </c>
      <c r="C17" s="775">
        <v>34.859799999999993</v>
      </c>
    </row>
    <row r="18" spans="1:3" x14ac:dyDescent="0.2">
      <c r="A18" s="299" t="s">
        <v>255</v>
      </c>
      <c r="B18" s="774">
        <v>74.956066666666658</v>
      </c>
      <c r="C18" s="775">
        <v>33.976966666666669</v>
      </c>
    </row>
    <row r="19" spans="1:3" x14ac:dyDescent="0.2">
      <c r="A19" s="299" t="s">
        <v>256</v>
      </c>
      <c r="B19" s="776">
        <v>0</v>
      </c>
      <c r="C19" s="777">
        <v>0</v>
      </c>
    </row>
    <row r="20" spans="1:3" x14ac:dyDescent="0.2">
      <c r="A20" s="299" t="s">
        <v>257</v>
      </c>
      <c r="B20" s="774">
        <v>106.33</v>
      </c>
      <c r="C20" s="775">
        <v>22.822166666666671</v>
      </c>
    </row>
    <row r="21" spans="1:3" x14ac:dyDescent="0.2">
      <c r="A21" s="299" t="s">
        <v>320</v>
      </c>
      <c r="B21" s="774">
        <v>123.70656910068298</v>
      </c>
      <c r="C21" s="775">
        <v>37.556261945679651</v>
      </c>
    </row>
    <row r="22" spans="1:3" x14ac:dyDescent="0.2">
      <c r="A22" s="299" t="s">
        <v>321</v>
      </c>
      <c r="B22" s="774">
        <v>75.602866666666671</v>
      </c>
      <c r="C22" s="775">
        <v>33.132100000000001</v>
      </c>
    </row>
    <row r="23" spans="1:3" x14ac:dyDescent="0.2">
      <c r="A23" s="299" t="s">
        <v>220</v>
      </c>
      <c r="B23" s="774">
        <v>127.72506666666666</v>
      </c>
      <c r="C23" s="775">
        <v>39.2119</v>
      </c>
    </row>
    <row r="24" spans="1:3" x14ac:dyDescent="0.2">
      <c r="A24" s="299" t="s">
        <v>322</v>
      </c>
      <c r="B24" s="774">
        <v>75.39876666666666</v>
      </c>
      <c r="C24" s="775">
        <v>36.523233333333337</v>
      </c>
    </row>
    <row r="25" spans="1:3" x14ac:dyDescent="0.2">
      <c r="A25" s="299" t="s">
        <v>323</v>
      </c>
      <c r="B25" s="774">
        <v>62.112666666666669</v>
      </c>
      <c r="C25" s="775">
        <v>30.768533333333341</v>
      </c>
    </row>
    <row r="26" spans="1:3" x14ac:dyDescent="0.2">
      <c r="A26" s="299" t="s">
        <v>324</v>
      </c>
      <c r="B26" s="774">
        <v>60.588566666666665</v>
      </c>
      <c r="C26" s="775">
        <v>32.454566666666665</v>
      </c>
    </row>
    <row r="27" spans="1:3" x14ac:dyDescent="0.2">
      <c r="A27" s="299" t="s">
        <v>325</v>
      </c>
      <c r="B27" s="774">
        <v>103.33333333333333</v>
      </c>
      <c r="C27" s="775">
        <v>40.873433333333338</v>
      </c>
    </row>
    <row r="28" spans="1:3" x14ac:dyDescent="0.2">
      <c r="A28" s="299" t="s">
        <v>326</v>
      </c>
      <c r="B28" s="774">
        <v>74.853041449093311</v>
      </c>
      <c r="C28" s="775">
        <v>34.17128399766105</v>
      </c>
    </row>
    <row r="29" spans="1:3" x14ac:dyDescent="0.2">
      <c r="A29" s="299" t="s">
        <v>258</v>
      </c>
      <c r="B29" s="774">
        <v>114.97333333333333</v>
      </c>
      <c r="C29" s="775">
        <v>36.05276666666667</v>
      </c>
    </row>
    <row r="30" spans="1:3" x14ac:dyDescent="0.2">
      <c r="A30" s="299" t="s">
        <v>223</v>
      </c>
      <c r="B30" s="774">
        <v>69.238595955374095</v>
      </c>
      <c r="C30" s="775">
        <v>31.334428860542722</v>
      </c>
    </row>
    <row r="31" spans="1:3" x14ac:dyDescent="0.2">
      <c r="A31" s="299" t="s">
        <v>327</v>
      </c>
      <c r="B31" s="774">
        <v>106.17308457303245</v>
      </c>
      <c r="C31" s="775">
        <v>24.48156539009106</v>
      </c>
    </row>
    <row r="32" spans="1:3" x14ac:dyDescent="0.2">
      <c r="A32" s="299" t="s">
        <v>259</v>
      </c>
      <c r="B32" s="774">
        <v>117.70971945769122</v>
      </c>
      <c r="C32" s="775">
        <v>31.620768976521752</v>
      </c>
    </row>
    <row r="33" spans="1:3" x14ac:dyDescent="0.2">
      <c r="A33" s="307" t="s">
        <v>328</v>
      </c>
      <c r="B33" s="778">
        <v>74.576264998497066</v>
      </c>
      <c r="C33" s="778">
        <v>32.549893884069782</v>
      </c>
    </row>
    <row r="34" spans="1:3" x14ac:dyDescent="0.2">
      <c r="A34" s="309" t="s">
        <v>329</v>
      </c>
      <c r="B34" s="779">
        <v>73.40463391641444</v>
      </c>
      <c r="C34" s="779">
        <v>32.424807794378005</v>
      </c>
    </row>
    <row r="35" spans="1:3" x14ac:dyDescent="0.2">
      <c r="A35" s="309" t="s">
        <v>330</v>
      </c>
      <c r="B35" s="780">
        <v>0.20556724974777296</v>
      </c>
      <c r="C35" s="780">
        <v>0.53097446104467139</v>
      </c>
    </row>
    <row r="36" spans="1:3" x14ac:dyDescent="0.2">
      <c r="A36" s="94"/>
      <c r="B36" s="8"/>
      <c r="C36" s="71" t="s">
        <v>625</v>
      </c>
    </row>
    <row r="37" spans="1:3" x14ac:dyDescent="0.2">
      <c r="A37" s="94" t="s">
        <v>577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G21" sqref="G21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25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5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0" t="s">
        <v>332</v>
      </c>
    </row>
    <row r="3" spans="1:13" x14ac:dyDescent="0.2">
      <c r="A3" s="227"/>
      <c r="B3" s="753">
        <v>2014</v>
      </c>
      <c r="C3" s="753" t="s">
        <v>616</v>
      </c>
      <c r="D3" s="753" t="s">
        <v>616</v>
      </c>
      <c r="E3" s="753" t="s">
        <v>616</v>
      </c>
      <c r="F3" s="753" t="s">
        <v>616</v>
      </c>
      <c r="G3" s="753">
        <v>2015</v>
      </c>
      <c r="H3" s="753" t="s">
        <v>616</v>
      </c>
      <c r="I3" s="753" t="s">
        <v>616</v>
      </c>
      <c r="J3" s="753" t="s">
        <v>616</v>
      </c>
      <c r="K3" s="753" t="s">
        <v>616</v>
      </c>
      <c r="L3" s="753" t="s">
        <v>616</v>
      </c>
      <c r="M3" s="753" t="s">
        <v>616</v>
      </c>
    </row>
    <row r="4" spans="1:13" x14ac:dyDescent="0.2">
      <c r="A4" s="312"/>
      <c r="B4" s="684">
        <v>41852</v>
      </c>
      <c r="C4" s="684">
        <v>41883</v>
      </c>
      <c r="D4" s="684">
        <v>41913</v>
      </c>
      <c r="E4" s="684">
        <v>41944</v>
      </c>
      <c r="F4" s="684">
        <v>41974</v>
      </c>
      <c r="G4" s="684">
        <v>42005</v>
      </c>
      <c r="H4" s="684">
        <v>42036</v>
      </c>
      <c r="I4" s="684">
        <v>42064</v>
      </c>
      <c r="J4" s="684">
        <v>42095</v>
      </c>
      <c r="K4" s="684">
        <v>42125</v>
      </c>
      <c r="L4" s="684">
        <v>42156</v>
      </c>
      <c r="M4" s="684">
        <v>42186</v>
      </c>
    </row>
    <row r="5" spans="1:13" x14ac:dyDescent="0.2">
      <c r="A5" s="313" t="s">
        <v>333</v>
      </c>
      <c r="B5" s="314">
        <v>101.8235</v>
      </c>
      <c r="C5" s="315">
        <v>97.277272727272717</v>
      </c>
      <c r="D5" s="315">
        <v>87.419999999999987</v>
      </c>
      <c r="E5" s="315">
        <v>78.751999999999995</v>
      </c>
      <c r="F5" s="315">
        <v>62.477619047619058</v>
      </c>
      <c r="G5" s="315">
        <v>48.188571428571429</v>
      </c>
      <c r="H5" s="315">
        <v>58.224999999999987</v>
      </c>
      <c r="I5" s="315">
        <v>55.924999999999997</v>
      </c>
      <c r="J5" s="315">
        <v>59.638999999999989</v>
      </c>
      <c r="K5" s="315">
        <v>63.966315789473668</v>
      </c>
      <c r="L5" s="315">
        <v>61.639545454545448</v>
      </c>
      <c r="M5" s="315">
        <v>56.350869565217387</v>
      </c>
    </row>
    <row r="6" spans="1:13" x14ac:dyDescent="0.2">
      <c r="A6" s="316" t="s">
        <v>334</v>
      </c>
      <c r="B6" s="314">
        <v>96.53619047619047</v>
      </c>
      <c r="C6" s="315">
        <v>93.211904761904748</v>
      </c>
      <c r="D6" s="315">
        <v>84.396956521739114</v>
      </c>
      <c r="E6" s="315">
        <v>75.78947368421052</v>
      </c>
      <c r="F6" s="315">
        <v>59.290454545454551</v>
      </c>
      <c r="G6" s="315">
        <v>47.184999999999995</v>
      </c>
      <c r="H6" s="315">
        <v>50.584210526315793</v>
      </c>
      <c r="I6" s="315">
        <v>47.823636363636361</v>
      </c>
      <c r="J6" s="315">
        <v>54.452857142857134</v>
      </c>
      <c r="K6" s="315">
        <v>59.265000000000001</v>
      </c>
      <c r="L6" s="315">
        <v>59.819545454545441</v>
      </c>
      <c r="M6" s="315">
        <v>50.900909090909089</v>
      </c>
    </row>
    <row r="7" spans="1:13" x14ac:dyDescent="0.2">
      <c r="A7" s="317" t="s">
        <v>335</v>
      </c>
      <c r="B7" s="318">
        <v>1.3316095238095236</v>
      </c>
      <c r="C7" s="319">
        <v>1.2901363636363632</v>
      </c>
      <c r="D7" s="319">
        <v>1.2672739130434783</v>
      </c>
      <c r="E7" s="319">
        <v>1.24722</v>
      </c>
      <c r="F7" s="319">
        <v>1.2331333333333334</v>
      </c>
      <c r="G7" s="319">
        <v>1.1621333333333337</v>
      </c>
      <c r="H7" s="319">
        <v>1.1349649999999998</v>
      </c>
      <c r="I7" s="319">
        <v>1.0837681818181819</v>
      </c>
      <c r="J7" s="319">
        <v>1.0779300000000001</v>
      </c>
      <c r="K7" s="319">
        <v>1.1149550000000001</v>
      </c>
      <c r="L7" s="319">
        <v>1.1213227272727273</v>
      </c>
      <c r="M7" s="319">
        <v>1.0995782608695652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48" t="s">
        <v>336</v>
      </c>
    </row>
    <row r="9" spans="1:13" x14ac:dyDescent="0.2">
      <c r="A9" s="16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workbookViewId="0">
      <selection activeCell="J32" sqref="J32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25" t="s">
        <v>21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3" x14ac:dyDescent="0.2">
      <c r="A2" s="228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30" t="s">
        <v>332</v>
      </c>
    </row>
    <row r="3" spans="1:13" x14ac:dyDescent="0.2">
      <c r="A3" s="320"/>
      <c r="B3" s="753">
        <v>2014</v>
      </c>
      <c r="C3" s="753" t="s">
        <v>616</v>
      </c>
      <c r="D3" s="753" t="s">
        <v>616</v>
      </c>
      <c r="E3" s="753" t="s">
        <v>616</v>
      </c>
      <c r="F3" s="753" t="s">
        <v>616</v>
      </c>
      <c r="G3" s="753">
        <v>2015</v>
      </c>
      <c r="H3" s="753" t="s">
        <v>616</v>
      </c>
      <c r="I3" s="753" t="s">
        <v>616</v>
      </c>
      <c r="J3" s="753" t="s">
        <v>616</v>
      </c>
      <c r="K3" s="753" t="s">
        <v>616</v>
      </c>
      <c r="L3" s="753" t="s">
        <v>616</v>
      </c>
      <c r="M3" s="753" t="s">
        <v>616</v>
      </c>
    </row>
    <row r="4" spans="1:13" x14ac:dyDescent="0.2">
      <c r="A4" s="321"/>
      <c r="B4" s="684">
        <v>41852</v>
      </c>
      <c r="C4" s="684">
        <v>41883</v>
      </c>
      <c r="D4" s="684">
        <v>41913</v>
      </c>
      <c r="E4" s="684">
        <v>41944</v>
      </c>
      <c r="F4" s="684">
        <v>41974</v>
      </c>
      <c r="G4" s="684">
        <v>42005</v>
      </c>
      <c r="H4" s="684">
        <v>42036</v>
      </c>
      <c r="I4" s="684">
        <v>42064</v>
      </c>
      <c r="J4" s="684">
        <v>42095</v>
      </c>
      <c r="K4" s="684">
        <v>42125</v>
      </c>
      <c r="L4" s="684">
        <v>42156</v>
      </c>
      <c r="M4" s="684">
        <v>42186</v>
      </c>
    </row>
    <row r="5" spans="1:13" x14ac:dyDescent="0.2">
      <c r="A5" s="322" t="s">
        <v>337</v>
      </c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</row>
    <row r="6" spans="1:13" x14ac:dyDescent="0.2">
      <c r="A6" s="324" t="s">
        <v>338</v>
      </c>
      <c r="B6" s="238">
        <v>99.234761904761896</v>
      </c>
      <c r="C6" s="238">
        <v>96.015000000000001</v>
      </c>
      <c r="D6" s="238">
        <v>84.82</v>
      </c>
      <c r="E6" s="238">
        <v>76.655499999999989</v>
      </c>
      <c r="F6" s="238">
        <v>60.158695652173925</v>
      </c>
      <c r="G6" s="238">
        <v>47.063636363636355</v>
      </c>
      <c r="H6" s="238">
        <v>53.628</v>
      </c>
      <c r="I6" s="238">
        <v>53.267727272727264</v>
      </c>
      <c r="J6" s="238">
        <v>56.695454545454531</v>
      </c>
      <c r="K6" s="238">
        <v>61.786666666666669</v>
      </c>
      <c r="L6" s="238">
        <v>61.071818181818188</v>
      </c>
      <c r="M6" s="238">
        <v>54.290434782608706</v>
      </c>
    </row>
    <row r="7" spans="1:13" x14ac:dyDescent="0.2">
      <c r="A7" s="324" t="s">
        <v>339</v>
      </c>
      <c r="B7" s="238">
        <v>101.59714285714286</v>
      </c>
      <c r="C7" s="238">
        <v>96.368181818181839</v>
      </c>
      <c r="D7" s="238">
        <v>86.199130434782631</v>
      </c>
      <c r="E7" s="238">
        <v>76.004000000000005</v>
      </c>
      <c r="F7" s="238">
        <v>59.881363636363631</v>
      </c>
      <c r="G7" s="238">
        <v>46.382272727272728</v>
      </c>
      <c r="H7" s="238">
        <v>55.920500000000018</v>
      </c>
      <c r="I7" s="238">
        <v>54.386818181818178</v>
      </c>
      <c r="J7" s="238">
        <v>58.307272727272725</v>
      </c>
      <c r="K7" s="238">
        <v>63.27</v>
      </c>
      <c r="L7" s="238">
        <v>61.695909090909097</v>
      </c>
      <c r="M7" s="238">
        <v>56.039565217391299</v>
      </c>
    </row>
    <row r="8" spans="1:13" x14ac:dyDescent="0.2">
      <c r="A8" s="324" t="s">
        <v>340</v>
      </c>
      <c r="B8" s="238">
        <v>99.232380952380936</v>
      </c>
      <c r="C8" s="238">
        <v>96.015454545454546</v>
      </c>
      <c r="D8" s="238">
        <v>84.82</v>
      </c>
      <c r="E8" s="238">
        <v>76.88949999999997</v>
      </c>
      <c r="F8" s="238">
        <v>60.233043478260868</v>
      </c>
      <c r="G8" s="238">
        <v>46.772272727272728</v>
      </c>
      <c r="H8" s="238">
        <v>53.555500000000009</v>
      </c>
      <c r="I8" s="238">
        <v>53.220454545454544</v>
      </c>
      <c r="J8" s="238">
        <v>56.693181818181806</v>
      </c>
      <c r="K8" s="238">
        <v>61.833333333333336</v>
      </c>
      <c r="L8" s="238">
        <v>61.121363636363633</v>
      </c>
      <c r="M8" s="238">
        <v>54.340869565217396</v>
      </c>
    </row>
    <row r="9" spans="1:13" x14ac:dyDescent="0.2">
      <c r="A9" s="324" t="s">
        <v>341</v>
      </c>
      <c r="B9" s="325">
        <v>97.344285714285718</v>
      </c>
      <c r="C9" s="325">
        <v>94.067727272727282</v>
      </c>
      <c r="D9" s="325">
        <v>83.013478260869576</v>
      </c>
      <c r="E9" s="325">
        <v>75.231999999999999</v>
      </c>
      <c r="F9" s="325">
        <v>58.630869565217381</v>
      </c>
      <c r="G9" s="325">
        <v>45.17227272727272</v>
      </c>
      <c r="H9" s="325">
        <v>52.050500000000014</v>
      </c>
      <c r="I9" s="325">
        <v>51.81136363636363</v>
      </c>
      <c r="J9" s="325">
        <v>55.006818181818183</v>
      </c>
      <c r="K9" s="325">
        <v>60.323809523809523</v>
      </c>
      <c r="L9" s="325">
        <v>59.573636363636368</v>
      </c>
      <c r="M9" s="325">
        <v>52.69521739130434</v>
      </c>
    </row>
    <row r="10" spans="1:13" x14ac:dyDescent="0.2">
      <c r="A10" s="326" t="s">
        <v>342</v>
      </c>
      <c r="B10" s="327">
        <v>97.914000000000016</v>
      </c>
      <c r="C10" s="327">
        <v>93.486818181818165</v>
      </c>
      <c r="D10" s="327">
        <v>83.480000000000032</v>
      </c>
      <c r="E10" s="327">
        <v>75.001500000000007</v>
      </c>
      <c r="F10" s="327">
        <v>58.507142857142853</v>
      </c>
      <c r="G10" s="327">
        <v>43.70809523809524</v>
      </c>
      <c r="H10" s="327">
        <v>54.095500000000015</v>
      </c>
      <c r="I10" s="327">
        <v>51.885454545454543</v>
      </c>
      <c r="J10" s="327">
        <v>55.205500000000008</v>
      </c>
      <c r="K10" s="327">
        <v>59.75210526315788</v>
      </c>
      <c r="L10" s="327">
        <v>57.209545454545449</v>
      </c>
      <c r="M10" s="327">
        <v>52.311304347826088</v>
      </c>
    </row>
    <row r="11" spans="1:13" x14ac:dyDescent="0.2">
      <c r="A11" s="324" t="s">
        <v>343</v>
      </c>
      <c r="B11" s="238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</row>
    <row r="12" spans="1:13" x14ac:dyDescent="0.2">
      <c r="A12" s="324" t="s">
        <v>344</v>
      </c>
      <c r="B12" s="238">
        <v>100.71400000000001</v>
      </c>
      <c r="C12" s="238">
        <v>96.786818181818205</v>
      </c>
      <c r="D12" s="238">
        <v>87.843043478260867</v>
      </c>
      <c r="E12" s="238">
        <v>79.601500000000016</v>
      </c>
      <c r="F12" s="238">
        <v>62.892857142857146</v>
      </c>
      <c r="G12" s="238">
        <v>47.88428571428571</v>
      </c>
      <c r="H12" s="238">
        <v>58.505499999999998</v>
      </c>
      <c r="I12" s="238">
        <v>56.060454545454554</v>
      </c>
      <c r="J12" s="238">
        <v>59.525500000000001</v>
      </c>
      <c r="K12" s="238">
        <v>63.886315789473677</v>
      </c>
      <c r="L12" s="238">
        <v>61.377727272727277</v>
      </c>
      <c r="M12" s="238">
        <v>56.461304347826101</v>
      </c>
    </row>
    <row r="13" spans="1:13" x14ac:dyDescent="0.2">
      <c r="A13" s="324" t="s">
        <v>345</v>
      </c>
      <c r="B13" s="238">
        <v>100.70952380952382</v>
      </c>
      <c r="C13" s="238">
        <v>96.200909090909121</v>
      </c>
      <c r="D13" s="238">
        <v>86.312608695652173</v>
      </c>
      <c r="E13" s="238">
        <v>78.943999999999988</v>
      </c>
      <c r="F13" s="238">
        <v>61.437391304347827</v>
      </c>
      <c r="G13" s="238">
        <v>47.094545454545475</v>
      </c>
      <c r="H13" s="238">
        <v>56.640000000000008</v>
      </c>
      <c r="I13" s="238">
        <v>54.679545454545469</v>
      </c>
      <c r="J13" s="238">
        <v>58.094999999999999</v>
      </c>
      <c r="K13" s="238">
        <v>62.794761904761899</v>
      </c>
      <c r="L13" s="238">
        <v>60.599545454545449</v>
      </c>
      <c r="M13" s="238">
        <v>55.305217391304346</v>
      </c>
    </row>
    <row r="14" spans="1:13" x14ac:dyDescent="0.2">
      <c r="A14" s="324" t="s">
        <v>346</v>
      </c>
      <c r="B14" s="238">
        <v>102.62899999999999</v>
      </c>
      <c r="C14" s="238">
        <v>98.493636363636369</v>
      </c>
      <c r="D14" s="238">
        <v>88.782173913043465</v>
      </c>
      <c r="E14" s="238">
        <v>80.333999999999989</v>
      </c>
      <c r="F14" s="238">
        <v>63.188095238095229</v>
      </c>
      <c r="G14" s="238">
        <v>48.210476190476193</v>
      </c>
      <c r="H14" s="238">
        <v>59.23299999999999</v>
      </c>
      <c r="I14" s="238">
        <v>57.451363636363631</v>
      </c>
      <c r="J14" s="238">
        <v>60.757000000000005</v>
      </c>
      <c r="K14" s="238">
        <v>64.736315789473693</v>
      </c>
      <c r="L14" s="238">
        <v>62.010909090909081</v>
      </c>
      <c r="M14" s="238">
        <v>57.352608695652187</v>
      </c>
    </row>
    <row r="15" spans="1:13" x14ac:dyDescent="0.2">
      <c r="A15" s="326" t="s">
        <v>224</v>
      </c>
      <c r="B15" s="327"/>
      <c r="C15" s="327"/>
      <c r="D15" s="327"/>
      <c r="E15" s="327"/>
      <c r="F15" s="327"/>
      <c r="G15" s="327"/>
      <c r="H15" s="327"/>
      <c r="I15" s="327"/>
      <c r="J15" s="327"/>
      <c r="K15" s="327"/>
      <c r="L15" s="327"/>
      <c r="M15" s="327"/>
    </row>
    <row r="16" spans="1:13" x14ac:dyDescent="0.2">
      <c r="A16" s="324" t="s">
        <v>347</v>
      </c>
      <c r="B16" s="238">
        <v>101.4165</v>
      </c>
      <c r="C16" s="238">
        <v>95.673181818181817</v>
      </c>
      <c r="D16" s="238">
        <v>86.625652173913053</v>
      </c>
      <c r="E16" s="238">
        <v>78.966499999999982</v>
      </c>
      <c r="F16" s="238">
        <v>61.283333333333339</v>
      </c>
      <c r="G16" s="238">
        <v>46.341428571428587</v>
      </c>
      <c r="H16" s="238">
        <v>57.863</v>
      </c>
      <c r="I16" s="238">
        <v>54.642272727272719</v>
      </c>
      <c r="J16" s="238">
        <v>59.129499999999993</v>
      </c>
      <c r="K16" s="238">
        <v>63.373684210526314</v>
      </c>
      <c r="L16" s="238">
        <v>61.410454545454542</v>
      </c>
      <c r="M16" s="238">
        <v>55.896086956521728</v>
      </c>
    </row>
    <row r="17" spans="1:13" x14ac:dyDescent="0.2">
      <c r="A17" s="326" t="s">
        <v>348</v>
      </c>
      <c r="B17" s="328"/>
      <c r="C17" s="328"/>
      <c r="D17" s="328"/>
      <c r="E17" s="328"/>
      <c r="F17" s="328"/>
      <c r="G17" s="328"/>
      <c r="H17" s="328"/>
      <c r="I17" s="328"/>
      <c r="J17" s="328"/>
      <c r="K17" s="328"/>
      <c r="L17" s="328"/>
      <c r="M17" s="328"/>
    </row>
    <row r="18" spans="1:13" x14ac:dyDescent="0.2">
      <c r="A18" s="324" t="s">
        <v>349</v>
      </c>
      <c r="B18" s="238">
        <v>96.53619047619047</v>
      </c>
      <c r="C18" s="238">
        <v>93.211904761904748</v>
      </c>
      <c r="D18" s="238">
        <v>84.396956521739114</v>
      </c>
      <c r="E18" s="238">
        <v>75.78947368421052</v>
      </c>
      <c r="F18" s="238">
        <v>59.290454545454551</v>
      </c>
      <c r="G18" s="238">
        <v>47.184999999999995</v>
      </c>
      <c r="H18" s="238">
        <v>50.584210526315793</v>
      </c>
      <c r="I18" s="238">
        <v>47.823636363636361</v>
      </c>
      <c r="J18" s="238">
        <v>54.452857142857134</v>
      </c>
      <c r="K18" s="238">
        <v>59.265000000000001</v>
      </c>
      <c r="L18" s="238">
        <v>59.819545454545441</v>
      </c>
      <c r="M18" s="238">
        <v>50.900909090909089</v>
      </c>
    </row>
    <row r="19" spans="1:13" x14ac:dyDescent="0.2">
      <c r="A19" s="329" t="s">
        <v>350</v>
      </c>
      <c r="B19" s="325">
        <v>94.469047619047643</v>
      </c>
      <c r="C19" s="325">
        <v>90.556818181818201</v>
      </c>
      <c r="D19" s="325">
        <v>78.189565217391291</v>
      </c>
      <c r="E19" s="325">
        <v>67.731499999999997</v>
      </c>
      <c r="F19" s="325">
        <v>49.640869565217379</v>
      </c>
      <c r="G19" s="325">
        <v>35.203181818181811</v>
      </c>
      <c r="H19" s="325">
        <v>45.082000000000001</v>
      </c>
      <c r="I19" s="325">
        <v>43.201818181818183</v>
      </c>
      <c r="J19" s="325">
        <v>47.036363636363632</v>
      </c>
      <c r="K19" s="325">
        <v>51.764285714285712</v>
      </c>
      <c r="L19" s="325">
        <v>51.044545454545464</v>
      </c>
      <c r="M19" s="325">
        <v>45.123478260869568</v>
      </c>
    </row>
    <row r="20" spans="1:13" x14ac:dyDescent="0.2">
      <c r="A20" s="326" t="s">
        <v>351</v>
      </c>
      <c r="B20" s="328"/>
      <c r="C20" s="328"/>
      <c r="D20" s="328"/>
      <c r="E20" s="328"/>
      <c r="F20" s="328"/>
      <c r="G20" s="328"/>
      <c r="H20" s="328"/>
      <c r="I20" s="328"/>
      <c r="J20" s="328"/>
      <c r="K20" s="328"/>
      <c r="L20" s="328"/>
      <c r="M20" s="328"/>
    </row>
    <row r="21" spans="1:13" x14ac:dyDescent="0.2">
      <c r="A21" s="324" t="s">
        <v>352</v>
      </c>
      <c r="B21" s="238">
        <v>101.3815</v>
      </c>
      <c r="C21" s="238">
        <v>97.314999999999998</v>
      </c>
      <c r="D21" s="238">
        <v>87.797391304347812</v>
      </c>
      <c r="E21" s="238">
        <v>79.233499999999992</v>
      </c>
      <c r="F21" s="238">
        <v>62.87047619047619</v>
      </c>
      <c r="G21" s="238">
        <v>47.90857142857142</v>
      </c>
      <c r="H21" s="238">
        <v>58.817999999999998</v>
      </c>
      <c r="I21" s="238">
        <v>56.805909090909104</v>
      </c>
      <c r="J21" s="238">
        <v>59.599499999999999</v>
      </c>
      <c r="K21" s="238">
        <v>63.69263157894737</v>
      </c>
      <c r="L21" s="238">
        <v>61.043181818181822</v>
      </c>
      <c r="M21" s="238">
        <v>56.834347826086969</v>
      </c>
    </row>
    <row r="22" spans="1:13" x14ac:dyDescent="0.2">
      <c r="A22" s="324" t="s">
        <v>353</v>
      </c>
      <c r="B22" s="247">
        <v>101.059</v>
      </c>
      <c r="C22" s="247">
        <v>96.911363636363618</v>
      </c>
      <c r="D22" s="247">
        <v>87.427826086956529</v>
      </c>
      <c r="E22" s="247">
        <v>78.937999999999988</v>
      </c>
      <c r="F22" s="247">
        <v>62.231904761904765</v>
      </c>
      <c r="G22" s="247">
        <v>47.241904761904756</v>
      </c>
      <c r="H22" s="247">
        <v>57.903499999999987</v>
      </c>
      <c r="I22" s="247">
        <v>55.563181818181803</v>
      </c>
      <c r="J22" s="247">
        <v>59.227999999999987</v>
      </c>
      <c r="K22" s="247">
        <v>63.244736842105269</v>
      </c>
      <c r="L22" s="247">
        <v>60.485000000000014</v>
      </c>
      <c r="M22" s="247">
        <v>56.636956521739123</v>
      </c>
    </row>
    <row r="23" spans="1:13" x14ac:dyDescent="0.2">
      <c r="A23" s="329" t="s">
        <v>354</v>
      </c>
      <c r="B23" s="325">
        <v>101.56399999999999</v>
      </c>
      <c r="C23" s="325">
        <v>97.020909090909072</v>
      </c>
      <c r="D23" s="325">
        <v>87.512608695652162</v>
      </c>
      <c r="E23" s="325">
        <v>79.278999999999996</v>
      </c>
      <c r="F23" s="325">
        <v>62.719047619047615</v>
      </c>
      <c r="G23" s="325">
        <v>47.458095238095247</v>
      </c>
      <c r="H23" s="325">
        <v>57.957999999999991</v>
      </c>
      <c r="I23" s="325">
        <v>56.299090909090914</v>
      </c>
      <c r="J23" s="325">
        <v>59.452999999999996</v>
      </c>
      <c r="K23" s="325">
        <v>63.715263157894718</v>
      </c>
      <c r="L23" s="325">
        <v>60.534545454545452</v>
      </c>
      <c r="M23" s="325">
        <v>56.480000000000011</v>
      </c>
    </row>
    <row r="24" spans="1:13" s="259" customFormat="1" ht="15" x14ac:dyDescent="0.25">
      <c r="A24" s="685" t="s">
        <v>355</v>
      </c>
      <c r="B24" s="686">
        <v>100.75142857142856</v>
      </c>
      <c r="C24" s="686">
        <v>95.977727272727265</v>
      </c>
      <c r="D24" s="686">
        <v>85.060434782608709</v>
      </c>
      <c r="E24" s="686">
        <v>75.566000000000003</v>
      </c>
      <c r="F24" s="686">
        <v>59.512272727272716</v>
      </c>
      <c r="G24" s="686">
        <v>44.990909090909092</v>
      </c>
      <c r="H24" s="686">
        <v>54.061999999999991</v>
      </c>
      <c r="I24" s="686">
        <v>52.474090909090904</v>
      </c>
      <c r="J24" s="686">
        <v>57.083181818181835</v>
      </c>
      <c r="K24" s="686">
        <v>62.084285714285727</v>
      </c>
      <c r="L24" s="686">
        <v>60.135909090909102</v>
      </c>
      <c r="M24" s="686">
        <v>54.141739130434779</v>
      </c>
    </row>
    <row r="25" spans="1:13" x14ac:dyDescent="0.2">
      <c r="A25" s="330"/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48" t="s">
        <v>336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>
      <selection activeCell="N31" sqref="N31"/>
    </sheetView>
  </sheetViews>
  <sheetFormatPr baseColWidth="10" defaultColWidth="10.5" defaultRowHeight="13.7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27"/>
    <col min="16" max="16384" width="10.5" style="13"/>
  </cols>
  <sheetData>
    <row r="1" spans="1:15" ht="13.7" customHeight="1" x14ac:dyDescent="0.2">
      <c r="A1" s="225" t="s">
        <v>22</v>
      </c>
      <c r="B1" s="225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5" ht="13.7" customHeight="1" x14ac:dyDescent="0.2">
      <c r="A2" s="225"/>
      <c r="B2" s="225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30" t="s">
        <v>356</v>
      </c>
    </row>
    <row r="3" spans="1:15" ht="13.7" customHeight="1" x14ac:dyDescent="0.2">
      <c r="B3" s="236"/>
      <c r="C3" s="753">
        <v>2014</v>
      </c>
      <c r="D3" s="753" t="s">
        <v>616</v>
      </c>
      <c r="E3" s="753" t="s">
        <v>616</v>
      </c>
      <c r="F3" s="753" t="s">
        <v>616</v>
      </c>
      <c r="G3" s="753" t="s">
        <v>616</v>
      </c>
      <c r="H3" s="753">
        <v>2015</v>
      </c>
      <c r="I3" s="753" t="s">
        <v>616</v>
      </c>
      <c r="J3" s="753" t="s">
        <v>616</v>
      </c>
      <c r="K3" s="753" t="s">
        <v>616</v>
      </c>
      <c r="L3" s="753" t="s">
        <v>616</v>
      </c>
      <c r="M3" s="753" t="s">
        <v>616</v>
      </c>
      <c r="N3" s="753" t="s">
        <v>616</v>
      </c>
    </row>
    <row r="4" spans="1:15" ht="13.7" customHeight="1" x14ac:dyDescent="0.2">
      <c r="B4" s="236"/>
      <c r="C4" s="684">
        <v>41852</v>
      </c>
      <c r="D4" s="684">
        <v>41883</v>
      </c>
      <c r="E4" s="684">
        <v>41913</v>
      </c>
      <c r="F4" s="684">
        <v>41944</v>
      </c>
      <c r="G4" s="684">
        <v>41974</v>
      </c>
      <c r="H4" s="684">
        <v>42005</v>
      </c>
      <c r="I4" s="684">
        <v>42036</v>
      </c>
      <c r="J4" s="684">
        <v>42064</v>
      </c>
      <c r="K4" s="684">
        <v>42095</v>
      </c>
      <c r="L4" s="684">
        <v>42125</v>
      </c>
      <c r="M4" s="684">
        <v>42156</v>
      </c>
      <c r="N4" s="684">
        <v>42186</v>
      </c>
    </row>
    <row r="5" spans="1:15" ht="13.7" customHeight="1" x14ac:dyDescent="0.2">
      <c r="A5" s="881" t="s">
        <v>578</v>
      </c>
      <c r="B5" s="331" t="s">
        <v>357</v>
      </c>
      <c r="C5" s="760">
        <v>938.41250000000002</v>
      </c>
      <c r="D5" s="761">
        <v>905.52272727272725</v>
      </c>
      <c r="E5" s="761">
        <v>804.35869565217388</v>
      </c>
      <c r="F5" s="761">
        <v>731.41250000000002</v>
      </c>
      <c r="G5" s="761">
        <v>586.26190476190482</v>
      </c>
      <c r="H5" s="761">
        <v>465.41666666666669</v>
      </c>
      <c r="I5" s="761">
        <v>560.91250000000002</v>
      </c>
      <c r="J5" s="761">
        <v>595.5</v>
      </c>
      <c r="K5" s="761">
        <v>614.32500000000005</v>
      </c>
      <c r="L5" s="761">
        <v>659.03947368421052</v>
      </c>
      <c r="M5" s="761">
        <v>681.01136363636363</v>
      </c>
      <c r="N5" s="761">
        <v>661.72826086956525</v>
      </c>
    </row>
    <row r="6" spans="1:15" ht="13.7" customHeight="1" x14ac:dyDescent="0.2">
      <c r="A6" s="882"/>
      <c r="B6" s="332" t="s">
        <v>358</v>
      </c>
      <c r="C6" s="762">
        <v>947.65</v>
      </c>
      <c r="D6" s="763">
        <v>925.11363636363637</v>
      </c>
      <c r="E6" s="763">
        <v>813.67391304347825</v>
      </c>
      <c r="F6" s="763">
        <v>736.5625</v>
      </c>
      <c r="G6" s="763">
        <v>567.07142857142856</v>
      </c>
      <c r="H6" s="763">
        <v>457.42857142857144</v>
      </c>
      <c r="I6" s="763">
        <v>548.42499999999995</v>
      </c>
      <c r="J6" s="763">
        <v>588.86363636363637</v>
      </c>
      <c r="K6" s="763">
        <v>613.83749999999998</v>
      </c>
      <c r="L6" s="763">
        <v>653.42105263157896</v>
      </c>
      <c r="M6" s="763">
        <v>681.4545454545455</v>
      </c>
      <c r="N6" s="763">
        <v>676.53260869565213</v>
      </c>
    </row>
    <row r="7" spans="1:15" ht="13.7" customHeight="1" x14ac:dyDescent="0.2">
      <c r="A7" s="883" t="s">
        <v>632</v>
      </c>
      <c r="B7" s="331" t="s">
        <v>357</v>
      </c>
      <c r="C7" s="764">
        <v>928.1</v>
      </c>
      <c r="D7" s="765">
        <v>882.23863636363637</v>
      </c>
      <c r="E7" s="765">
        <v>805.75</v>
      </c>
      <c r="F7" s="765">
        <v>750.16250000000002</v>
      </c>
      <c r="G7" s="765">
        <v>608.70238095238096</v>
      </c>
      <c r="H7" s="765">
        <v>496.84523809523807</v>
      </c>
      <c r="I7" s="765">
        <v>579.21249999999998</v>
      </c>
      <c r="J7" s="765">
        <v>542.5</v>
      </c>
      <c r="K7" s="765">
        <v>553.9375</v>
      </c>
      <c r="L7" s="765">
        <v>596.77631578947364</v>
      </c>
      <c r="M7" s="765">
        <v>578.15909090909088</v>
      </c>
      <c r="N7" s="765">
        <v>507.98913043478262</v>
      </c>
    </row>
    <row r="8" spans="1:15" ht="13.7" customHeight="1" x14ac:dyDescent="0.2">
      <c r="A8" s="884"/>
      <c r="B8" s="332" t="s">
        <v>358</v>
      </c>
      <c r="C8" s="762">
        <v>934</v>
      </c>
      <c r="D8" s="763">
        <v>890.09090909090912</v>
      </c>
      <c r="E8" s="763">
        <v>817.45652173913038</v>
      </c>
      <c r="F8" s="763">
        <v>763.86249999999995</v>
      </c>
      <c r="G8" s="763">
        <v>622.95238095238096</v>
      </c>
      <c r="H8" s="763">
        <v>518.73809523809518</v>
      </c>
      <c r="I8" s="763">
        <v>593.04999999999995</v>
      </c>
      <c r="J8" s="763">
        <v>554.72727272727275</v>
      </c>
      <c r="K8" s="763">
        <v>574.76250000000005</v>
      </c>
      <c r="L8" s="763">
        <v>608.51315789473688</v>
      </c>
      <c r="M8" s="763">
        <v>593.9545454545455</v>
      </c>
      <c r="N8" s="763">
        <v>524.21739130434787</v>
      </c>
    </row>
    <row r="9" spans="1:15" ht="13.7" customHeight="1" x14ac:dyDescent="0.2">
      <c r="A9" s="883" t="s">
        <v>579</v>
      </c>
      <c r="B9" s="331" t="s">
        <v>357</v>
      </c>
      <c r="C9" s="760">
        <v>884</v>
      </c>
      <c r="D9" s="761">
        <v>847.89772727272725</v>
      </c>
      <c r="E9" s="761">
        <v>774.53260869565213</v>
      </c>
      <c r="F9" s="761">
        <v>721.23749999999995</v>
      </c>
      <c r="G9" s="761">
        <v>576.64285714285711</v>
      </c>
      <c r="H9" s="761">
        <v>469.71428571428572</v>
      </c>
      <c r="I9" s="761">
        <v>557.71249999999998</v>
      </c>
      <c r="J9" s="761">
        <v>533.5</v>
      </c>
      <c r="K9" s="761">
        <v>554.42499999999995</v>
      </c>
      <c r="L9" s="761">
        <v>598.84210526315792</v>
      </c>
      <c r="M9" s="761">
        <v>573.39772727272725</v>
      </c>
      <c r="N9" s="761">
        <v>512.195652173913</v>
      </c>
    </row>
    <row r="10" spans="1:15" ht="13.7" customHeight="1" x14ac:dyDescent="0.2">
      <c r="A10" s="884"/>
      <c r="B10" s="332" t="s">
        <v>358</v>
      </c>
      <c r="C10" s="762">
        <v>891.26900000000001</v>
      </c>
      <c r="D10" s="763">
        <v>854.15909090909088</v>
      </c>
      <c r="E10" s="763">
        <v>785.53260869565213</v>
      </c>
      <c r="F10" s="763">
        <v>744.65</v>
      </c>
      <c r="G10" s="763">
        <v>603.35714285714289</v>
      </c>
      <c r="H10" s="763">
        <v>500.3633333333334</v>
      </c>
      <c r="I10" s="763">
        <v>585.29999999999995</v>
      </c>
      <c r="J10" s="763">
        <v>555.60818181818183</v>
      </c>
      <c r="K10" s="763">
        <v>571.65699999999993</v>
      </c>
      <c r="L10" s="763">
        <v>608.50789473684199</v>
      </c>
      <c r="M10" s="763">
        <v>590.11545454545444</v>
      </c>
      <c r="N10" s="763">
        <v>526.88043478260875</v>
      </c>
    </row>
    <row r="11" spans="1:15" ht="13.7" customHeight="1" x14ac:dyDescent="0.2">
      <c r="A11" s="881" t="s">
        <v>359</v>
      </c>
      <c r="B11" s="331" t="s">
        <v>357</v>
      </c>
      <c r="C11" s="760">
        <v>574.67499999999995</v>
      </c>
      <c r="D11" s="761">
        <v>567.03409090909088</v>
      </c>
      <c r="E11" s="761">
        <v>487.98391304347825</v>
      </c>
      <c r="F11" s="761">
        <v>425.38749999999999</v>
      </c>
      <c r="G11" s="761">
        <v>326.21428571428572</v>
      </c>
      <c r="H11" s="761">
        <v>261.9404761904762</v>
      </c>
      <c r="I11" s="761">
        <v>292.6875</v>
      </c>
      <c r="J11" s="761">
        <v>312.65909090909093</v>
      </c>
      <c r="K11" s="761">
        <v>327.125</v>
      </c>
      <c r="L11" s="761">
        <v>349.63157894736844</v>
      </c>
      <c r="M11" s="761">
        <v>334.47727272727275</v>
      </c>
      <c r="N11" s="761">
        <v>291.39695652173913</v>
      </c>
    </row>
    <row r="12" spans="1:15" ht="13.7" customHeight="1" x14ac:dyDescent="0.2">
      <c r="A12" s="882"/>
      <c r="B12" s="332" t="s">
        <v>358</v>
      </c>
      <c r="C12" s="762">
        <v>566.72500000000002</v>
      </c>
      <c r="D12" s="763">
        <v>552.01136363636363</v>
      </c>
      <c r="E12" s="763">
        <v>478.88043478260869</v>
      </c>
      <c r="F12" s="763">
        <v>417.625</v>
      </c>
      <c r="G12" s="763">
        <v>319.45238095238096</v>
      </c>
      <c r="H12" s="763">
        <v>253.78571428571428</v>
      </c>
      <c r="I12" s="763">
        <v>283.38749999999999</v>
      </c>
      <c r="J12" s="763">
        <v>304.84090909090907</v>
      </c>
      <c r="K12" s="763">
        <v>320.83749999999998</v>
      </c>
      <c r="L12" s="763">
        <v>343.11842105263156</v>
      </c>
      <c r="M12" s="763">
        <v>326.92045454545456</v>
      </c>
      <c r="N12" s="763">
        <v>283.3478260869565</v>
      </c>
    </row>
    <row r="13" spans="1:15" ht="13.7" customHeight="1" x14ac:dyDescent="0.2">
      <c r="B13" s="330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48" t="s">
        <v>336</v>
      </c>
    </row>
    <row r="14" spans="1:15" ht="13.7" customHeight="1" x14ac:dyDescent="0.2">
      <c r="A14" s="330"/>
      <c r="N14" s="227"/>
      <c r="O14" s="13"/>
    </row>
    <row r="15" spans="1:15" ht="13.7" customHeight="1" x14ac:dyDescent="0.2">
      <c r="A15" s="330"/>
      <c r="N15" s="227"/>
      <c r="O15" s="13"/>
    </row>
    <row r="18" spans="13:15" ht="13.7" customHeight="1" x14ac:dyDescent="0.2">
      <c r="N18" s="227"/>
      <c r="O18" s="13"/>
    </row>
    <row r="19" spans="13:15" ht="13.7" customHeight="1" x14ac:dyDescent="0.2">
      <c r="M19" s="227"/>
      <c r="O19" s="13"/>
    </row>
    <row r="20" spans="13:15" ht="13.7" customHeight="1" x14ac:dyDescent="0.2">
      <c r="M20" s="227"/>
      <c r="O20" s="13"/>
    </row>
    <row r="21" spans="13:15" ht="13.7" customHeight="1" x14ac:dyDescent="0.2">
      <c r="M21" s="227"/>
      <c r="O21" s="13"/>
    </row>
    <row r="22" spans="13:15" ht="13.7" customHeight="1" x14ac:dyDescent="0.2">
      <c r="M22" s="227"/>
      <c r="O22" s="13"/>
    </row>
    <row r="23" spans="13:15" ht="13.7" customHeight="1" x14ac:dyDescent="0.2">
      <c r="M23" s="227"/>
      <c r="O23" s="13"/>
    </row>
    <row r="24" spans="13:15" ht="13.7" customHeight="1" x14ac:dyDescent="0.2">
      <c r="M24" s="227"/>
      <c r="O24" s="13"/>
    </row>
    <row r="25" spans="13:15" ht="13.7" customHeight="1" x14ac:dyDescent="0.2">
      <c r="M25" s="227"/>
      <c r="O25" s="13"/>
    </row>
    <row r="26" spans="13:15" ht="13.7" customHeight="1" x14ac:dyDescent="0.2">
      <c r="M26" s="227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>
      <selection activeCell="A18" sqref="A18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360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556</v>
      </c>
    </row>
    <row r="3" spans="1:8" x14ac:dyDescent="0.2">
      <c r="A3" s="63"/>
      <c r="B3" s="859">
        <f>INDICE!A3</f>
        <v>42186</v>
      </c>
      <c r="C3" s="877">
        <v>41671</v>
      </c>
      <c r="D3" s="877" t="s">
        <v>120</v>
      </c>
      <c r="E3" s="877"/>
      <c r="F3" s="877" t="s">
        <v>121</v>
      </c>
      <c r="G3" s="877"/>
      <c r="H3" s="877"/>
    </row>
    <row r="4" spans="1:8" ht="25.5" x14ac:dyDescent="0.2">
      <c r="A4" s="75"/>
      <c r="B4" s="261" t="s">
        <v>55</v>
      </c>
      <c r="C4" s="262" t="s">
        <v>535</v>
      </c>
      <c r="D4" s="261" t="s">
        <v>55</v>
      </c>
      <c r="E4" s="262" t="s">
        <v>535</v>
      </c>
      <c r="F4" s="261" t="s">
        <v>55</v>
      </c>
      <c r="G4" s="263" t="s">
        <v>535</v>
      </c>
      <c r="H4" s="262" t="s">
        <v>110</v>
      </c>
    </row>
    <row r="5" spans="1:8" x14ac:dyDescent="0.2">
      <c r="A5" s="65" t="s">
        <v>361</v>
      </c>
      <c r="B5" s="265">
        <v>16711.662</v>
      </c>
      <c r="C5" s="264">
        <v>-3.336373895434356</v>
      </c>
      <c r="D5" s="265">
        <v>148059.80799999999</v>
      </c>
      <c r="E5" s="264">
        <v>0.86059897935290386</v>
      </c>
      <c r="F5" s="265">
        <v>244183.75899999999</v>
      </c>
      <c r="G5" s="264">
        <v>-2.7209012758197626</v>
      </c>
      <c r="H5" s="264">
        <v>77.598779933845336</v>
      </c>
    </row>
    <row r="6" spans="1:8" x14ac:dyDescent="0.2">
      <c r="A6" s="65" t="s">
        <v>362</v>
      </c>
      <c r="B6" s="66">
        <v>7823.3590000000004</v>
      </c>
      <c r="C6" s="267">
        <v>80.703577503333037</v>
      </c>
      <c r="D6" s="66">
        <v>34298.78</v>
      </c>
      <c r="E6" s="67">
        <v>35.382168642132491</v>
      </c>
      <c r="F6" s="66">
        <v>60391.142</v>
      </c>
      <c r="G6" s="67">
        <v>14.976602542006741</v>
      </c>
      <c r="H6" s="67">
        <v>19.191607817011306</v>
      </c>
    </row>
    <row r="7" spans="1:8" x14ac:dyDescent="0.2">
      <c r="A7" s="65" t="s">
        <v>363</v>
      </c>
      <c r="B7" s="266">
        <v>864.44399999999996</v>
      </c>
      <c r="C7" s="267">
        <v>-8.2316597398047744</v>
      </c>
      <c r="D7" s="266">
        <v>5444.9080000000004</v>
      </c>
      <c r="E7" s="267">
        <v>-15.00894099195061</v>
      </c>
      <c r="F7" s="266">
        <v>10099.839</v>
      </c>
      <c r="G7" s="267">
        <v>-10.345798217841347</v>
      </c>
      <c r="H7" s="267">
        <v>3.2096122491433539</v>
      </c>
    </row>
    <row r="8" spans="1:8" x14ac:dyDescent="0.2">
      <c r="A8" s="336" t="s">
        <v>197</v>
      </c>
      <c r="B8" s="337">
        <v>25399.465</v>
      </c>
      <c r="C8" s="338">
        <v>12.587064546504159</v>
      </c>
      <c r="D8" s="337">
        <v>187803.49600000001</v>
      </c>
      <c r="E8" s="338">
        <v>5.1898195334205894</v>
      </c>
      <c r="F8" s="337">
        <v>314674.74</v>
      </c>
      <c r="G8" s="339">
        <v>-4.094647685475785E-2</v>
      </c>
      <c r="H8" s="340">
        <v>100</v>
      </c>
    </row>
    <row r="9" spans="1:8" x14ac:dyDescent="0.2">
      <c r="A9" s="341" t="s">
        <v>606</v>
      </c>
      <c r="B9" s="629">
        <v>7816.2439999999997</v>
      </c>
      <c r="C9" s="273">
        <v>-7.5498737248289443</v>
      </c>
      <c r="D9" s="629">
        <v>54955.872000000003</v>
      </c>
      <c r="E9" s="273">
        <v>-6.9082265701438894</v>
      </c>
      <c r="F9" s="629">
        <v>96377.573000000004</v>
      </c>
      <c r="G9" s="274">
        <v>-7.8297465246549773</v>
      </c>
      <c r="H9" s="274">
        <v>30.6276801881206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240</v>
      </c>
    </row>
    <row r="11" spans="1:8" x14ac:dyDescent="0.2">
      <c r="A11" s="275" t="s">
        <v>570</v>
      </c>
      <c r="B11" s="94"/>
      <c r="C11" s="289"/>
      <c r="D11" s="289"/>
      <c r="E11" s="289"/>
      <c r="F11" s="94"/>
      <c r="G11" s="94"/>
      <c r="H11" s="94"/>
    </row>
    <row r="12" spans="1:8" x14ac:dyDescent="0.2">
      <c r="A12" s="275" t="s">
        <v>607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704" t="s">
        <v>670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A24" sqref="A24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364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556</v>
      </c>
    </row>
    <row r="3" spans="1:8" ht="14.1" customHeight="1" x14ac:dyDescent="0.2">
      <c r="A3" s="63"/>
      <c r="B3" s="859">
        <f>INDICE!A3</f>
        <v>42186</v>
      </c>
      <c r="C3" s="859">
        <v>41671</v>
      </c>
      <c r="D3" s="877" t="s">
        <v>120</v>
      </c>
      <c r="E3" s="877"/>
      <c r="F3" s="877" t="s">
        <v>121</v>
      </c>
      <c r="G3" s="877"/>
      <c r="H3" s="260"/>
    </row>
    <row r="4" spans="1:8" ht="25.5" x14ac:dyDescent="0.2">
      <c r="A4" s="75"/>
      <c r="B4" s="261" t="s">
        <v>55</v>
      </c>
      <c r="C4" s="262" t="s">
        <v>535</v>
      </c>
      <c r="D4" s="261" t="s">
        <v>55</v>
      </c>
      <c r="E4" s="262" t="s">
        <v>535</v>
      </c>
      <c r="F4" s="261" t="s">
        <v>55</v>
      </c>
      <c r="G4" s="263" t="s">
        <v>535</v>
      </c>
      <c r="H4" s="262" t="s">
        <v>110</v>
      </c>
    </row>
    <row r="5" spans="1:8" x14ac:dyDescent="0.2">
      <c r="A5" s="65" t="s">
        <v>583</v>
      </c>
      <c r="B5" s="265">
        <v>12330.333000000001</v>
      </c>
      <c r="C5" s="264">
        <v>32.590470389895785</v>
      </c>
      <c r="D5" s="265">
        <v>67096.415999999997</v>
      </c>
      <c r="E5" s="264">
        <v>9.3586237001988497</v>
      </c>
      <c r="F5" s="265">
        <v>116759.811</v>
      </c>
      <c r="G5" s="264">
        <v>2.4150357094072339</v>
      </c>
      <c r="H5" s="264">
        <v>37.104920147069961</v>
      </c>
    </row>
    <row r="6" spans="1:8" x14ac:dyDescent="0.2">
      <c r="A6" s="65" t="s">
        <v>582</v>
      </c>
      <c r="B6" s="66">
        <v>10298.157999999999</v>
      </c>
      <c r="C6" s="267">
        <v>-0.53808860473536901</v>
      </c>
      <c r="D6" s="66">
        <v>69844.342000000004</v>
      </c>
      <c r="E6" s="67">
        <v>-1.213893192832693</v>
      </c>
      <c r="F6" s="66">
        <v>118227.65399999999</v>
      </c>
      <c r="G6" s="67">
        <v>-4.5536336231565437</v>
      </c>
      <c r="H6" s="67">
        <v>37.57138370877815</v>
      </c>
    </row>
    <row r="7" spans="1:8" x14ac:dyDescent="0.2">
      <c r="A7" s="65" t="s">
        <v>581</v>
      </c>
      <c r="B7" s="266">
        <v>1906.53</v>
      </c>
      <c r="C7" s="267">
        <v>-2.9471728368352061</v>
      </c>
      <c r="D7" s="266">
        <v>45417.83</v>
      </c>
      <c r="E7" s="267">
        <v>13.334379393258294</v>
      </c>
      <c r="F7" s="266">
        <v>69587.436000000002</v>
      </c>
      <c r="G7" s="267">
        <v>5.9755912118494177</v>
      </c>
      <c r="H7" s="267">
        <v>22.114083895008545</v>
      </c>
    </row>
    <row r="8" spans="1:8" x14ac:dyDescent="0.2">
      <c r="A8" s="687" t="s">
        <v>365</v>
      </c>
      <c r="B8" s="266">
        <v>864.44399999999996</v>
      </c>
      <c r="C8" s="267">
        <v>-8.2316597398047744</v>
      </c>
      <c r="D8" s="266">
        <v>5444.9080000000004</v>
      </c>
      <c r="E8" s="267">
        <v>-15.00894099195061</v>
      </c>
      <c r="F8" s="266">
        <v>10099.839</v>
      </c>
      <c r="G8" s="267">
        <v>-10.345798217841347</v>
      </c>
      <c r="H8" s="267">
        <v>3.2096122491433539</v>
      </c>
    </row>
    <row r="9" spans="1:8" x14ac:dyDescent="0.2">
      <c r="A9" s="336" t="s">
        <v>197</v>
      </c>
      <c r="B9" s="337">
        <v>25399.465</v>
      </c>
      <c r="C9" s="338">
        <v>12.587064546504159</v>
      </c>
      <c r="D9" s="337">
        <v>187803.49600000001</v>
      </c>
      <c r="E9" s="338">
        <v>5.1898195334205894</v>
      </c>
      <c r="F9" s="337">
        <v>314674.74</v>
      </c>
      <c r="G9" s="339">
        <v>-4.094647685475785E-2</v>
      </c>
      <c r="H9" s="340">
        <v>100</v>
      </c>
    </row>
    <row r="10" spans="1:8" x14ac:dyDescent="0.2">
      <c r="A10" s="275"/>
      <c r="B10" s="65"/>
      <c r="C10" s="65"/>
      <c r="D10" s="65"/>
      <c r="E10" s="65"/>
      <c r="F10" s="65"/>
      <c r="G10" s="134"/>
      <c r="H10" s="71" t="s">
        <v>240</v>
      </c>
    </row>
    <row r="11" spans="1:8" x14ac:dyDescent="0.2">
      <c r="A11" s="275" t="s">
        <v>570</v>
      </c>
      <c r="B11" s="94"/>
      <c r="C11" s="289"/>
      <c r="D11" s="289"/>
      <c r="E11" s="289"/>
      <c r="F11" s="94"/>
      <c r="G11" s="94"/>
      <c r="H11" s="94"/>
    </row>
    <row r="12" spans="1:8" x14ac:dyDescent="0.2">
      <c r="A12" s="275" t="s">
        <v>580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704" t="s">
        <v>670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364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D5" sqref="D5"/>
    </sheetView>
  </sheetViews>
  <sheetFormatPr baseColWidth="10" defaultRowHeight="14.25" x14ac:dyDescent="0.2"/>
  <sheetData>
    <row r="1" spans="1:4" x14ac:dyDescent="0.2">
      <c r="A1" s="225" t="s">
        <v>584</v>
      </c>
      <c r="B1" s="225"/>
      <c r="C1" s="225"/>
      <c r="D1" s="225"/>
    </row>
    <row r="2" spans="1:4" x14ac:dyDescent="0.2">
      <c r="A2" s="228"/>
      <c r="B2" s="228"/>
      <c r="C2" s="228"/>
      <c r="D2" s="228"/>
    </row>
    <row r="3" spans="1:4" x14ac:dyDescent="0.2">
      <c r="A3" s="231"/>
      <c r="B3" s="885">
        <v>2013</v>
      </c>
      <c r="C3" s="885">
        <v>2014</v>
      </c>
      <c r="D3" s="885">
        <v>2015</v>
      </c>
    </row>
    <row r="4" spans="1:4" x14ac:dyDescent="0.2">
      <c r="A4" s="236"/>
      <c r="B4" s="886"/>
      <c r="C4" s="886"/>
      <c r="D4" s="886"/>
    </row>
    <row r="5" spans="1:4" x14ac:dyDescent="0.2">
      <c r="A5" s="276" t="s">
        <v>366</v>
      </c>
      <c r="B5" s="327">
        <v>-4.0535722731549946</v>
      </c>
      <c r="C5" s="327">
        <v>-8.0401119445560489</v>
      </c>
      <c r="D5" s="327">
        <v>-7.4741787063024825</v>
      </c>
    </row>
    <row r="6" spans="1:4" x14ac:dyDescent="0.2">
      <c r="A6" s="236" t="s">
        <v>135</v>
      </c>
      <c r="B6" s="238">
        <v>-7.088077792977046</v>
      </c>
      <c r="C6" s="238">
        <v>-7.0037468327399974</v>
      </c>
      <c r="D6" s="238">
        <v>-6.1469101882256441</v>
      </c>
    </row>
    <row r="7" spans="1:4" x14ac:dyDescent="0.2">
      <c r="A7" s="236" t="s">
        <v>136</v>
      </c>
      <c r="B7" s="238">
        <v>-6.83287887708196</v>
      </c>
      <c r="C7" s="238">
        <v>-7.681494940759781</v>
      </c>
      <c r="D7" s="238">
        <v>-4.6500771788183499</v>
      </c>
    </row>
    <row r="8" spans="1:4" x14ac:dyDescent="0.2">
      <c r="A8" s="236" t="s">
        <v>137</v>
      </c>
      <c r="B8" s="238">
        <v>-7.5798540360641251</v>
      </c>
      <c r="C8" s="238">
        <v>-8.517655428837104</v>
      </c>
      <c r="D8" s="238">
        <v>-2.859639307883747</v>
      </c>
    </row>
    <row r="9" spans="1:4" x14ac:dyDescent="0.2">
      <c r="A9" s="236" t="s">
        <v>138</v>
      </c>
      <c r="B9" s="238">
        <v>-7.2617509097959223</v>
      </c>
      <c r="C9" s="238">
        <v>-9.3108077199824191</v>
      </c>
      <c r="D9" s="238">
        <v>-1.6573034858974163</v>
      </c>
    </row>
    <row r="10" spans="1:4" x14ac:dyDescent="0.2">
      <c r="A10" s="236" t="s">
        <v>139</v>
      </c>
      <c r="B10" s="238">
        <v>-7.0759216342685134</v>
      </c>
      <c r="C10" s="238">
        <v>-8.6545481857552335</v>
      </c>
      <c r="D10" s="238">
        <v>-1.519196291591445</v>
      </c>
    </row>
    <row r="11" spans="1:4" x14ac:dyDescent="0.2">
      <c r="A11" s="236" t="s">
        <v>140</v>
      </c>
      <c r="B11" s="238">
        <v>-7.242658414706785</v>
      </c>
      <c r="C11" s="238">
        <v>-8.6505630730997307</v>
      </c>
      <c r="D11" s="238">
        <v>-4.094647685475785E-2</v>
      </c>
    </row>
    <row r="12" spans="1:4" x14ac:dyDescent="0.2">
      <c r="A12" s="236" t="s">
        <v>141</v>
      </c>
      <c r="B12" s="238">
        <v>-7.5759015210375411</v>
      </c>
      <c r="C12" s="238">
        <v>-7.8488835513590001</v>
      </c>
      <c r="D12" s="238"/>
    </row>
    <row r="13" spans="1:4" x14ac:dyDescent="0.2">
      <c r="A13" s="236" t="s">
        <v>142</v>
      </c>
      <c r="B13" s="238">
        <v>-7.0274744528575654</v>
      </c>
      <c r="C13" s="238">
        <v>-7.4836406204844126</v>
      </c>
      <c r="D13" s="238" t="s">
        <v>616</v>
      </c>
    </row>
    <row r="14" spans="1:4" x14ac:dyDescent="0.2">
      <c r="A14" s="236" t="s">
        <v>143</v>
      </c>
      <c r="B14" s="238">
        <v>-7.9041639707250591</v>
      </c>
      <c r="C14" s="238">
        <v>-7.4405626847611606</v>
      </c>
      <c r="D14" s="238" t="s">
        <v>616</v>
      </c>
    </row>
    <row r="15" spans="1:4" x14ac:dyDescent="0.2">
      <c r="A15" s="236" t="s">
        <v>144</v>
      </c>
      <c r="B15" s="238">
        <v>-8.5881033603635313</v>
      </c>
      <c r="C15" s="238">
        <v>-7.6272037124902425</v>
      </c>
      <c r="D15" s="238" t="s">
        <v>616</v>
      </c>
    </row>
    <row r="16" spans="1:4" x14ac:dyDescent="0.2">
      <c r="A16" s="321" t="s">
        <v>145</v>
      </c>
      <c r="B16" s="325">
        <v>-8.1495570115831768</v>
      </c>
      <c r="C16" s="325">
        <v>-8.9897638806275264</v>
      </c>
      <c r="D16" s="325" t="s">
        <v>616</v>
      </c>
    </row>
    <row r="17" spans="4:4" x14ac:dyDescent="0.2">
      <c r="D17" s="71" t="s">
        <v>240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>
      <selection activeCell="F31" sqref="F31"/>
    </sheetView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109</v>
      </c>
    </row>
    <row r="3" spans="1:6" ht="14.45" customHeight="1" x14ac:dyDescent="0.2">
      <c r="A3" s="63"/>
      <c r="B3" s="852" t="s">
        <v>658</v>
      </c>
      <c r="C3" s="849" t="s">
        <v>499</v>
      </c>
      <c r="D3" s="852" t="s">
        <v>619</v>
      </c>
      <c r="E3" s="849" t="s">
        <v>499</v>
      </c>
      <c r="F3" s="854" t="s">
        <v>661</v>
      </c>
    </row>
    <row r="4" spans="1:6" x14ac:dyDescent="0.2">
      <c r="A4" s="75"/>
      <c r="B4" s="853"/>
      <c r="C4" s="850"/>
      <c r="D4" s="853"/>
      <c r="E4" s="850"/>
      <c r="F4" s="855"/>
    </row>
    <row r="5" spans="1:6" x14ac:dyDescent="0.2">
      <c r="A5" s="65" t="s">
        <v>112</v>
      </c>
      <c r="B5" s="66">
        <v>1546.4727156385634</v>
      </c>
      <c r="C5" s="67">
        <v>1.8515080101634531</v>
      </c>
      <c r="D5" s="66">
        <v>1752.4124273999998</v>
      </c>
      <c r="E5" s="67">
        <v>2.041126078787062</v>
      </c>
      <c r="F5" s="67">
        <v>-11.751783344003265</v>
      </c>
    </row>
    <row r="6" spans="1:6" x14ac:dyDescent="0.2">
      <c r="A6" s="65" t="s">
        <v>124</v>
      </c>
      <c r="B6" s="66">
        <v>42413.3226488199</v>
      </c>
      <c r="C6" s="67">
        <v>50.779173682033786</v>
      </c>
      <c r="D6" s="66">
        <v>43602.659159999996</v>
      </c>
      <c r="E6" s="67">
        <v>50.786289417031774</v>
      </c>
      <c r="F6" s="67">
        <v>-2.7276696744935314</v>
      </c>
    </row>
    <row r="7" spans="1:6" x14ac:dyDescent="0.2">
      <c r="A7" s="65" t="s">
        <v>125</v>
      </c>
      <c r="B7" s="66">
        <v>14695.020641340096</v>
      </c>
      <c r="C7" s="67">
        <v>17.593552186094584</v>
      </c>
      <c r="D7" s="66">
        <v>15254.333855999999</v>
      </c>
      <c r="E7" s="67">
        <v>17.767517600980241</v>
      </c>
      <c r="F7" s="67">
        <v>-3.6665856401189787</v>
      </c>
    </row>
    <row r="8" spans="1:6" x14ac:dyDescent="0.2">
      <c r="A8" s="65" t="s">
        <v>126</v>
      </c>
      <c r="B8" s="66">
        <v>19576.005946571258</v>
      </c>
      <c r="C8" s="67">
        <v>23.437291489567521</v>
      </c>
      <c r="D8" s="66">
        <v>19952.774000000001</v>
      </c>
      <c r="E8" s="67">
        <v>23.240035689525747</v>
      </c>
      <c r="F8" s="67">
        <v>-1.8882991078270259</v>
      </c>
    </row>
    <row r="9" spans="1:6" x14ac:dyDescent="0.2">
      <c r="A9" s="65" t="s">
        <v>127</v>
      </c>
      <c r="B9" s="66">
        <v>5294.2131622251727</v>
      </c>
      <c r="C9" s="67">
        <v>6.3384746321406489</v>
      </c>
      <c r="D9" s="66">
        <v>5292.9985200000001</v>
      </c>
      <c r="E9" s="67">
        <v>6.1650312136751992</v>
      </c>
      <c r="F9" s="67">
        <v>2.2948093043725446E-2</v>
      </c>
    </row>
    <row r="10" spans="1:6" x14ac:dyDescent="0.2">
      <c r="A10" s="68" t="s">
        <v>119</v>
      </c>
      <c r="B10" s="69">
        <v>83525.035114594997</v>
      </c>
      <c r="C10" s="70">
        <v>100</v>
      </c>
      <c r="D10" s="69">
        <v>85855.177963399983</v>
      </c>
      <c r="E10" s="70">
        <v>100</v>
      </c>
      <c r="F10" s="70">
        <v>-2.7140388082339362</v>
      </c>
    </row>
    <row r="11" spans="1:6" x14ac:dyDescent="0.2">
      <c r="A11" s="58"/>
      <c r="B11" s="65"/>
      <c r="C11" s="65"/>
      <c r="D11" s="65"/>
      <c r="E11" s="65"/>
      <c r="F11" s="71" t="s">
        <v>620</v>
      </c>
    </row>
    <row r="12" spans="1:6" x14ac:dyDescent="0.2">
      <c r="A12" s="402"/>
      <c r="B12" s="402"/>
      <c r="C12" s="402"/>
      <c r="D12" s="402"/>
      <c r="E12" s="402"/>
      <c r="F12" s="402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4"/>
  <sheetViews>
    <sheetView workbookViewId="0">
      <selection activeCell="D25" sqref="D25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887" t="s">
        <v>586</v>
      </c>
      <c r="B1" s="887"/>
      <c r="C1" s="887"/>
      <c r="D1" s="887"/>
      <c r="E1" s="887"/>
      <c r="F1" s="887"/>
      <c r="G1" s="227"/>
      <c r="H1" s="227"/>
      <c r="I1" s="227"/>
      <c r="J1" s="227"/>
      <c r="K1" s="227"/>
      <c r="L1" s="1"/>
    </row>
    <row r="2" spans="1:12" x14ac:dyDescent="0.2">
      <c r="A2" s="888"/>
      <c r="B2" s="888"/>
      <c r="C2" s="888"/>
      <c r="D2" s="888"/>
      <c r="E2" s="888"/>
      <c r="F2" s="888"/>
      <c r="G2" s="227"/>
      <c r="H2" s="227"/>
      <c r="I2" s="227"/>
      <c r="J2" s="227"/>
      <c r="K2" s="62"/>
      <c r="L2" s="62" t="s">
        <v>556</v>
      </c>
    </row>
    <row r="3" spans="1:12" x14ac:dyDescent="0.2">
      <c r="A3" s="342"/>
      <c r="B3" s="889">
        <f>INDICE!A3</f>
        <v>42186</v>
      </c>
      <c r="C3" s="890">
        <v>41671</v>
      </c>
      <c r="D3" s="890">
        <v>41671</v>
      </c>
      <c r="E3" s="890">
        <v>41671</v>
      </c>
      <c r="F3" s="891">
        <v>41671</v>
      </c>
      <c r="G3" s="892" t="s">
        <v>121</v>
      </c>
      <c r="H3" s="890"/>
      <c r="I3" s="890"/>
      <c r="J3" s="890"/>
      <c r="K3" s="890"/>
      <c r="L3" s="893" t="s">
        <v>110</v>
      </c>
    </row>
    <row r="4" spans="1:12" x14ac:dyDescent="0.2">
      <c r="A4" s="343"/>
      <c r="B4" s="344" t="s">
        <v>367</v>
      </c>
      <c r="C4" s="344" t="s">
        <v>368</v>
      </c>
      <c r="D4" s="345" t="s">
        <v>369</v>
      </c>
      <c r="E4" s="345" t="s">
        <v>370</v>
      </c>
      <c r="F4" s="346" t="s">
        <v>197</v>
      </c>
      <c r="G4" s="347" t="s">
        <v>367</v>
      </c>
      <c r="H4" s="233" t="s">
        <v>368</v>
      </c>
      <c r="I4" s="348" t="s">
        <v>369</v>
      </c>
      <c r="J4" s="348" t="s">
        <v>370</v>
      </c>
      <c r="K4" s="348" t="s">
        <v>197</v>
      </c>
      <c r="L4" s="894"/>
    </row>
    <row r="5" spans="1:12" x14ac:dyDescent="0.2">
      <c r="A5" s="349" t="s">
        <v>161</v>
      </c>
      <c r="B5" s="452">
        <v>3108</v>
      </c>
      <c r="C5" s="452">
        <v>566</v>
      </c>
      <c r="D5" s="452">
        <v>109</v>
      </c>
      <c r="E5" s="452">
        <v>310</v>
      </c>
      <c r="F5" s="350">
        <v>4094</v>
      </c>
      <c r="G5" s="452">
        <v>30803</v>
      </c>
      <c r="H5" s="452">
        <v>6366</v>
      </c>
      <c r="I5" s="452">
        <v>2414</v>
      </c>
      <c r="J5" s="452">
        <v>2940</v>
      </c>
      <c r="K5" s="351">
        <v>42523</v>
      </c>
      <c r="L5" s="688">
        <v>13.5</v>
      </c>
    </row>
    <row r="6" spans="1:12" x14ac:dyDescent="0.2">
      <c r="A6" s="352" t="s">
        <v>162</v>
      </c>
      <c r="B6" s="452">
        <v>388</v>
      </c>
      <c r="C6" s="452">
        <v>533</v>
      </c>
      <c r="D6" s="452">
        <v>64</v>
      </c>
      <c r="E6" s="452">
        <v>41</v>
      </c>
      <c r="F6" s="353">
        <v>1027</v>
      </c>
      <c r="G6" s="452">
        <v>4893</v>
      </c>
      <c r="H6" s="452">
        <v>6460</v>
      </c>
      <c r="I6" s="452">
        <v>2999</v>
      </c>
      <c r="J6" s="452">
        <v>492</v>
      </c>
      <c r="K6" s="277">
        <v>14845</v>
      </c>
      <c r="L6" s="689">
        <v>4.7</v>
      </c>
    </row>
    <row r="7" spans="1:12" x14ac:dyDescent="0.2">
      <c r="A7" s="352" t="s">
        <v>163</v>
      </c>
      <c r="B7" s="452">
        <v>202</v>
      </c>
      <c r="C7" s="452">
        <v>297</v>
      </c>
      <c r="D7" s="452">
        <v>71</v>
      </c>
      <c r="E7" s="452">
        <v>111</v>
      </c>
      <c r="F7" s="353">
        <v>680</v>
      </c>
      <c r="G7" s="452">
        <v>926</v>
      </c>
      <c r="H7" s="452">
        <v>3733</v>
      </c>
      <c r="I7" s="452">
        <v>2151</v>
      </c>
      <c r="J7" s="452">
        <v>1223</v>
      </c>
      <c r="K7" s="277">
        <v>8033</v>
      </c>
      <c r="L7" s="689">
        <v>2.6</v>
      </c>
    </row>
    <row r="8" spans="1:12" x14ac:dyDescent="0.2">
      <c r="A8" s="352" t="s">
        <v>164</v>
      </c>
      <c r="B8" s="452">
        <v>440</v>
      </c>
      <c r="C8" s="452">
        <v>1</v>
      </c>
      <c r="D8" s="452">
        <v>47</v>
      </c>
      <c r="E8" s="452">
        <v>13</v>
      </c>
      <c r="F8" s="353">
        <v>501</v>
      </c>
      <c r="G8" s="452">
        <v>4221</v>
      </c>
      <c r="H8" s="452">
        <v>7</v>
      </c>
      <c r="I8" s="452">
        <v>783</v>
      </c>
      <c r="J8" s="452">
        <v>59</v>
      </c>
      <c r="K8" s="277">
        <v>5070</v>
      </c>
      <c r="L8" s="689">
        <v>1.6</v>
      </c>
    </row>
    <row r="9" spans="1:12" x14ac:dyDescent="0.2">
      <c r="A9" s="352" t="s">
        <v>166</v>
      </c>
      <c r="B9" s="452">
        <v>182</v>
      </c>
      <c r="C9" s="452">
        <v>158</v>
      </c>
      <c r="D9" s="452">
        <v>34</v>
      </c>
      <c r="E9" s="452">
        <v>2</v>
      </c>
      <c r="F9" s="353">
        <v>376</v>
      </c>
      <c r="G9" s="452">
        <v>1900</v>
      </c>
      <c r="H9" s="452">
        <v>1798</v>
      </c>
      <c r="I9" s="452">
        <v>1049</v>
      </c>
      <c r="J9" s="452">
        <v>19</v>
      </c>
      <c r="K9" s="277">
        <v>4766</v>
      </c>
      <c r="L9" s="689">
        <v>1.5</v>
      </c>
    </row>
    <row r="10" spans="1:12" x14ac:dyDescent="0.2">
      <c r="A10" s="352" t="s">
        <v>167</v>
      </c>
      <c r="B10" s="452">
        <v>197</v>
      </c>
      <c r="C10" s="452">
        <v>912</v>
      </c>
      <c r="D10" s="452">
        <v>137</v>
      </c>
      <c r="E10" s="452">
        <v>44</v>
      </c>
      <c r="F10" s="353">
        <v>1290</v>
      </c>
      <c r="G10" s="452">
        <v>2469</v>
      </c>
      <c r="H10" s="452">
        <v>8955</v>
      </c>
      <c r="I10" s="452">
        <v>6608</v>
      </c>
      <c r="J10" s="452">
        <v>562</v>
      </c>
      <c r="K10" s="277">
        <v>18593</v>
      </c>
      <c r="L10" s="689">
        <v>5.9</v>
      </c>
    </row>
    <row r="11" spans="1:12" x14ac:dyDescent="0.2">
      <c r="A11" s="352" t="s">
        <v>623</v>
      </c>
      <c r="B11" s="452">
        <v>1081</v>
      </c>
      <c r="C11" s="452">
        <v>304</v>
      </c>
      <c r="D11" s="452">
        <v>64</v>
      </c>
      <c r="E11" s="452">
        <v>29</v>
      </c>
      <c r="F11" s="353">
        <v>1478</v>
      </c>
      <c r="G11" s="452">
        <v>10488</v>
      </c>
      <c r="H11" s="452">
        <v>3532</v>
      </c>
      <c r="I11" s="452">
        <v>2568</v>
      </c>
      <c r="J11" s="452">
        <v>370</v>
      </c>
      <c r="K11" s="277">
        <v>16958</v>
      </c>
      <c r="L11" s="689">
        <v>5.4</v>
      </c>
    </row>
    <row r="12" spans="1:12" x14ac:dyDescent="0.2">
      <c r="A12" s="352" t="s">
        <v>168</v>
      </c>
      <c r="B12" s="452">
        <v>1755</v>
      </c>
      <c r="C12" s="452">
        <v>2886</v>
      </c>
      <c r="D12" s="452">
        <v>521</v>
      </c>
      <c r="E12" s="452">
        <v>97</v>
      </c>
      <c r="F12" s="353">
        <v>5259</v>
      </c>
      <c r="G12" s="452">
        <v>14957</v>
      </c>
      <c r="H12" s="452">
        <v>33454</v>
      </c>
      <c r="I12" s="452">
        <v>17387</v>
      </c>
      <c r="J12" s="452">
        <v>1183</v>
      </c>
      <c r="K12" s="277">
        <v>66981</v>
      </c>
      <c r="L12" s="689">
        <v>21.3</v>
      </c>
    </row>
    <row r="13" spans="1:12" x14ac:dyDescent="0.2">
      <c r="A13" s="352" t="s">
        <v>371</v>
      </c>
      <c r="B13" s="452">
        <v>1210</v>
      </c>
      <c r="C13" s="452">
        <v>1708</v>
      </c>
      <c r="D13" s="452">
        <v>115</v>
      </c>
      <c r="E13" s="452">
        <v>59</v>
      </c>
      <c r="F13" s="353">
        <v>3092</v>
      </c>
      <c r="G13" s="452">
        <v>12822</v>
      </c>
      <c r="H13" s="452">
        <v>19020</v>
      </c>
      <c r="I13" s="452">
        <v>3508</v>
      </c>
      <c r="J13" s="452">
        <v>639</v>
      </c>
      <c r="K13" s="277">
        <v>35990</v>
      </c>
      <c r="L13" s="689">
        <v>11.4</v>
      </c>
    </row>
    <row r="14" spans="1:12" x14ac:dyDescent="0.2">
      <c r="A14" s="352" t="s">
        <v>171</v>
      </c>
      <c r="B14" s="452" t="s">
        <v>150</v>
      </c>
      <c r="C14" s="452">
        <v>106</v>
      </c>
      <c r="D14" s="452">
        <v>18</v>
      </c>
      <c r="E14" s="452">
        <v>33</v>
      </c>
      <c r="F14" s="353">
        <v>157</v>
      </c>
      <c r="G14" s="452" t="s">
        <v>150</v>
      </c>
      <c r="H14" s="452">
        <v>1557</v>
      </c>
      <c r="I14" s="452">
        <v>565</v>
      </c>
      <c r="J14" s="452">
        <v>480</v>
      </c>
      <c r="K14" s="277">
        <v>2602</v>
      </c>
      <c r="L14" s="689">
        <v>0.8</v>
      </c>
    </row>
    <row r="15" spans="1:12" x14ac:dyDescent="0.2">
      <c r="A15" s="352" t="s">
        <v>172</v>
      </c>
      <c r="B15" s="452">
        <v>503</v>
      </c>
      <c r="C15" s="452">
        <v>571</v>
      </c>
      <c r="D15" s="452">
        <v>68</v>
      </c>
      <c r="E15" s="452">
        <v>49</v>
      </c>
      <c r="F15" s="353">
        <v>1191</v>
      </c>
      <c r="G15" s="452">
        <v>3018</v>
      </c>
      <c r="H15" s="452">
        <v>7025</v>
      </c>
      <c r="I15" s="452">
        <v>2040</v>
      </c>
      <c r="J15" s="452">
        <v>1097</v>
      </c>
      <c r="K15" s="277">
        <v>13179</v>
      </c>
      <c r="L15" s="689">
        <v>4.2</v>
      </c>
    </row>
    <row r="16" spans="1:12" x14ac:dyDescent="0.2">
      <c r="A16" s="352" t="s">
        <v>173</v>
      </c>
      <c r="B16" s="452">
        <v>281</v>
      </c>
      <c r="C16" s="452">
        <v>56</v>
      </c>
      <c r="D16" s="452">
        <v>26</v>
      </c>
      <c r="E16" s="452">
        <v>5</v>
      </c>
      <c r="F16" s="353">
        <v>367</v>
      </c>
      <c r="G16" s="452">
        <v>676</v>
      </c>
      <c r="H16" s="452">
        <v>592</v>
      </c>
      <c r="I16" s="452">
        <v>1089</v>
      </c>
      <c r="J16" s="452">
        <v>41</v>
      </c>
      <c r="K16" s="277">
        <v>2398</v>
      </c>
      <c r="L16" s="689">
        <v>0.8</v>
      </c>
    </row>
    <row r="17" spans="1:12" x14ac:dyDescent="0.2">
      <c r="A17" s="352" t="s">
        <v>174</v>
      </c>
      <c r="B17" s="452">
        <v>143</v>
      </c>
      <c r="C17" s="452">
        <v>233</v>
      </c>
      <c r="D17" s="452">
        <v>401</v>
      </c>
      <c r="E17" s="452">
        <v>10</v>
      </c>
      <c r="F17" s="353">
        <v>788</v>
      </c>
      <c r="G17" s="452">
        <v>1732</v>
      </c>
      <c r="H17" s="452">
        <v>2996</v>
      </c>
      <c r="I17" s="452">
        <v>18289</v>
      </c>
      <c r="J17" s="452">
        <v>132</v>
      </c>
      <c r="K17" s="277">
        <v>23148</v>
      </c>
      <c r="L17" s="689">
        <v>7.4</v>
      </c>
    </row>
    <row r="18" spans="1:12" x14ac:dyDescent="0.2">
      <c r="A18" s="352" t="s">
        <v>176</v>
      </c>
      <c r="B18" s="452">
        <v>1754</v>
      </c>
      <c r="C18" s="452">
        <v>88</v>
      </c>
      <c r="D18" s="452">
        <v>28</v>
      </c>
      <c r="E18" s="452">
        <v>44</v>
      </c>
      <c r="F18" s="353">
        <v>1914</v>
      </c>
      <c r="G18" s="452">
        <v>19534</v>
      </c>
      <c r="H18" s="452">
        <v>1066</v>
      </c>
      <c r="I18" s="452">
        <v>598</v>
      </c>
      <c r="J18" s="452">
        <v>614</v>
      </c>
      <c r="K18" s="277">
        <v>21812</v>
      </c>
      <c r="L18" s="689">
        <v>6.9</v>
      </c>
    </row>
    <row r="19" spans="1:12" x14ac:dyDescent="0.2">
      <c r="A19" s="352" t="s">
        <v>177</v>
      </c>
      <c r="B19" s="452">
        <v>258</v>
      </c>
      <c r="C19" s="452">
        <v>359</v>
      </c>
      <c r="D19" s="452">
        <v>55</v>
      </c>
      <c r="E19" s="452">
        <v>10</v>
      </c>
      <c r="F19" s="353">
        <v>682</v>
      </c>
      <c r="G19" s="452">
        <v>1496</v>
      </c>
      <c r="H19" s="452">
        <v>4465</v>
      </c>
      <c r="I19" s="452">
        <v>2245</v>
      </c>
      <c r="J19" s="452">
        <v>139</v>
      </c>
      <c r="K19" s="277">
        <v>8345</v>
      </c>
      <c r="L19" s="689">
        <v>2.7</v>
      </c>
    </row>
    <row r="20" spans="1:12" x14ac:dyDescent="0.2">
      <c r="A20" s="352" t="s">
        <v>178</v>
      </c>
      <c r="B20" s="452">
        <v>828</v>
      </c>
      <c r="C20" s="452">
        <v>1509</v>
      </c>
      <c r="D20" s="452">
        <v>144</v>
      </c>
      <c r="E20" s="452">
        <v>5</v>
      </c>
      <c r="F20" s="353">
        <v>2485</v>
      </c>
      <c r="G20" s="452">
        <v>6809</v>
      </c>
      <c r="H20" s="452">
        <v>17189</v>
      </c>
      <c r="I20" s="452">
        <v>5287</v>
      </c>
      <c r="J20" s="452">
        <v>110</v>
      </c>
      <c r="K20" s="277">
        <v>29395</v>
      </c>
      <c r="L20" s="689">
        <v>9.3000000000000007</v>
      </c>
    </row>
    <row r="21" spans="1:12" ht="15" x14ac:dyDescent="0.25">
      <c r="A21" s="354" t="s">
        <v>119</v>
      </c>
      <c r="B21" s="691">
        <v>12330</v>
      </c>
      <c r="C21" s="691">
        <v>10285</v>
      </c>
      <c r="D21" s="691">
        <v>1900</v>
      </c>
      <c r="E21" s="691">
        <v>864</v>
      </c>
      <c r="F21" s="692">
        <v>25380</v>
      </c>
      <c r="G21" s="693">
        <v>116743</v>
      </c>
      <c r="H21" s="691">
        <v>118214</v>
      </c>
      <c r="I21" s="691">
        <v>69582</v>
      </c>
      <c r="J21" s="691">
        <v>10100</v>
      </c>
      <c r="K21" s="691">
        <v>314639</v>
      </c>
      <c r="L21" s="690">
        <v>100</v>
      </c>
    </row>
    <row r="22" spans="1:12" x14ac:dyDescent="0.2">
      <c r="A22" s="236"/>
      <c r="B22" s="236"/>
      <c r="C22" s="236"/>
      <c r="D22" s="236"/>
      <c r="E22" s="236"/>
      <c r="F22" s="236"/>
      <c r="G22" s="236"/>
      <c r="H22" s="236"/>
      <c r="I22" s="236"/>
      <c r="J22" s="236"/>
      <c r="L22" s="248" t="s">
        <v>240</v>
      </c>
    </row>
    <row r="23" spans="1:12" x14ac:dyDescent="0.2">
      <c r="A23" s="330" t="s">
        <v>585</v>
      </c>
      <c r="B23" s="330"/>
      <c r="C23" s="355"/>
      <c r="D23" s="355"/>
      <c r="E23" s="355"/>
      <c r="F23" s="355"/>
      <c r="G23" s="227"/>
      <c r="H23" s="227"/>
      <c r="I23" s="227"/>
      <c r="J23" s="227"/>
      <c r="K23" s="227"/>
      <c r="L23" s="1"/>
    </row>
    <row r="24" spans="1:12" x14ac:dyDescent="0.2">
      <c r="A24" s="330" t="s">
        <v>241</v>
      </c>
      <c r="B24" s="330"/>
      <c r="C24" s="330"/>
      <c r="D24" s="330"/>
      <c r="E24" s="330"/>
      <c r="F24" s="356"/>
      <c r="G24" s="227"/>
      <c r="H24" s="227"/>
      <c r="I24" s="227"/>
      <c r="J24" s="227"/>
      <c r="K24" s="227"/>
      <c r="L24" s="1"/>
    </row>
  </sheetData>
  <mergeCells count="4">
    <mergeCell ref="A1:F2"/>
    <mergeCell ref="B3:F3"/>
    <mergeCell ref="G3:K3"/>
    <mergeCell ref="L3:L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J68"/>
  <sheetViews>
    <sheetView topLeftCell="A4" workbookViewId="0">
      <selection activeCell="N33" sqref="N33"/>
    </sheetView>
  </sheetViews>
  <sheetFormatPr baseColWidth="10" defaultRowHeight="14.25" x14ac:dyDescent="0.2"/>
  <cols>
    <col min="1" max="1" width="5.625" customWidth="1"/>
    <col min="2" max="2" width="15" customWidth="1"/>
    <col min="3" max="3" width="9.875" customWidth="1"/>
    <col min="4" max="4" width="7.375" customWidth="1"/>
    <col min="5" max="5" width="8" customWidth="1"/>
    <col min="6" max="6" width="7.375" customWidth="1"/>
    <col min="7" max="7" width="9.375" customWidth="1"/>
    <col min="8" max="8" width="7.75" customWidth="1"/>
    <col min="9" max="9" width="9.875" customWidth="1"/>
  </cols>
  <sheetData>
    <row r="1" spans="1:10" x14ac:dyDescent="0.2">
      <c r="A1" s="225" t="s">
        <v>587</v>
      </c>
      <c r="B1" s="225"/>
      <c r="C1" s="225"/>
      <c r="D1" s="225"/>
      <c r="E1" s="225"/>
      <c r="F1" s="225"/>
      <c r="G1" s="225"/>
      <c r="H1" s="1"/>
      <c r="I1" s="1"/>
    </row>
    <row r="2" spans="1:10" x14ac:dyDescent="0.2">
      <c r="A2" s="228"/>
      <c r="B2" s="228"/>
      <c r="C2" s="228"/>
      <c r="D2" s="228"/>
      <c r="E2" s="228"/>
      <c r="F2" s="228"/>
      <c r="G2" s="228"/>
      <c r="H2" s="1"/>
      <c r="I2" s="62" t="s">
        <v>556</v>
      </c>
      <c r="J2" s="62"/>
    </row>
    <row r="3" spans="1:10" x14ac:dyDescent="0.2">
      <c r="A3" s="873" t="s">
        <v>537</v>
      </c>
      <c r="B3" s="873" t="s">
        <v>538</v>
      </c>
      <c r="C3" s="859">
        <f>INDICE!A3</f>
        <v>42186</v>
      </c>
      <c r="D3" s="859">
        <v>41671</v>
      </c>
      <c r="E3" s="877" t="s">
        <v>120</v>
      </c>
      <c r="F3" s="877"/>
      <c r="G3" s="877" t="s">
        <v>121</v>
      </c>
      <c r="H3" s="877"/>
      <c r="I3" s="877"/>
      <c r="J3" s="248"/>
    </row>
    <row r="4" spans="1:10" x14ac:dyDescent="0.2">
      <c r="A4" s="874"/>
      <c r="B4" s="874"/>
      <c r="C4" s="261" t="s">
        <v>55</v>
      </c>
      <c r="D4" s="262" t="s">
        <v>500</v>
      </c>
      <c r="E4" s="261" t="s">
        <v>55</v>
      </c>
      <c r="F4" s="262" t="s">
        <v>500</v>
      </c>
      <c r="G4" s="261" t="s">
        <v>55</v>
      </c>
      <c r="H4" s="263" t="s">
        <v>500</v>
      </c>
      <c r="I4" s="262" t="s">
        <v>560</v>
      </c>
      <c r="J4" s="11"/>
    </row>
    <row r="5" spans="1:10" x14ac:dyDescent="0.2">
      <c r="A5" s="1"/>
      <c r="B5" s="200" t="s">
        <v>372</v>
      </c>
      <c r="C5" s="747">
        <v>1076.78972</v>
      </c>
      <c r="D5" s="187" t="s">
        <v>150</v>
      </c>
      <c r="E5" s="750">
        <v>8145.3752599999989</v>
      </c>
      <c r="F5" s="187">
        <v>-5.4349667770147603</v>
      </c>
      <c r="G5" s="750">
        <v>13503.340500000002</v>
      </c>
      <c r="H5" s="187">
        <v>-21.126254548730543</v>
      </c>
      <c r="I5" s="639">
        <v>3.7037228994800926</v>
      </c>
      <c r="J5" s="1"/>
    </row>
    <row r="6" spans="1:10" x14ac:dyDescent="0.2">
      <c r="A6" s="1"/>
      <c r="B6" s="200" t="s">
        <v>559</v>
      </c>
      <c r="C6" s="747">
        <v>848.90979000000004</v>
      </c>
      <c r="D6" s="187">
        <v>-66.596289492206694</v>
      </c>
      <c r="E6" s="750">
        <v>7618.4038899999996</v>
      </c>
      <c r="F6" s="187">
        <v>-37.294083582681978</v>
      </c>
      <c r="G6" s="750">
        <v>18026.348730000002</v>
      </c>
      <c r="H6" s="187">
        <v>-9.5962806476885163</v>
      </c>
      <c r="I6" s="635">
        <v>4.9443025290901081</v>
      </c>
      <c r="J6" s="1"/>
    </row>
    <row r="7" spans="1:10" x14ac:dyDescent="0.2">
      <c r="A7" s="636" t="s">
        <v>544</v>
      </c>
      <c r="B7" s="191"/>
      <c r="C7" s="748">
        <v>1925.6995099999999</v>
      </c>
      <c r="D7" s="196">
        <v>-24.225742576205395</v>
      </c>
      <c r="E7" s="748">
        <v>15763.779149999998</v>
      </c>
      <c r="F7" s="196">
        <v>-24.077308339929193</v>
      </c>
      <c r="G7" s="748">
        <v>31529.689230000004</v>
      </c>
      <c r="H7" s="361">
        <v>-14.922650733807208</v>
      </c>
      <c r="I7" s="196">
        <v>8.6480254285702003</v>
      </c>
      <c r="J7" s="1"/>
    </row>
    <row r="8" spans="1:10" x14ac:dyDescent="0.2">
      <c r="A8" s="1"/>
      <c r="B8" s="200" t="s">
        <v>254</v>
      </c>
      <c r="C8" s="747">
        <v>0</v>
      </c>
      <c r="D8" s="187" t="s">
        <v>150</v>
      </c>
      <c r="E8" s="750">
        <v>0</v>
      </c>
      <c r="F8" s="187">
        <v>-100</v>
      </c>
      <c r="G8" s="750">
        <v>0</v>
      </c>
      <c r="H8" s="187">
        <v>-100</v>
      </c>
      <c r="I8" s="817">
        <v>0</v>
      </c>
      <c r="J8" s="1"/>
    </row>
    <row r="9" spans="1:10" x14ac:dyDescent="0.2">
      <c r="A9" s="1"/>
      <c r="B9" s="200" t="s">
        <v>255</v>
      </c>
      <c r="C9" s="747">
        <v>1247.3772200000005</v>
      </c>
      <c r="D9" s="187">
        <v>-11.184449478746615</v>
      </c>
      <c r="E9" s="750">
        <v>7775.122760000002</v>
      </c>
      <c r="F9" s="187">
        <v>-13.615612898943203</v>
      </c>
      <c r="G9" s="750">
        <v>14993.647899999996</v>
      </c>
      <c r="H9" s="187">
        <v>-10.146045565424224</v>
      </c>
      <c r="I9" s="639">
        <v>4.112487356293177</v>
      </c>
      <c r="J9" s="1"/>
    </row>
    <row r="10" spans="1:10" s="701" customFormat="1" x14ac:dyDescent="0.2">
      <c r="A10" s="697"/>
      <c r="B10" s="698" t="s">
        <v>373</v>
      </c>
      <c r="C10" s="749">
        <v>1247.3772200000005</v>
      </c>
      <c r="D10" s="658">
        <v>-11.184449478746615</v>
      </c>
      <c r="E10" s="751">
        <v>7775.122760000002</v>
      </c>
      <c r="F10" s="658">
        <v>-13.615612898943203</v>
      </c>
      <c r="G10" s="751">
        <v>14992.345309999997</v>
      </c>
      <c r="H10" s="658">
        <v>-6.4112653925624059</v>
      </c>
      <c r="I10" s="700">
        <v>4.1121300793355502</v>
      </c>
      <c r="J10" s="697"/>
    </row>
    <row r="11" spans="1:10" s="701" customFormat="1" x14ac:dyDescent="0.2">
      <c r="A11" s="697"/>
      <c r="B11" s="698" t="s">
        <v>370</v>
      </c>
      <c r="C11" s="749">
        <v>0</v>
      </c>
      <c r="D11" s="658" t="s">
        <v>150</v>
      </c>
      <c r="E11" s="751">
        <v>0</v>
      </c>
      <c r="F11" s="787" t="s">
        <v>150</v>
      </c>
      <c r="G11" s="751">
        <v>1.3025899999999999</v>
      </c>
      <c r="H11" s="787">
        <v>-99.80479570258322</v>
      </c>
      <c r="I11" s="660">
        <v>3.5727695762643129E-4</v>
      </c>
      <c r="J11" s="697"/>
    </row>
    <row r="12" spans="1:10" x14ac:dyDescent="0.2">
      <c r="A12" s="1"/>
      <c r="B12" s="647" t="s">
        <v>257</v>
      </c>
      <c r="C12" s="747">
        <v>0</v>
      </c>
      <c r="D12" s="187" t="s">
        <v>150</v>
      </c>
      <c r="E12" s="750">
        <v>0</v>
      </c>
      <c r="F12" s="362">
        <v>-100</v>
      </c>
      <c r="G12" s="750">
        <v>842.29656999999997</v>
      </c>
      <c r="H12" s="362">
        <v>39.107888871386315</v>
      </c>
      <c r="I12" s="639">
        <v>0.23102676663322949</v>
      </c>
      <c r="J12" s="1"/>
    </row>
    <row r="13" spans="1:10" x14ac:dyDescent="0.2">
      <c r="A13" s="1"/>
      <c r="B13" s="200" t="s">
        <v>222</v>
      </c>
      <c r="C13" s="747">
        <v>2453.6515399999998</v>
      </c>
      <c r="D13" s="187">
        <v>-48.961971520517174</v>
      </c>
      <c r="E13" s="750">
        <v>19710.755149999997</v>
      </c>
      <c r="F13" s="187">
        <v>-22.286675829624702</v>
      </c>
      <c r="G13" s="750">
        <v>41357.662280000004</v>
      </c>
      <c r="H13" s="187">
        <v>-8.8054429116980923</v>
      </c>
      <c r="I13" s="639">
        <v>11.343661285546348</v>
      </c>
      <c r="J13" s="1"/>
    </row>
    <row r="14" spans="1:10" s="701" customFormat="1" x14ac:dyDescent="0.2">
      <c r="A14" s="697"/>
      <c r="B14" s="698" t="s">
        <v>373</v>
      </c>
      <c r="C14" s="749">
        <v>1479.7004299999999</v>
      </c>
      <c r="D14" s="658">
        <v>-47.940953610277113</v>
      </c>
      <c r="E14" s="751">
        <v>13700.828949999999</v>
      </c>
      <c r="F14" s="658">
        <v>-22.552258266020527</v>
      </c>
      <c r="G14" s="751">
        <v>28959.053049999999</v>
      </c>
      <c r="H14" s="658">
        <v>-7.4097846624235961</v>
      </c>
      <c r="I14" s="700">
        <v>7.9429462604859742</v>
      </c>
      <c r="J14" s="697"/>
    </row>
    <row r="15" spans="1:10" s="701" customFormat="1" x14ac:dyDescent="0.2">
      <c r="A15" s="697"/>
      <c r="B15" s="698" t="s">
        <v>370</v>
      </c>
      <c r="C15" s="749">
        <v>973.95110999999997</v>
      </c>
      <c r="D15" s="187">
        <v>-50.438752282927801</v>
      </c>
      <c r="E15" s="751">
        <v>6009.9261999999999</v>
      </c>
      <c r="F15" s="658">
        <v>-21.674364600730982</v>
      </c>
      <c r="G15" s="751">
        <v>12398.609230000002</v>
      </c>
      <c r="H15" s="658">
        <v>-11.906910301128686</v>
      </c>
      <c r="I15" s="700">
        <v>3.4007150250603724</v>
      </c>
      <c r="J15" s="697"/>
    </row>
    <row r="16" spans="1:10" x14ac:dyDescent="0.2">
      <c r="A16" s="1"/>
      <c r="B16" s="200" t="s">
        <v>630</v>
      </c>
      <c r="C16" s="747">
        <v>0</v>
      </c>
      <c r="D16" s="187" t="s">
        <v>150</v>
      </c>
      <c r="E16" s="750">
        <v>0</v>
      </c>
      <c r="F16" s="187">
        <v>-100</v>
      </c>
      <c r="G16" s="750">
        <v>0</v>
      </c>
      <c r="H16" s="187">
        <v>-100</v>
      </c>
      <c r="I16" s="817">
        <v>0</v>
      </c>
      <c r="J16" s="1"/>
    </row>
    <row r="17" spans="1:10" x14ac:dyDescent="0.2">
      <c r="A17" s="636" t="s">
        <v>528</v>
      </c>
      <c r="B17" s="191"/>
      <c r="C17" s="748">
        <v>3701.0287600000006</v>
      </c>
      <c r="D17" s="196">
        <v>-40.42086822382629</v>
      </c>
      <c r="E17" s="748">
        <v>27485.877909999999</v>
      </c>
      <c r="F17" s="196">
        <v>-24.532763987407886</v>
      </c>
      <c r="G17" s="748">
        <v>57193.606749999999</v>
      </c>
      <c r="H17" s="361">
        <v>-11.365983121022987</v>
      </c>
      <c r="I17" s="196">
        <v>15.687175408472754</v>
      </c>
      <c r="J17" s="1"/>
    </row>
    <row r="18" spans="1:10" x14ac:dyDescent="0.2">
      <c r="A18" s="1"/>
      <c r="B18" s="200" t="s">
        <v>227</v>
      </c>
      <c r="C18" s="747">
        <v>0</v>
      </c>
      <c r="D18" s="201" t="s">
        <v>150</v>
      </c>
      <c r="E18" s="750">
        <v>963.51452000000006</v>
      </c>
      <c r="F18" s="201" t="s">
        <v>150</v>
      </c>
      <c r="G18" s="750">
        <v>2796.2634800000001</v>
      </c>
      <c r="H18" s="201" t="s">
        <v>150</v>
      </c>
      <c r="I18" s="640">
        <v>0.76696466950943687</v>
      </c>
      <c r="J18" s="1"/>
    </row>
    <row r="19" spans="1:10" x14ac:dyDescent="0.2">
      <c r="A19" s="1"/>
      <c r="B19" s="200" t="s">
        <v>374</v>
      </c>
      <c r="C19" s="747">
        <v>2729.3287400000004</v>
      </c>
      <c r="D19" s="187">
        <v>2.2388502895790441</v>
      </c>
      <c r="E19" s="750">
        <v>20623.621770000002</v>
      </c>
      <c r="F19" s="187">
        <v>1.8821706345133427</v>
      </c>
      <c r="G19" s="750">
        <v>35420.33999</v>
      </c>
      <c r="H19" s="187">
        <v>-9.893523177808671</v>
      </c>
      <c r="I19" s="640">
        <v>9.7151608024942764</v>
      </c>
      <c r="J19" s="1"/>
    </row>
    <row r="20" spans="1:10" x14ac:dyDescent="0.2">
      <c r="A20" s="636" t="s">
        <v>395</v>
      </c>
      <c r="B20" s="191"/>
      <c r="C20" s="748">
        <v>2729.3287400000004</v>
      </c>
      <c r="D20" s="196">
        <v>2.2388502895790441</v>
      </c>
      <c r="E20" s="748">
        <v>21587.136290000002</v>
      </c>
      <c r="F20" s="196">
        <v>6.6420014649189936</v>
      </c>
      <c r="G20" s="748">
        <v>38216.603470000002</v>
      </c>
      <c r="H20" s="361">
        <v>-2.7800553082033987</v>
      </c>
      <c r="I20" s="196">
        <v>10.482125472003714</v>
      </c>
      <c r="J20" s="1"/>
    </row>
    <row r="21" spans="1:10" x14ac:dyDescent="0.2">
      <c r="A21" s="1"/>
      <c r="B21" s="200" t="s">
        <v>229</v>
      </c>
      <c r="C21" s="747">
        <v>19886.008859999998</v>
      </c>
      <c r="D21" s="187">
        <v>19.312771915596993</v>
      </c>
      <c r="E21" s="750">
        <v>119222.7504</v>
      </c>
      <c r="F21" s="187">
        <v>-8.139268669508505</v>
      </c>
      <c r="G21" s="750">
        <v>201305.49013999998</v>
      </c>
      <c r="H21" s="187">
        <v>-2.1970569626699068</v>
      </c>
      <c r="I21" s="641">
        <v>55.214467384761711</v>
      </c>
      <c r="J21" s="1"/>
    </row>
    <row r="22" spans="1:10" s="701" customFormat="1" x14ac:dyDescent="0.2">
      <c r="A22" s="697"/>
      <c r="B22" s="698" t="s">
        <v>373</v>
      </c>
      <c r="C22" s="749">
        <v>16274.064319999999</v>
      </c>
      <c r="D22" s="658">
        <v>32.132205077072321</v>
      </c>
      <c r="E22" s="751">
        <v>94553.937710000013</v>
      </c>
      <c r="F22" s="658">
        <v>1.5996588314003197</v>
      </c>
      <c r="G22" s="751">
        <v>156044.87908000001</v>
      </c>
      <c r="H22" s="658">
        <v>0.77530130434289202</v>
      </c>
      <c r="I22" s="702">
        <v>42.800297600078892</v>
      </c>
      <c r="J22" s="697"/>
    </row>
    <row r="23" spans="1:10" s="701" customFormat="1" x14ac:dyDescent="0.2">
      <c r="A23" s="697"/>
      <c r="B23" s="698" t="s">
        <v>370</v>
      </c>
      <c r="C23" s="749">
        <v>3611.94454</v>
      </c>
      <c r="D23" s="658">
        <v>-16.978702400176356</v>
      </c>
      <c r="E23" s="751">
        <v>24668.812690000002</v>
      </c>
      <c r="F23" s="658">
        <v>-32.821339558259275</v>
      </c>
      <c r="G23" s="751">
        <v>45260.611059999996</v>
      </c>
      <c r="H23" s="658">
        <v>-11.22458543312975</v>
      </c>
      <c r="I23" s="702">
        <v>12.414169784682828</v>
      </c>
      <c r="J23" s="697"/>
    </row>
    <row r="24" spans="1:10" x14ac:dyDescent="0.2">
      <c r="A24" s="1"/>
      <c r="B24" s="412" t="s">
        <v>236</v>
      </c>
      <c r="C24" s="747">
        <v>3558.0359899999999</v>
      </c>
      <c r="D24" s="201">
        <v>22.086226282404095</v>
      </c>
      <c r="E24" s="750">
        <v>20816.223259999999</v>
      </c>
      <c r="F24" s="201">
        <v>22.105941089536525</v>
      </c>
      <c r="G24" s="750">
        <v>36342.914300000004</v>
      </c>
      <c r="H24" s="187">
        <v>7.0682489877892714</v>
      </c>
      <c r="I24" s="641">
        <v>9.9682063061916075</v>
      </c>
      <c r="J24" s="1"/>
    </row>
    <row r="25" spans="1:10" x14ac:dyDescent="0.2">
      <c r="A25" s="191" t="s">
        <v>529</v>
      </c>
      <c r="B25" s="191"/>
      <c r="C25" s="252">
        <v>23444.044849999998</v>
      </c>
      <c r="D25" s="196">
        <v>19.725552248463249</v>
      </c>
      <c r="E25" s="748">
        <v>140038.97365999999</v>
      </c>
      <c r="F25" s="196">
        <v>-4.6277510875993615</v>
      </c>
      <c r="G25" s="748">
        <v>237648.40443999998</v>
      </c>
      <c r="H25" s="196">
        <v>-0.88539609639912209</v>
      </c>
      <c r="I25" s="196">
        <v>65.182673690953322</v>
      </c>
      <c r="J25" s="1"/>
    </row>
    <row r="26" spans="1:10" x14ac:dyDescent="0.2">
      <c r="A26" s="204" t="s">
        <v>119</v>
      </c>
      <c r="B26" s="204"/>
      <c r="C26" s="255">
        <v>31800.101859999995</v>
      </c>
      <c r="D26" s="206">
        <v>2.5665217219931455</v>
      </c>
      <c r="E26" s="255">
        <v>204875.76700999998</v>
      </c>
      <c r="F26" s="206">
        <v>-8.6438819827879243</v>
      </c>
      <c r="G26" s="255">
        <v>364588.30389000004</v>
      </c>
      <c r="H26" s="642">
        <v>-4.2242280697234271</v>
      </c>
      <c r="I26" s="642">
        <v>100</v>
      </c>
      <c r="J26" s="1"/>
    </row>
    <row r="27" spans="1:10" x14ac:dyDescent="0.2">
      <c r="A27" s="364"/>
      <c r="B27" s="364" t="s">
        <v>375</v>
      </c>
      <c r="C27" s="256">
        <v>19001.141970000001</v>
      </c>
      <c r="D27" s="217">
        <v>14.718270243934242</v>
      </c>
      <c r="E27" s="256">
        <v>116029.88942000001</v>
      </c>
      <c r="F27" s="217">
        <v>-3.2387482058495141</v>
      </c>
      <c r="G27" s="256">
        <v>199996.27744000001</v>
      </c>
      <c r="H27" s="217">
        <v>-1.3488914117768172</v>
      </c>
      <c r="I27" s="217">
        <v>54.85537393990041</v>
      </c>
      <c r="J27" s="1"/>
    </row>
    <row r="28" spans="1:10" x14ac:dyDescent="0.2">
      <c r="A28" s="364"/>
      <c r="B28" s="364" t="s">
        <v>376</v>
      </c>
      <c r="C28" s="256">
        <v>12798.95989</v>
      </c>
      <c r="D28" s="217">
        <v>-11.371041600116264</v>
      </c>
      <c r="E28" s="256">
        <v>88845.877590000004</v>
      </c>
      <c r="F28" s="217">
        <v>-14.855359025102224</v>
      </c>
      <c r="G28" s="256">
        <v>164592.02644999998</v>
      </c>
      <c r="H28" s="217">
        <v>-7.5002034454839785</v>
      </c>
      <c r="I28" s="217">
        <v>45.144626060099569</v>
      </c>
      <c r="J28" s="1"/>
    </row>
    <row r="29" spans="1:10" x14ac:dyDescent="0.2">
      <c r="A29" s="365"/>
      <c r="B29" s="365" t="s">
        <v>532</v>
      </c>
      <c r="C29" s="643">
        <v>3701.0287600000006</v>
      </c>
      <c r="D29" s="644">
        <v>-40.42086822382629</v>
      </c>
      <c r="E29" s="645">
        <v>27485.877909999999</v>
      </c>
      <c r="F29" s="646">
        <v>-24.532763987407886</v>
      </c>
      <c r="G29" s="645">
        <v>57193.606749999999</v>
      </c>
      <c r="H29" s="646">
        <v>-11.365983121022987</v>
      </c>
      <c r="I29" s="646">
        <v>15.687175408472754</v>
      </c>
      <c r="J29" s="1"/>
    </row>
    <row r="30" spans="1:10" x14ac:dyDescent="0.2">
      <c r="A30" s="213"/>
      <c r="B30" s="213" t="s">
        <v>533</v>
      </c>
      <c r="C30" s="643">
        <v>28099.073099999994</v>
      </c>
      <c r="D30" s="644">
        <v>13.337386304401669</v>
      </c>
      <c r="E30" s="645">
        <v>177389.8891</v>
      </c>
      <c r="F30" s="646">
        <v>-5.5631263756514571</v>
      </c>
      <c r="G30" s="645">
        <v>307394.69714000006</v>
      </c>
      <c r="H30" s="646">
        <v>-2.7665169197558472</v>
      </c>
      <c r="I30" s="646">
        <v>84.312824591527246</v>
      </c>
      <c r="J30" s="1"/>
    </row>
    <row r="31" spans="1:10" x14ac:dyDescent="0.2">
      <c r="A31" s="788"/>
      <c r="B31" s="830" t="s">
        <v>534</v>
      </c>
      <c r="C31" s="789">
        <v>1247.3772200000005</v>
      </c>
      <c r="D31" s="790">
        <v>-11.184449478746615</v>
      </c>
      <c r="E31" s="789">
        <v>7775.122760000002</v>
      </c>
      <c r="F31" s="790">
        <v>-28.669747865337815</v>
      </c>
      <c r="G31" s="789">
        <v>15835.944469999997</v>
      </c>
      <c r="H31" s="790">
        <v>-14.797533588058833</v>
      </c>
      <c r="I31" s="790">
        <v>4.3435141229264058</v>
      </c>
      <c r="J31" s="1"/>
    </row>
    <row r="32" spans="1:10" x14ac:dyDescent="0.2">
      <c r="A32" s="372"/>
      <c r="B32" s="372"/>
      <c r="C32" s="695"/>
      <c r="D32" s="1"/>
      <c r="E32" s="1"/>
      <c r="F32" s="1"/>
      <c r="G32" s="1"/>
      <c r="H32" s="1"/>
      <c r="I32" s="248"/>
      <c r="J32" s="1"/>
    </row>
    <row r="33" spans="1:10" x14ac:dyDescent="0.2">
      <c r="A33" s="703" t="s">
        <v>561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704" t="s">
        <v>670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704" t="s">
        <v>562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4.25" customHeight="1" x14ac:dyDescent="0.2">
      <c r="A36" s="895" t="s">
        <v>662</v>
      </c>
      <c r="B36" s="895"/>
      <c r="C36" s="895"/>
      <c r="D36" s="895"/>
      <c r="E36" s="895"/>
      <c r="F36" s="895"/>
      <c r="G36" s="895"/>
      <c r="H36" s="895"/>
      <c r="I36" s="895"/>
    </row>
    <row r="37" spans="1:10" ht="19.5" customHeight="1" x14ac:dyDescent="0.2">
      <c r="A37" s="895"/>
      <c r="B37" s="895"/>
      <c r="C37" s="895"/>
      <c r="D37" s="895"/>
      <c r="E37" s="895"/>
      <c r="F37" s="895"/>
      <c r="G37" s="895"/>
      <c r="H37" s="895"/>
      <c r="I37" s="895"/>
    </row>
    <row r="64" spans="3:3" x14ac:dyDescent="0.2">
      <c r="C64" t="s">
        <v>586</v>
      </c>
    </row>
    <row r="68" spans="3:3" x14ac:dyDescent="0.2">
      <c r="C68" t="s">
        <v>587</v>
      </c>
    </row>
  </sheetData>
  <mergeCells count="6">
    <mergeCell ref="A36:I37"/>
    <mergeCell ref="A3:A4"/>
    <mergeCell ref="B3:B4"/>
    <mergeCell ref="C3:D3"/>
    <mergeCell ref="E3:F3"/>
    <mergeCell ref="G3:I3"/>
  </mergeCells>
  <conditionalFormatting sqref="I11">
    <cfRule type="cellIs" dxfId="63" priority="1" operator="between">
      <formula>0.000001</formula>
      <formula>1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3"/>
  <sheetViews>
    <sheetView workbookViewId="0">
      <selection activeCell="I33" sqref="I33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887" t="s">
        <v>18</v>
      </c>
      <c r="B1" s="887"/>
      <c r="C1" s="887"/>
      <c r="D1" s="887"/>
      <c r="E1" s="887"/>
      <c r="F1" s="887"/>
      <c r="G1" s="1"/>
      <c r="H1" s="1"/>
    </row>
    <row r="2" spans="1:9" x14ac:dyDescent="0.2">
      <c r="A2" s="888"/>
      <c r="B2" s="888"/>
      <c r="C2" s="888"/>
      <c r="D2" s="888"/>
      <c r="E2" s="888"/>
      <c r="F2" s="888"/>
      <c r="G2" s="11"/>
      <c r="H2" s="62" t="s">
        <v>556</v>
      </c>
    </row>
    <row r="3" spans="1:9" x14ac:dyDescent="0.2">
      <c r="A3" s="357"/>
      <c r="B3" s="859">
        <f>INDICE!A3</f>
        <v>42186</v>
      </c>
      <c r="C3" s="859">
        <v>41671</v>
      </c>
      <c r="D3" s="877" t="s">
        <v>120</v>
      </c>
      <c r="E3" s="877"/>
      <c r="F3" s="877" t="s">
        <v>121</v>
      </c>
      <c r="G3" s="877"/>
      <c r="H3" s="877"/>
    </row>
    <row r="4" spans="1:9" x14ac:dyDescent="0.2">
      <c r="A4" s="358"/>
      <c r="B4" s="261" t="s">
        <v>55</v>
      </c>
      <c r="C4" s="262" t="s">
        <v>500</v>
      </c>
      <c r="D4" s="261" t="s">
        <v>55</v>
      </c>
      <c r="E4" s="262" t="s">
        <v>500</v>
      </c>
      <c r="F4" s="261" t="s">
        <v>55</v>
      </c>
      <c r="G4" s="263" t="s">
        <v>500</v>
      </c>
      <c r="H4" s="262" t="s">
        <v>560</v>
      </c>
      <c r="I4" s="62"/>
    </row>
    <row r="5" spans="1:9" ht="14.1" customHeight="1" x14ac:dyDescent="0.2">
      <c r="A5" s="648" t="s">
        <v>378</v>
      </c>
      <c r="B5" s="366">
        <v>19001.141970000001</v>
      </c>
      <c r="C5" s="367">
        <v>14.718270243934228</v>
      </c>
      <c r="D5" s="366">
        <v>116029.88941999999</v>
      </c>
      <c r="E5" s="367">
        <v>-3.2387482058495265</v>
      </c>
      <c r="F5" s="366">
        <v>199996.27744000001</v>
      </c>
      <c r="G5" s="367">
        <v>-1.3488914117768172</v>
      </c>
      <c r="H5" s="367">
        <v>54.85537393990041</v>
      </c>
    </row>
    <row r="6" spans="1:9" x14ac:dyDescent="0.2">
      <c r="A6" s="634" t="s">
        <v>379</v>
      </c>
      <c r="B6" s="705">
        <v>6590.7868000000008</v>
      </c>
      <c r="C6" s="706">
        <v>42.595853010564127</v>
      </c>
      <c r="D6" s="705">
        <v>40359.765530000004</v>
      </c>
      <c r="E6" s="706">
        <v>-6.2807526876210522</v>
      </c>
      <c r="F6" s="705">
        <v>70074.821880000003</v>
      </c>
      <c r="G6" s="706">
        <v>-3.4882626883804968</v>
      </c>
      <c r="H6" s="706">
        <v>19.220260532861822</v>
      </c>
    </row>
    <row r="7" spans="1:9" x14ac:dyDescent="0.2">
      <c r="A7" s="634" t="s">
        <v>380</v>
      </c>
      <c r="B7" s="707">
        <v>9683.2775199999996</v>
      </c>
      <c r="C7" s="706">
        <v>25.846799827548949</v>
      </c>
      <c r="D7" s="705">
        <v>54194.172179999994</v>
      </c>
      <c r="E7" s="706">
        <v>8.3868944468355906</v>
      </c>
      <c r="F7" s="705">
        <v>85970.05720000001</v>
      </c>
      <c r="G7" s="706">
        <v>4.539637727734112</v>
      </c>
      <c r="H7" s="706">
        <v>23.580037067217066</v>
      </c>
    </row>
    <row r="8" spans="1:9" x14ac:dyDescent="0.2">
      <c r="A8" s="634" t="s">
        <v>635</v>
      </c>
      <c r="B8" s="707">
        <v>0</v>
      </c>
      <c r="C8" s="708" t="s">
        <v>150</v>
      </c>
      <c r="D8" s="705">
        <v>0</v>
      </c>
      <c r="E8" s="708">
        <v>-100</v>
      </c>
      <c r="F8" s="705">
        <v>0</v>
      </c>
      <c r="G8" s="708">
        <v>-100</v>
      </c>
      <c r="H8" s="819">
        <v>0</v>
      </c>
    </row>
    <row r="9" spans="1:9" x14ac:dyDescent="0.2">
      <c r="A9" s="634" t="s">
        <v>636</v>
      </c>
      <c r="B9" s="705">
        <v>2727.0776500000002</v>
      </c>
      <c r="C9" s="706">
        <v>-35.785243589882057</v>
      </c>
      <c r="D9" s="705">
        <v>21475.951710000001</v>
      </c>
      <c r="E9" s="706">
        <v>-19.538688781338195</v>
      </c>
      <c r="F9" s="705">
        <v>43951.398359999992</v>
      </c>
      <c r="G9" s="706">
        <v>-7.0715810025331383</v>
      </c>
      <c r="H9" s="706">
        <v>12.055076339821525</v>
      </c>
    </row>
    <row r="10" spans="1:9" x14ac:dyDescent="0.2">
      <c r="A10" s="648" t="s">
        <v>381</v>
      </c>
      <c r="B10" s="650">
        <v>12798.95989</v>
      </c>
      <c r="C10" s="367">
        <v>-11.371041600116264</v>
      </c>
      <c r="D10" s="650">
        <v>88845.877590000004</v>
      </c>
      <c r="E10" s="367">
        <v>-14.855359025102238</v>
      </c>
      <c r="F10" s="650">
        <v>164590.72385999997</v>
      </c>
      <c r="G10" s="367">
        <v>-7.5009354937647839</v>
      </c>
      <c r="H10" s="367">
        <v>45.144268783141946</v>
      </c>
    </row>
    <row r="11" spans="1:9" x14ac:dyDescent="0.2">
      <c r="A11" s="634" t="s">
        <v>382</v>
      </c>
      <c r="B11" s="705">
        <v>3374.4025999999999</v>
      </c>
      <c r="C11" s="706">
        <v>-4.5585258369705759</v>
      </c>
      <c r="D11" s="705">
        <v>21973.095990000002</v>
      </c>
      <c r="E11" s="706">
        <v>-5.2840252355928454</v>
      </c>
      <c r="F11" s="705">
        <v>36118.871100000004</v>
      </c>
      <c r="G11" s="706">
        <v>-3.4335110991075952</v>
      </c>
      <c r="H11" s="706">
        <v>9.906755294842764</v>
      </c>
    </row>
    <row r="12" spans="1:9" x14ac:dyDescent="0.2">
      <c r="A12" s="634" t="s">
        <v>383</v>
      </c>
      <c r="B12" s="705">
        <v>2901.6074800000001</v>
      </c>
      <c r="C12" s="706">
        <v>69.454122960724519</v>
      </c>
      <c r="D12" s="705">
        <v>13794.319760000002</v>
      </c>
      <c r="E12" s="706">
        <v>24.743588845655037</v>
      </c>
      <c r="F12" s="705">
        <v>21161.562040000001</v>
      </c>
      <c r="G12" s="706">
        <v>-1.1744224136752361</v>
      </c>
      <c r="H12" s="706">
        <v>5.8042350273487262</v>
      </c>
    </row>
    <row r="13" spans="1:9" x14ac:dyDescent="0.2">
      <c r="A13" s="634" t="s">
        <v>384</v>
      </c>
      <c r="B13" s="705">
        <v>848.90979000000004</v>
      </c>
      <c r="C13" s="706">
        <v>-55.947743656374406</v>
      </c>
      <c r="D13" s="705">
        <v>7885.4255199999998</v>
      </c>
      <c r="E13" s="706">
        <v>-49.590852790123591</v>
      </c>
      <c r="F13" s="705">
        <v>20819.2359</v>
      </c>
      <c r="G13" s="706">
        <v>-21.611660767661128</v>
      </c>
      <c r="H13" s="706">
        <v>5.7103411376250222</v>
      </c>
    </row>
    <row r="14" spans="1:9" x14ac:dyDescent="0.2">
      <c r="A14" s="634" t="s">
        <v>385</v>
      </c>
      <c r="B14" s="705">
        <v>2234.4006199999999</v>
      </c>
      <c r="C14" s="706">
        <v>-16.379213932195118</v>
      </c>
      <c r="D14" s="705">
        <v>18910.434369999999</v>
      </c>
      <c r="E14" s="706">
        <v>-16.346142344140244</v>
      </c>
      <c r="F14" s="705">
        <v>34429.308990000005</v>
      </c>
      <c r="G14" s="706">
        <v>-12.215534537275969</v>
      </c>
      <c r="H14" s="706">
        <v>9.443338862671709</v>
      </c>
    </row>
    <row r="15" spans="1:9" x14ac:dyDescent="0.2">
      <c r="A15" s="634" t="s">
        <v>386</v>
      </c>
      <c r="B15" s="705">
        <v>782.48954000000003</v>
      </c>
      <c r="C15" s="706">
        <v>-26.249417774961081</v>
      </c>
      <c r="D15" s="705">
        <v>10134.845579999997</v>
      </c>
      <c r="E15" s="706">
        <v>-8.9435576339725369</v>
      </c>
      <c r="F15" s="705">
        <v>20055.103060000001</v>
      </c>
      <c r="G15" s="706">
        <v>7.152772698146852</v>
      </c>
      <c r="H15" s="706">
        <v>5.5007532732182289</v>
      </c>
    </row>
    <row r="16" spans="1:9" x14ac:dyDescent="0.2">
      <c r="A16" s="634" t="s">
        <v>387</v>
      </c>
      <c r="B16" s="705">
        <v>2657.14986</v>
      </c>
      <c r="C16" s="706">
        <v>-24.791614610605581</v>
      </c>
      <c r="D16" s="705">
        <v>16147.756369999999</v>
      </c>
      <c r="E16" s="706">
        <v>-22.033762388395239</v>
      </c>
      <c r="F16" s="705">
        <v>32006.642769999995</v>
      </c>
      <c r="G16" s="706">
        <v>-7.564250748140128</v>
      </c>
      <c r="H16" s="706">
        <v>8.7788451874355022</v>
      </c>
    </row>
    <row r="17" spans="1:8" x14ac:dyDescent="0.2">
      <c r="A17" s="648" t="s">
        <v>388</v>
      </c>
      <c r="B17" s="650">
        <v>0</v>
      </c>
      <c r="C17" s="650" t="s">
        <v>150</v>
      </c>
      <c r="D17" s="650">
        <v>0</v>
      </c>
      <c r="E17" s="650" t="s">
        <v>150</v>
      </c>
      <c r="F17" s="650">
        <v>1.3025899999999999</v>
      </c>
      <c r="G17" s="650" t="s">
        <v>150</v>
      </c>
      <c r="H17" s="818">
        <v>3.5727695762643129E-4</v>
      </c>
    </row>
    <row r="18" spans="1:8" x14ac:dyDescent="0.2">
      <c r="A18" s="649" t="s">
        <v>119</v>
      </c>
      <c r="B18" s="69">
        <v>31800.101859999999</v>
      </c>
      <c r="C18" s="70">
        <v>2.5665217219931451</v>
      </c>
      <c r="D18" s="69">
        <v>204875.76700999998</v>
      </c>
      <c r="E18" s="70">
        <v>-8.6438819827879243</v>
      </c>
      <c r="F18" s="69">
        <v>364588.30389000004</v>
      </c>
      <c r="G18" s="70">
        <v>-4.2242280697234271</v>
      </c>
      <c r="H18" s="70">
        <v>100</v>
      </c>
    </row>
    <row r="19" spans="1:8" x14ac:dyDescent="0.2">
      <c r="A19" s="696"/>
      <c r="B19" s="1"/>
      <c r="C19" s="1"/>
      <c r="D19" s="1"/>
      <c r="E19" s="1"/>
      <c r="F19" s="1"/>
      <c r="G19" s="1"/>
      <c r="H19" s="248" t="s">
        <v>240</v>
      </c>
    </row>
    <row r="20" spans="1:8" x14ac:dyDescent="0.2">
      <c r="A20" s="703" t="s">
        <v>377</v>
      </c>
      <c r="B20" s="1"/>
      <c r="C20" s="1"/>
      <c r="D20" s="1"/>
      <c r="E20" s="1"/>
      <c r="F20" s="1"/>
      <c r="G20" s="1"/>
      <c r="H20" s="1"/>
    </row>
    <row r="21" spans="1:8" x14ac:dyDescent="0.2">
      <c r="A21" s="704" t="s">
        <v>670</v>
      </c>
      <c r="B21" s="1"/>
      <c r="C21" s="1"/>
      <c r="D21" s="1"/>
      <c r="E21" s="1"/>
      <c r="F21" s="1"/>
      <c r="G21" s="1"/>
      <c r="H21" s="1"/>
    </row>
    <row r="22" spans="1:8" x14ac:dyDescent="0.2">
      <c r="A22" s="895" t="s">
        <v>662</v>
      </c>
      <c r="B22" s="895"/>
      <c r="C22" s="895"/>
      <c r="D22" s="895"/>
      <c r="E22" s="895"/>
      <c r="F22" s="895"/>
      <c r="G22" s="895"/>
      <c r="H22" s="895"/>
    </row>
    <row r="23" spans="1:8" x14ac:dyDescent="0.2">
      <c r="A23" s="895"/>
      <c r="B23" s="895"/>
      <c r="C23" s="895"/>
      <c r="D23" s="895"/>
      <c r="E23" s="895"/>
      <c r="F23" s="895"/>
      <c r="G23" s="895"/>
      <c r="H23" s="895"/>
    </row>
  </sheetData>
  <mergeCells count="5">
    <mergeCell ref="A1:F2"/>
    <mergeCell ref="B3:C3"/>
    <mergeCell ref="D3:E3"/>
    <mergeCell ref="F3:H3"/>
    <mergeCell ref="A22:H23"/>
  </mergeCells>
  <conditionalFormatting sqref="H17">
    <cfRule type="cellIs" dxfId="62" priority="1" operator="between">
      <formula>0.0001</formula>
      <formula>0.44999</formula>
    </cfRule>
  </conditionalFormatting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>
      <selection activeCell="E18" sqref="E18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40" t="s">
        <v>599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558</v>
      </c>
      <c r="H2" s="1"/>
    </row>
    <row r="3" spans="1:8" x14ac:dyDescent="0.2">
      <c r="A3" s="63"/>
      <c r="B3" s="859">
        <f>INDICE!A3</f>
        <v>42186</v>
      </c>
      <c r="C3" s="877">
        <v>41671</v>
      </c>
      <c r="D3" s="877" t="s">
        <v>120</v>
      </c>
      <c r="E3" s="877"/>
      <c r="F3" s="877" t="s">
        <v>121</v>
      </c>
      <c r="G3" s="877"/>
      <c r="H3" s="1"/>
    </row>
    <row r="4" spans="1:8" x14ac:dyDescent="0.2">
      <c r="A4" s="75"/>
      <c r="B4" s="261" t="s">
        <v>397</v>
      </c>
      <c r="C4" s="262" t="s">
        <v>500</v>
      </c>
      <c r="D4" s="261" t="s">
        <v>397</v>
      </c>
      <c r="E4" s="262" t="s">
        <v>500</v>
      </c>
      <c r="F4" s="261" t="s">
        <v>397</v>
      </c>
      <c r="G4" s="263" t="s">
        <v>500</v>
      </c>
      <c r="H4" s="1"/>
    </row>
    <row r="5" spans="1:8" x14ac:dyDescent="0.2">
      <c r="A5" s="709" t="s">
        <v>557</v>
      </c>
      <c r="B5" s="710">
        <v>20.275094884318605</v>
      </c>
      <c r="C5" s="670">
        <v>-16.817146549128601</v>
      </c>
      <c r="D5" s="711">
        <v>23.116269075331264</v>
      </c>
      <c r="E5" s="670">
        <v>-7.7840136045791857</v>
      </c>
      <c r="F5" s="711">
        <v>24.134706715915097</v>
      </c>
      <c r="G5" s="670">
        <v>-4.6302817110546526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398</v>
      </c>
      <c r="H6" s="1"/>
    </row>
    <row r="7" spans="1:8" x14ac:dyDescent="0.2">
      <c r="A7" s="275" t="s">
        <v>570</v>
      </c>
      <c r="B7" s="94"/>
      <c r="C7" s="289"/>
      <c r="D7" s="289"/>
      <c r="E7" s="289"/>
      <c r="F7" s="94"/>
      <c r="G7" s="94"/>
      <c r="H7" s="1"/>
    </row>
    <row r="8" spans="1:8" x14ac:dyDescent="0.2">
      <c r="A8" s="703" t="s">
        <v>399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54"/>
  <sheetViews>
    <sheetView topLeftCell="A25" workbookViewId="0">
      <selection activeCell="A58" sqref="A58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717"/>
  </cols>
  <sheetData>
    <row r="1" spans="1:14" x14ac:dyDescent="0.2">
      <c r="A1" s="887" t="s">
        <v>389</v>
      </c>
      <c r="B1" s="887"/>
      <c r="C1" s="887"/>
      <c r="D1" s="887"/>
      <c r="E1" s="887"/>
      <c r="F1" s="887"/>
      <c r="G1" s="887"/>
      <c r="H1" s="1"/>
      <c r="I1" s="1"/>
    </row>
    <row r="2" spans="1:14" x14ac:dyDescent="0.2">
      <c r="A2" s="888"/>
      <c r="B2" s="888"/>
      <c r="C2" s="888"/>
      <c r="D2" s="888"/>
      <c r="E2" s="888"/>
      <c r="F2" s="888"/>
      <c r="G2" s="888"/>
      <c r="H2" s="11"/>
      <c r="I2" s="62" t="s">
        <v>556</v>
      </c>
    </row>
    <row r="3" spans="1:14" x14ac:dyDescent="0.2">
      <c r="A3" s="873" t="s">
        <v>537</v>
      </c>
      <c r="B3" s="873" t="s">
        <v>538</v>
      </c>
      <c r="C3" s="856">
        <f>INDICE!A3</f>
        <v>42186</v>
      </c>
      <c r="D3" s="857">
        <v>41671</v>
      </c>
      <c r="E3" s="857" t="s">
        <v>120</v>
      </c>
      <c r="F3" s="857"/>
      <c r="G3" s="857" t="s">
        <v>121</v>
      </c>
      <c r="H3" s="857"/>
      <c r="I3" s="857"/>
    </row>
    <row r="4" spans="1:14" x14ac:dyDescent="0.2">
      <c r="A4" s="874"/>
      <c r="B4" s="874"/>
      <c r="C4" s="97" t="s">
        <v>55</v>
      </c>
      <c r="D4" s="97" t="s">
        <v>500</v>
      </c>
      <c r="E4" s="97" t="s">
        <v>55</v>
      </c>
      <c r="F4" s="97" t="s">
        <v>500</v>
      </c>
      <c r="G4" s="97" t="s">
        <v>55</v>
      </c>
      <c r="H4" s="454" t="s">
        <v>500</v>
      </c>
      <c r="I4" s="454" t="s">
        <v>110</v>
      </c>
    </row>
    <row r="5" spans="1:14" x14ac:dyDescent="0.2">
      <c r="A5" s="630"/>
      <c r="B5" s="654" t="s">
        <v>212</v>
      </c>
      <c r="C5" s="202">
        <v>0</v>
      </c>
      <c r="D5" s="187" t="s">
        <v>150</v>
      </c>
      <c r="E5" s="368">
        <v>911.50125000000003</v>
      </c>
      <c r="F5" s="187" t="s">
        <v>150</v>
      </c>
      <c r="G5" s="637">
        <v>911.50125000000003</v>
      </c>
      <c r="H5" s="187" t="s">
        <v>150</v>
      </c>
      <c r="I5" s="651">
        <v>1.4798041284328103</v>
      </c>
    </row>
    <row r="6" spans="1:14" x14ac:dyDescent="0.2">
      <c r="A6" s="630"/>
      <c r="B6" s="654" t="s">
        <v>251</v>
      </c>
      <c r="C6" s="202">
        <v>0</v>
      </c>
      <c r="D6" s="187" t="s">
        <v>150</v>
      </c>
      <c r="E6" s="368">
        <v>0</v>
      </c>
      <c r="F6" s="187">
        <v>-100</v>
      </c>
      <c r="G6" s="368">
        <v>0</v>
      </c>
      <c r="H6" s="187">
        <v>-100</v>
      </c>
      <c r="I6" s="651">
        <v>0</v>
      </c>
    </row>
    <row r="7" spans="1:14" x14ac:dyDescent="0.2">
      <c r="A7" s="630"/>
      <c r="B7" s="654" t="s">
        <v>213</v>
      </c>
      <c r="C7" s="202">
        <v>0</v>
      </c>
      <c r="D7" s="187" t="s">
        <v>150</v>
      </c>
      <c r="E7" s="368">
        <v>0</v>
      </c>
      <c r="F7" s="187">
        <v>-100</v>
      </c>
      <c r="G7" s="368">
        <v>0</v>
      </c>
      <c r="H7" s="187">
        <v>-100</v>
      </c>
      <c r="I7" s="651">
        <v>0</v>
      </c>
    </row>
    <row r="8" spans="1:14" x14ac:dyDescent="0.2">
      <c r="A8" s="636" t="s">
        <v>348</v>
      </c>
      <c r="B8" s="655"/>
      <c r="C8" s="371">
        <v>0</v>
      </c>
      <c r="D8" s="196" t="s">
        <v>150</v>
      </c>
      <c r="E8" s="192">
        <v>911.50125000000003</v>
      </c>
      <c r="F8" s="369">
        <v>-52.247694530759667</v>
      </c>
      <c r="G8" s="252">
        <v>911.50125000000003</v>
      </c>
      <c r="H8" s="369">
        <v>-75.62620127198646</v>
      </c>
      <c r="I8" s="370">
        <v>1.4798041284328103</v>
      </c>
    </row>
    <row r="9" spans="1:14" x14ac:dyDescent="0.2">
      <c r="A9" s="630"/>
      <c r="B9" s="654" t="s">
        <v>252</v>
      </c>
      <c r="C9" s="202">
        <v>0</v>
      </c>
      <c r="D9" s="187" t="s">
        <v>150</v>
      </c>
      <c r="E9" s="368">
        <v>1001.35753</v>
      </c>
      <c r="F9" s="187">
        <v>-84.261579821189471</v>
      </c>
      <c r="G9" s="637">
        <v>3024.9730300000001</v>
      </c>
      <c r="H9" s="187">
        <v>-59.619835368107076</v>
      </c>
      <c r="I9" s="653">
        <v>4.910983477194252</v>
      </c>
    </row>
    <row r="10" spans="1:14" x14ac:dyDescent="0.2">
      <c r="A10" s="630"/>
      <c r="B10" s="654" t="s">
        <v>214</v>
      </c>
      <c r="C10" s="793">
        <v>0</v>
      </c>
      <c r="D10" s="794">
        <v>-100</v>
      </c>
      <c r="E10" s="795">
        <v>0</v>
      </c>
      <c r="F10" s="794">
        <v>-100</v>
      </c>
      <c r="G10" s="796">
        <v>2991.4360000000001</v>
      </c>
      <c r="H10" s="794">
        <v>-71.977171743826844</v>
      </c>
      <c r="I10" s="797">
        <v>4.8565367768201435</v>
      </c>
    </row>
    <row r="11" spans="1:14" x14ac:dyDescent="0.2">
      <c r="A11" s="630"/>
      <c r="B11" s="654" t="s">
        <v>629</v>
      </c>
      <c r="C11" s="793">
        <v>0</v>
      </c>
      <c r="D11" s="794">
        <v>-100</v>
      </c>
      <c r="E11" s="795">
        <v>0</v>
      </c>
      <c r="F11" s="794">
        <v>-100</v>
      </c>
      <c r="G11" s="795">
        <v>0</v>
      </c>
      <c r="H11" s="794">
        <v>-100</v>
      </c>
      <c r="I11" s="797">
        <v>0</v>
      </c>
      <c r="J11" s="402"/>
    </row>
    <row r="12" spans="1:14" x14ac:dyDescent="0.2">
      <c r="A12" s="636" t="s">
        <v>544</v>
      </c>
      <c r="B12" s="655"/>
      <c r="C12" s="371">
        <v>0</v>
      </c>
      <c r="D12" s="196">
        <v>-100</v>
      </c>
      <c r="E12" s="192">
        <v>1001.35753</v>
      </c>
      <c r="F12" s="369">
        <v>-92.28902543356682</v>
      </c>
      <c r="G12" s="252">
        <v>6016.4090300000007</v>
      </c>
      <c r="H12" s="369">
        <v>-68.494159873128396</v>
      </c>
      <c r="I12" s="370">
        <v>9.7675202540143964</v>
      </c>
      <c r="J12" s="402"/>
    </row>
    <row r="13" spans="1:14" x14ac:dyDescent="0.2">
      <c r="A13" s="631"/>
      <c r="B13" s="654" t="s">
        <v>314</v>
      </c>
      <c r="C13" s="202">
        <v>0</v>
      </c>
      <c r="D13" s="187" t="s">
        <v>150</v>
      </c>
      <c r="E13" s="368">
        <v>202.24161999999998</v>
      </c>
      <c r="F13" s="187" t="s">
        <v>150</v>
      </c>
      <c r="G13" s="637">
        <v>202.24161999999998</v>
      </c>
      <c r="H13" s="187" t="s">
        <v>150</v>
      </c>
      <c r="I13" s="640">
        <v>0.32833524278429632</v>
      </c>
      <c r="J13" s="402"/>
      <c r="K13" s="798"/>
      <c r="L13" s="798"/>
      <c r="M13" s="798"/>
      <c r="N13" s="798"/>
    </row>
    <row r="14" spans="1:14" x14ac:dyDescent="0.2">
      <c r="A14" s="631"/>
      <c r="B14" s="654" t="s">
        <v>318</v>
      </c>
      <c r="C14" s="202">
        <v>0</v>
      </c>
      <c r="D14" s="187" t="s">
        <v>150</v>
      </c>
      <c r="E14" s="368">
        <v>0</v>
      </c>
      <c r="F14" s="187">
        <v>-100</v>
      </c>
      <c r="G14" s="637">
        <v>1.1762300000000001</v>
      </c>
      <c r="H14" s="187">
        <v>295.51767039913921</v>
      </c>
      <c r="I14" s="660">
        <v>1.9095859824509562E-3</v>
      </c>
      <c r="J14" s="402"/>
      <c r="K14" s="798"/>
      <c r="L14" s="798"/>
      <c r="M14" s="798"/>
      <c r="N14" s="798"/>
    </row>
    <row r="15" spans="1:14" x14ac:dyDescent="0.2">
      <c r="A15" s="630"/>
      <c r="B15" s="654" t="s">
        <v>255</v>
      </c>
      <c r="C15" s="202">
        <v>1346.1436999999999</v>
      </c>
      <c r="D15" s="187">
        <v>5386.9145351436864</v>
      </c>
      <c r="E15" s="368">
        <v>3261.4863499999997</v>
      </c>
      <c r="F15" s="187">
        <v>653.85585651720407</v>
      </c>
      <c r="G15" s="637">
        <v>3319.8337999999999</v>
      </c>
      <c r="H15" s="187">
        <v>68.623194057400838</v>
      </c>
      <c r="I15" s="640">
        <v>5.389684065656283</v>
      </c>
      <c r="J15" s="402"/>
      <c r="K15" s="798"/>
      <c r="L15" s="798"/>
      <c r="M15" s="798"/>
      <c r="N15" s="798"/>
    </row>
    <row r="16" spans="1:14" x14ac:dyDescent="0.2">
      <c r="A16" s="630"/>
      <c r="B16" s="661" t="s">
        <v>373</v>
      </c>
      <c r="C16" s="657">
        <v>1334.17373</v>
      </c>
      <c r="D16" s="658">
        <v>7407.5514782717319</v>
      </c>
      <c r="E16" s="809">
        <v>3163.6830099999997</v>
      </c>
      <c r="F16" s="658">
        <v>717.92220480559342</v>
      </c>
      <c r="G16" s="699">
        <v>3180.9116899999999</v>
      </c>
      <c r="H16" s="658">
        <v>66.554389345752398</v>
      </c>
      <c r="I16" s="801">
        <v>5.1641467864604547</v>
      </c>
      <c r="J16" s="402"/>
      <c r="K16" s="799"/>
      <c r="L16" s="800"/>
      <c r="M16" s="799"/>
      <c r="N16" s="798"/>
    </row>
    <row r="17" spans="1:14" x14ac:dyDescent="0.2">
      <c r="A17" s="630"/>
      <c r="B17" s="661" t="s">
        <v>370</v>
      </c>
      <c r="C17" s="657">
        <v>11.969970000000002</v>
      </c>
      <c r="D17" s="658">
        <v>77.001960778514857</v>
      </c>
      <c r="E17" s="659">
        <v>97.803340000000006</v>
      </c>
      <c r="F17" s="658">
        <v>113.33256844513353</v>
      </c>
      <c r="G17" s="699">
        <v>138.92211</v>
      </c>
      <c r="H17" s="658">
        <v>135.64192876740213</v>
      </c>
      <c r="I17" s="660">
        <v>0.22553727919582883</v>
      </c>
      <c r="J17" s="402"/>
      <c r="K17" s="799"/>
      <c r="L17" s="798"/>
      <c r="M17" s="798"/>
      <c r="N17" s="798"/>
    </row>
    <row r="18" spans="1:14" x14ac:dyDescent="0.2">
      <c r="A18" s="631"/>
      <c r="B18" s="654" t="s">
        <v>256</v>
      </c>
      <c r="C18" s="202">
        <v>0</v>
      </c>
      <c r="D18" s="187" t="s">
        <v>150</v>
      </c>
      <c r="E18" s="368">
        <v>0</v>
      </c>
      <c r="F18" s="187" t="s">
        <v>150</v>
      </c>
      <c r="G18" s="637">
        <v>644.59037999999998</v>
      </c>
      <c r="H18" s="187" t="s">
        <v>150</v>
      </c>
      <c r="I18" s="652">
        <v>1.0464796460477415</v>
      </c>
      <c r="K18" s="798"/>
      <c r="L18" s="798"/>
      <c r="M18" s="798"/>
      <c r="N18" s="798"/>
    </row>
    <row r="19" spans="1:14" x14ac:dyDescent="0.2">
      <c r="A19" s="631"/>
      <c r="B19" s="654" t="s">
        <v>220</v>
      </c>
      <c r="C19" s="202">
        <v>5.8481800000000002</v>
      </c>
      <c r="D19" s="187">
        <v>3.8378701817994672</v>
      </c>
      <c r="E19" s="368">
        <v>54.22381</v>
      </c>
      <c r="F19" s="187">
        <v>32.037426644264244</v>
      </c>
      <c r="G19" s="637">
        <v>91.425809999999998</v>
      </c>
      <c r="H19" s="187">
        <v>-96.406566048289292</v>
      </c>
      <c r="I19" s="640">
        <v>0.14842798195099974</v>
      </c>
      <c r="K19" s="798"/>
      <c r="L19" s="798"/>
      <c r="M19" s="798"/>
      <c r="N19" s="798"/>
    </row>
    <row r="20" spans="1:14" x14ac:dyDescent="0.2">
      <c r="A20" s="630"/>
      <c r="B20" s="654" t="s">
        <v>650</v>
      </c>
      <c r="C20" s="202">
        <v>0</v>
      </c>
      <c r="D20" s="187" t="s">
        <v>150</v>
      </c>
      <c r="E20" s="368">
        <v>0.53159000000000001</v>
      </c>
      <c r="F20" s="187" t="s">
        <v>150</v>
      </c>
      <c r="G20" s="637">
        <v>0.53159000000000001</v>
      </c>
      <c r="H20" s="187" t="s">
        <v>150</v>
      </c>
      <c r="I20" s="660">
        <v>8.6302577932130921E-4</v>
      </c>
    </row>
    <row r="21" spans="1:14" x14ac:dyDescent="0.2">
      <c r="A21" s="630"/>
      <c r="B21" s="654" t="s">
        <v>222</v>
      </c>
      <c r="C21" s="202">
        <v>0</v>
      </c>
      <c r="D21" s="187" t="s">
        <v>150</v>
      </c>
      <c r="E21" s="368">
        <v>0</v>
      </c>
      <c r="F21" s="187">
        <v>-100</v>
      </c>
      <c r="G21" s="637">
        <v>138.43634</v>
      </c>
      <c r="H21" s="187">
        <v>10116.402467823827</v>
      </c>
      <c r="I21" s="640">
        <v>0.22474864127408292</v>
      </c>
    </row>
    <row r="22" spans="1:14" x14ac:dyDescent="0.2">
      <c r="A22" s="630"/>
      <c r="B22" s="654" t="s">
        <v>258</v>
      </c>
      <c r="C22" s="202">
        <v>3752.5830500000002</v>
      </c>
      <c r="D22" s="187">
        <v>807.8231308891834</v>
      </c>
      <c r="E22" s="368">
        <v>19716.25361</v>
      </c>
      <c r="F22" s="187">
        <v>435.66613595938009</v>
      </c>
      <c r="G22" s="637">
        <v>22402.51773</v>
      </c>
      <c r="H22" s="187">
        <v>287.35591497426049</v>
      </c>
      <c r="I22" s="640">
        <v>36.370041427966477</v>
      </c>
    </row>
    <row r="23" spans="1:14" x14ac:dyDescent="0.2">
      <c r="A23" s="630"/>
      <c r="B23" s="661" t="s">
        <v>373</v>
      </c>
      <c r="C23" s="657">
        <v>3742.4360500000003</v>
      </c>
      <c r="D23" s="658">
        <v>819.67970025178886</v>
      </c>
      <c r="E23" s="809">
        <v>19687.158370000001</v>
      </c>
      <c r="F23" s="658">
        <v>438.68388221236876</v>
      </c>
      <c r="G23" s="699">
        <v>22293.949210000002</v>
      </c>
      <c r="H23" s="658">
        <v>288.20131335033824</v>
      </c>
      <c r="I23" s="801">
        <v>36.193782597697357</v>
      </c>
    </row>
    <row r="24" spans="1:14" x14ac:dyDescent="0.2">
      <c r="A24" s="630"/>
      <c r="B24" s="661" t="s">
        <v>370</v>
      </c>
      <c r="C24" s="657">
        <v>10.147</v>
      </c>
      <c r="D24" s="658">
        <v>57.748519601578899</v>
      </c>
      <c r="E24" s="659">
        <v>29.09524</v>
      </c>
      <c r="F24" s="658">
        <v>11.815703722150559</v>
      </c>
      <c r="G24" s="699">
        <v>108.56852000000002</v>
      </c>
      <c r="H24" s="658">
        <v>167.66159145561869</v>
      </c>
      <c r="I24" s="660">
        <v>0.17625883026911937</v>
      </c>
    </row>
    <row r="25" spans="1:14" x14ac:dyDescent="0.2">
      <c r="A25" s="630"/>
      <c r="B25" s="654" t="s">
        <v>390</v>
      </c>
      <c r="C25" s="202">
        <v>0</v>
      </c>
      <c r="D25" s="187">
        <v>-100</v>
      </c>
      <c r="E25" s="368">
        <v>5.6095500000000005</v>
      </c>
      <c r="F25" s="187">
        <v>109.99090340766587</v>
      </c>
      <c r="G25" s="189">
        <v>7.4008200000000004</v>
      </c>
      <c r="H25" s="187">
        <v>126.16569385447545</v>
      </c>
      <c r="I25" s="651">
        <v>1.2015083895702952E-2</v>
      </c>
    </row>
    <row r="26" spans="1:14" x14ac:dyDescent="0.2">
      <c r="A26" s="630"/>
      <c r="B26" s="654" t="s">
        <v>260</v>
      </c>
      <c r="C26" s="202">
        <v>0</v>
      </c>
      <c r="D26" s="187" t="s">
        <v>150</v>
      </c>
      <c r="E26" s="368">
        <v>0</v>
      </c>
      <c r="F26" s="187" t="s">
        <v>150</v>
      </c>
      <c r="G26" s="189">
        <v>2845.3182700000002</v>
      </c>
      <c r="H26" s="187" t="s">
        <v>150</v>
      </c>
      <c r="I26" s="651">
        <v>4.619317551842415</v>
      </c>
    </row>
    <row r="27" spans="1:14" x14ac:dyDescent="0.2">
      <c r="A27" s="636" t="s">
        <v>528</v>
      </c>
      <c r="B27" s="655"/>
      <c r="C27" s="371">
        <v>5104.5749299999998</v>
      </c>
      <c r="D27" s="196">
        <v>1049.3856601872319</v>
      </c>
      <c r="E27" s="192">
        <v>23240.346530000003</v>
      </c>
      <c r="F27" s="369">
        <v>458.83284858993596</v>
      </c>
      <c r="G27" s="252">
        <v>29653.472590000001</v>
      </c>
      <c r="H27" s="369">
        <v>187.8585332625228</v>
      </c>
      <c r="I27" s="370">
        <v>48.141822253179775</v>
      </c>
    </row>
    <row r="28" spans="1:14" x14ac:dyDescent="0.2">
      <c r="A28" s="630"/>
      <c r="B28" s="654" t="s">
        <v>391</v>
      </c>
      <c r="C28" s="202">
        <v>0</v>
      </c>
      <c r="D28" s="187" t="s">
        <v>150</v>
      </c>
      <c r="E28" s="368">
        <v>2029.6219600000002</v>
      </c>
      <c r="F28" s="187">
        <v>0.85261626401677471</v>
      </c>
      <c r="G28" s="189">
        <v>3076.34609</v>
      </c>
      <c r="H28" s="187">
        <v>52.864699842959119</v>
      </c>
      <c r="I28" s="651">
        <v>4.9943866171002327</v>
      </c>
    </row>
    <row r="29" spans="1:14" x14ac:dyDescent="0.2">
      <c r="A29" s="630"/>
      <c r="B29" s="654" t="s">
        <v>263</v>
      </c>
      <c r="C29" s="202">
        <v>0</v>
      </c>
      <c r="D29" s="187" t="s">
        <v>150</v>
      </c>
      <c r="E29" s="368">
        <v>0</v>
      </c>
      <c r="F29" s="187" t="s">
        <v>150</v>
      </c>
      <c r="G29" s="189">
        <v>889.14329000000009</v>
      </c>
      <c r="H29" s="187" t="s">
        <v>150</v>
      </c>
      <c r="I29" s="651">
        <v>1.4435064255922101</v>
      </c>
    </row>
    <row r="30" spans="1:14" x14ac:dyDescent="0.2">
      <c r="A30" s="636" t="s">
        <v>395</v>
      </c>
      <c r="B30" s="655"/>
      <c r="C30" s="371">
        <v>0</v>
      </c>
      <c r="D30" s="196" t="s">
        <v>150</v>
      </c>
      <c r="E30" s="192">
        <v>2029.6219600000002</v>
      </c>
      <c r="F30" s="369">
        <v>97.046537050758829</v>
      </c>
      <c r="G30" s="252">
        <v>3965.48938</v>
      </c>
      <c r="H30" s="369">
        <v>97.046537050758829</v>
      </c>
      <c r="I30" s="370">
        <v>6.4378930426924423</v>
      </c>
    </row>
    <row r="31" spans="1:14" x14ac:dyDescent="0.2">
      <c r="A31" s="630"/>
      <c r="B31" s="656" t="s">
        <v>392</v>
      </c>
      <c r="C31" s="202">
        <v>0</v>
      </c>
      <c r="D31" s="198" t="s">
        <v>150</v>
      </c>
      <c r="E31" s="368">
        <v>485.78696000000002</v>
      </c>
      <c r="F31" s="198">
        <v>-90.299435993710006</v>
      </c>
      <c r="G31" s="637">
        <v>6714.6718200000014</v>
      </c>
      <c r="H31" s="198">
        <v>-14.500164901143945</v>
      </c>
      <c r="I31" s="651">
        <v>10.901135988905613</v>
      </c>
    </row>
    <row r="32" spans="1:14" x14ac:dyDescent="0.2">
      <c r="A32" s="630"/>
      <c r="B32" s="656" t="s">
        <v>627</v>
      </c>
      <c r="C32" s="202">
        <v>0</v>
      </c>
      <c r="D32" s="198" t="s">
        <v>150</v>
      </c>
      <c r="E32" s="368">
        <v>0</v>
      </c>
      <c r="F32" s="198">
        <v>-100</v>
      </c>
      <c r="G32" s="637">
        <v>2176.4123</v>
      </c>
      <c r="H32" s="198">
        <v>119.18191667963951</v>
      </c>
      <c r="I32" s="651">
        <v>3.5333620296318271</v>
      </c>
    </row>
    <row r="33" spans="1:14" x14ac:dyDescent="0.2">
      <c r="A33" s="630"/>
      <c r="B33" s="654" t="s">
        <v>266</v>
      </c>
      <c r="C33" s="202">
        <v>0</v>
      </c>
      <c r="D33" s="187" t="s">
        <v>150</v>
      </c>
      <c r="E33" s="368">
        <v>1037.6206099999999</v>
      </c>
      <c r="F33" s="187">
        <v>-49.346959518153092</v>
      </c>
      <c r="G33" s="637">
        <v>1991.6796499999998</v>
      </c>
      <c r="H33" s="187">
        <v>-2.7731051541847567</v>
      </c>
      <c r="I33" s="651">
        <v>3.2334522509822272</v>
      </c>
    </row>
    <row r="34" spans="1:14" x14ac:dyDescent="0.2">
      <c r="A34" s="630"/>
      <c r="B34" s="654" t="s">
        <v>393</v>
      </c>
      <c r="C34" s="202">
        <v>780.38495</v>
      </c>
      <c r="D34" s="187">
        <v>-57.385921758213456</v>
      </c>
      <c r="E34" s="368">
        <v>1855.8716199999999</v>
      </c>
      <c r="F34" s="187">
        <v>-70.661120244136598</v>
      </c>
      <c r="G34" s="189">
        <v>7977.3797300000006</v>
      </c>
      <c r="H34" s="187">
        <v>-11.988437020433521</v>
      </c>
      <c r="I34" s="651">
        <v>12.951117136186282</v>
      </c>
    </row>
    <row r="35" spans="1:14" x14ac:dyDescent="0.2">
      <c r="A35" s="630"/>
      <c r="B35" s="654" t="s">
        <v>394</v>
      </c>
      <c r="C35" s="202">
        <v>0</v>
      </c>
      <c r="D35" s="187" t="s">
        <v>150</v>
      </c>
      <c r="E35" s="368">
        <v>1066.23099</v>
      </c>
      <c r="F35" s="187">
        <v>4.1457547704636415</v>
      </c>
      <c r="G35" s="189">
        <v>1066.23099</v>
      </c>
      <c r="H35" s="187">
        <v>4.1457547704636415</v>
      </c>
      <c r="I35" s="651">
        <v>1.7310047801525257</v>
      </c>
    </row>
    <row r="36" spans="1:14" x14ac:dyDescent="0.2">
      <c r="A36" s="630"/>
      <c r="B36" s="654" t="s">
        <v>268</v>
      </c>
      <c r="C36" s="793">
        <v>0</v>
      </c>
      <c r="D36" s="794" t="s">
        <v>150</v>
      </c>
      <c r="E36" s="795">
        <v>0</v>
      </c>
      <c r="F36" s="794" t="s">
        <v>150</v>
      </c>
      <c r="G36" s="189">
        <v>0</v>
      </c>
      <c r="H36" s="794">
        <v>-100</v>
      </c>
      <c r="I36" s="797">
        <v>0</v>
      </c>
    </row>
    <row r="37" spans="1:14" x14ac:dyDescent="0.2">
      <c r="A37" s="630"/>
      <c r="B37" s="654" t="s">
        <v>628</v>
      </c>
      <c r="C37" s="202">
        <v>0</v>
      </c>
      <c r="D37" s="187" t="s">
        <v>150</v>
      </c>
      <c r="E37" s="368">
        <v>0</v>
      </c>
      <c r="F37" s="187">
        <v>-100</v>
      </c>
      <c r="G37" s="189">
        <v>0</v>
      </c>
      <c r="H37" s="187">
        <v>-100</v>
      </c>
      <c r="I37" s="651">
        <v>0</v>
      </c>
    </row>
    <row r="38" spans="1:14" x14ac:dyDescent="0.2">
      <c r="A38" s="636" t="s">
        <v>545</v>
      </c>
      <c r="B38" s="655"/>
      <c r="C38" s="371">
        <v>780.38495</v>
      </c>
      <c r="D38" s="196">
        <v>-57.385921758213456</v>
      </c>
      <c r="E38" s="192">
        <v>4445.5101799999993</v>
      </c>
      <c r="F38" s="369">
        <v>-74.319269946330877</v>
      </c>
      <c r="G38" s="252">
        <v>19926.374489999998</v>
      </c>
      <c r="H38" s="369">
        <v>-19.308057535646142</v>
      </c>
      <c r="I38" s="370">
        <v>32.350072185858473</v>
      </c>
    </row>
    <row r="39" spans="1:14" x14ac:dyDescent="0.2">
      <c r="A39" s="630"/>
      <c r="B39" s="656" t="s">
        <v>232</v>
      </c>
      <c r="C39" s="202">
        <v>930.87868000000003</v>
      </c>
      <c r="D39" s="198" t="s">
        <v>150</v>
      </c>
      <c r="E39" s="368">
        <v>930.87868000000003</v>
      </c>
      <c r="F39" s="198" t="s">
        <v>150</v>
      </c>
      <c r="G39" s="637">
        <v>930.87868000000003</v>
      </c>
      <c r="H39" s="198" t="s">
        <v>150</v>
      </c>
      <c r="I39" s="651">
        <v>1.5112630001704164</v>
      </c>
    </row>
    <row r="40" spans="1:14" x14ac:dyDescent="0.2">
      <c r="A40" s="636" t="s">
        <v>529</v>
      </c>
      <c r="B40" s="655"/>
      <c r="C40" s="371">
        <v>930.87868000000003</v>
      </c>
      <c r="D40" s="196" t="s">
        <v>150</v>
      </c>
      <c r="E40" s="192">
        <v>930.87868000000003</v>
      </c>
      <c r="F40" s="369" t="s">
        <v>150</v>
      </c>
      <c r="G40" s="252">
        <v>930.87868000000003</v>
      </c>
      <c r="H40" s="369" t="s">
        <v>150</v>
      </c>
      <c r="I40" s="370">
        <v>1.5112630001704164</v>
      </c>
    </row>
    <row r="41" spans="1:14" x14ac:dyDescent="0.2">
      <c r="A41" s="636" t="s">
        <v>666</v>
      </c>
      <c r="B41" s="655"/>
      <c r="C41" s="371">
        <v>0</v>
      </c>
      <c r="D41" s="196" t="s">
        <v>150</v>
      </c>
      <c r="E41" s="192">
        <v>157.91560999999999</v>
      </c>
      <c r="F41" s="369">
        <v>74.733944351135577</v>
      </c>
      <c r="G41" s="252">
        <v>191.94884999999996</v>
      </c>
      <c r="H41" s="369">
        <v>112.39179378254289</v>
      </c>
      <c r="I41" s="370">
        <v>0.3116251356516847</v>
      </c>
    </row>
    <row r="42" spans="1:14" x14ac:dyDescent="0.2">
      <c r="A42" s="638" t="s">
        <v>119</v>
      </c>
      <c r="B42" s="373"/>
      <c r="C42" s="373">
        <v>6815.8385600000001</v>
      </c>
      <c r="D42" s="363">
        <v>108.73550289403352</v>
      </c>
      <c r="E42" s="205">
        <v>32717.131740000001</v>
      </c>
      <c r="F42" s="363">
        <v>-14.947972380057326</v>
      </c>
      <c r="G42" s="255">
        <v>61596.074270000005</v>
      </c>
      <c r="H42" s="208">
        <v>2.7723685783511764</v>
      </c>
      <c r="I42" s="374">
        <v>100</v>
      </c>
    </row>
    <row r="43" spans="1:14" x14ac:dyDescent="0.2">
      <c r="A43" s="375"/>
      <c r="B43" s="375" t="s">
        <v>373</v>
      </c>
      <c r="C43" s="662">
        <v>5076.6097800000007</v>
      </c>
      <c r="D43" s="217">
        <v>1095.3421867034438</v>
      </c>
      <c r="E43" s="256">
        <v>22850.841380000002</v>
      </c>
      <c r="F43" s="217">
        <v>465.40879833515146</v>
      </c>
      <c r="G43" s="256">
        <v>25474.860900000003</v>
      </c>
      <c r="H43" s="217">
        <v>232.88648376550279</v>
      </c>
      <c r="I43" s="663">
        <v>41.357929384157814</v>
      </c>
    </row>
    <row r="44" spans="1:14" x14ac:dyDescent="0.2">
      <c r="A44" s="375"/>
      <c r="B44" s="375" t="s">
        <v>370</v>
      </c>
      <c r="C44" s="662">
        <v>1739.2287799999999</v>
      </c>
      <c r="D44" s="217">
        <v>-38.772481941701436</v>
      </c>
      <c r="E44" s="256">
        <v>9866.2903599999991</v>
      </c>
      <c r="F44" s="217">
        <v>-71.340355870439708</v>
      </c>
      <c r="G44" s="256">
        <v>36121.213370000012</v>
      </c>
      <c r="H44" s="217">
        <v>-30.91047742273711</v>
      </c>
      <c r="I44" s="663">
        <v>58.642070615842201</v>
      </c>
    </row>
    <row r="45" spans="1:14" x14ac:dyDescent="0.2">
      <c r="A45" s="214"/>
      <c r="B45" s="214" t="s">
        <v>532</v>
      </c>
      <c r="C45" s="643">
        <v>5884.9598800000012</v>
      </c>
      <c r="D45" s="644">
        <v>158.63434360786403</v>
      </c>
      <c r="E45" s="643">
        <v>26290.73315</v>
      </c>
      <c r="F45" s="644">
        <v>51.087473139311548</v>
      </c>
      <c r="G45" s="643">
        <v>45054.25218000001</v>
      </c>
      <c r="H45" s="646">
        <v>45.530993976474463</v>
      </c>
      <c r="I45" s="646">
        <v>73.144681238140876</v>
      </c>
    </row>
    <row r="46" spans="1:14" x14ac:dyDescent="0.2">
      <c r="A46" s="214"/>
      <c r="B46" s="214" t="s">
        <v>533</v>
      </c>
      <c r="C46" s="643">
        <v>930.87867999999969</v>
      </c>
      <c r="D46" s="644">
        <v>-5.9624885483548997</v>
      </c>
      <c r="E46" s="643">
        <v>6426.3985900000034</v>
      </c>
      <c r="F46" s="644">
        <v>-69.494262660577775</v>
      </c>
      <c r="G46" s="643">
        <v>16541.822089999998</v>
      </c>
      <c r="H46" s="646">
        <v>-42.911876187795301</v>
      </c>
      <c r="I46" s="646">
        <v>26.855318761859131</v>
      </c>
      <c r="J46" s="822"/>
      <c r="K46" s="258"/>
      <c r="L46" s="822"/>
      <c r="M46" s="441"/>
      <c r="N46" s="822"/>
    </row>
    <row r="47" spans="1:14" x14ac:dyDescent="0.2">
      <c r="A47" s="826"/>
      <c r="B47" s="826" t="s">
        <v>534</v>
      </c>
      <c r="C47" s="827">
        <v>5104.5749299999998</v>
      </c>
      <c r="D47" s="828">
        <v>1050.9068537148628</v>
      </c>
      <c r="E47" s="827">
        <v>23234.205389999999</v>
      </c>
      <c r="F47" s="828">
        <v>459.22660808739909</v>
      </c>
      <c r="G47" s="827">
        <v>26661.78557</v>
      </c>
      <c r="H47" s="829">
        <v>158.93330052954241</v>
      </c>
      <c r="I47" s="829">
        <v>43.284877950388243</v>
      </c>
      <c r="J47" s="822"/>
      <c r="K47" s="258"/>
      <c r="L47" s="822"/>
      <c r="M47" s="441"/>
      <c r="N47" s="822"/>
    </row>
    <row r="48" spans="1:14" x14ac:dyDescent="0.2">
      <c r="A48" s="696"/>
      <c r="B48" s="1"/>
      <c r="C48" s="11"/>
      <c r="D48" s="11"/>
      <c r="E48" s="11"/>
      <c r="F48" s="11"/>
      <c r="G48" s="11"/>
      <c r="I48" s="248" t="s">
        <v>240</v>
      </c>
    </row>
    <row r="49" spans="1:9" x14ac:dyDescent="0.2">
      <c r="A49" s="694" t="s">
        <v>377</v>
      </c>
      <c r="B49" s="1"/>
      <c r="C49" s="712"/>
      <c r="D49" s="712"/>
      <c r="E49" s="712"/>
      <c r="F49" s="712"/>
      <c r="G49" s="715"/>
      <c r="H49" s="712"/>
      <c r="I49" s="248"/>
    </row>
    <row r="50" spans="1:9" x14ac:dyDescent="0.2">
      <c r="A50" s="713" t="s">
        <v>615</v>
      </c>
      <c r="B50" s="757"/>
      <c r="C50" s="606"/>
      <c r="D50" s="758"/>
      <c r="E50" s="758"/>
      <c r="F50" s="759"/>
      <c r="G50" s="715"/>
      <c r="H50" s="758"/>
      <c r="I50" s="758"/>
    </row>
    <row r="51" spans="1:9" x14ac:dyDescent="0.2">
      <c r="A51" s="714" t="s">
        <v>670</v>
      </c>
      <c r="B51" s="1"/>
      <c r="C51" s="1"/>
      <c r="D51" s="1"/>
      <c r="E51" s="1"/>
      <c r="F51" s="1"/>
      <c r="G51" s="716"/>
      <c r="H51" s="1"/>
      <c r="I51" s="1"/>
    </row>
    <row r="52" spans="1:9" x14ac:dyDescent="0.2">
      <c r="A52" s="704" t="s">
        <v>563</v>
      </c>
    </row>
    <row r="53" spans="1:9" x14ac:dyDescent="0.2">
      <c r="A53" s="895" t="s">
        <v>662</v>
      </c>
      <c r="B53" s="895"/>
      <c r="C53" s="895"/>
      <c r="D53" s="895"/>
      <c r="E53" s="895"/>
      <c r="F53" s="895"/>
      <c r="G53" s="895"/>
      <c r="H53" s="895"/>
    </row>
    <row r="54" spans="1:9" x14ac:dyDescent="0.2">
      <c r="A54" s="895"/>
      <c r="B54" s="895"/>
      <c r="C54" s="895"/>
      <c r="D54" s="895"/>
      <c r="E54" s="895"/>
      <c r="F54" s="895"/>
      <c r="G54" s="895"/>
      <c r="H54" s="895"/>
    </row>
  </sheetData>
  <mergeCells count="7">
    <mergeCell ref="A53:H54"/>
    <mergeCell ref="A1:G2"/>
    <mergeCell ref="C3:D3"/>
    <mergeCell ref="E3:F3"/>
    <mergeCell ref="A3:A4"/>
    <mergeCell ref="B3:B4"/>
    <mergeCell ref="G3:I3"/>
  </mergeCells>
  <conditionalFormatting sqref="C5:C6 C26 C32:C33 C9">
    <cfRule type="cellIs" dxfId="61" priority="160" operator="between">
      <formula>0.00000001</formula>
      <formula>1</formula>
    </cfRule>
  </conditionalFormatting>
  <conditionalFormatting sqref="I5:I6 I26 I32:I33 I9">
    <cfRule type="cellIs" dxfId="60" priority="159" operator="between">
      <formula>0.000001</formula>
      <formula>1</formula>
    </cfRule>
  </conditionalFormatting>
  <conditionalFormatting sqref="C35">
    <cfRule type="cellIs" dxfId="59" priority="153" operator="between">
      <formula>0.00000001</formula>
      <formula>1</formula>
    </cfRule>
  </conditionalFormatting>
  <conditionalFormatting sqref="I35">
    <cfRule type="cellIs" dxfId="58" priority="151" operator="between">
      <formula>0.000001</formula>
      <formula>1</formula>
    </cfRule>
  </conditionalFormatting>
  <conditionalFormatting sqref="C34">
    <cfRule type="cellIs" dxfId="57" priority="146" operator="between">
      <formula>0.00000001</formula>
      <formula>1</formula>
    </cfRule>
  </conditionalFormatting>
  <conditionalFormatting sqref="I34">
    <cfRule type="cellIs" dxfId="56" priority="145" operator="between">
      <formula>0.000001</formula>
      <formula>1</formula>
    </cfRule>
  </conditionalFormatting>
  <conditionalFormatting sqref="C10">
    <cfRule type="cellIs" dxfId="55" priority="142" operator="between">
      <formula>0.00000001</formula>
      <formula>1</formula>
    </cfRule>
  </conditionalFormatting>
  <conditionalFormatting sqref="I10">
    <cfRule type="cellIs" dxfId="54" priority="141" operator="between">
      <formula>0.000001</formula>
      <formula>1</formula>
    </cfRule>
  </conditionalFormatting>
  <conditionalFormatting sqref="C18">
    <cfRule type="cellIs" dxfId="53" priority="120" operator="between">
      <formula>0.00000001</formula>
      <formula>1</formula>
    </cfRule>
  </conditionalFormatting>
  <conditionalFormatting sqref="C19">
    <cfRule type="cellIs" dxfId="52" priority="89" operator="between">
      <formula>0.00000001</formula>
      <formula>1</formula>
    </cfRule>
  </conditionalFormatting>
  <conditionalFormatting sqref="K16:K17">
    <cfRule type="cellIs" dxfId="51" priority="108" operator="between">
      <formula>0.000001</formula>
      <formula>1</formula>
    </cfRule>
  </conditionalFormatting>
  <conditionalFormatting sqref="M16">
    <cfRule type="cellIs" dxfId="50" priority="107" operator="between">
      <formula>0.000001</formula>
      <formula>1</formula>
    </cfRule>
  </conditionalFormatting>
  <conditionalFormatting sqref="C13">
    <cfRule type="cellIs" dxfId="49" priority="93" operator="between">
      <formula>0.00000001</formula>
      <formula>1</formula>
    </cfRule>
  </conditionalFormatting>
  <conditionalFormatting sqref="C35">
    <cfRule type="cellIs" dxfId="48" priority="81" operator="between">
      <formula>0.00000001</formula>
      <formula>1</formula>
    </cfRule>
  </conditionalFormatting>
  <conditionalFormatting sqref="I35">
    <cfRule type="cellIs" dxfId="47" priority="80" operator="between">
      <formula>0.000001</formula>
      <formula>1</formula>
    </cfRule>
  </conditionalFormatting>
  <conditionalFormatting sqref="C36">
    <cfRule type="cellIs" dxfId="46" priority="67" operator="between">
      <formula>0.00000001</formula>
      <formula>1</formula>
    </cfRule>
  </conditionalFormatting>
  <conditionalFormatting sqref="I36">
    <cfRule type="cellIs" dxfId="45" priority="66" operator="between">
      <formula>0.000001</formula>
      <formula>1</formula>
    </cfRule>
  </conditionalFormatting>
  <conditionalFormatting sqref="I18">
    <cfRule type="cellIs" dxfId="44" priority="61" operator="between">
      <formula>0.000001</formula>
      <formula>1</formula>
    </cfRule>
  </conditionalFormatting>
  <conditionalFormatting sqref="C20">
    <cfRule type="cellIs" dxfId="43" priority="60" operator="between">
      <formula>0.00000001</formula>
      <formula>1</formula>
    </cfRule>
  </conditionalFormatting>
  <conditionalFormatting sqref="I28:I29">
    <cfRule type="cellIs" dxfId="42" priority="42" operator="between">
      <formula>0.000001</formula>
      <formula>1</formula>
    </cfRule>
  </conditionalFormatting>
  <conditionalFormatting sqref="C28:C29">
    <cfRule type="cellIs" dxfId="41" priority="43" operator="between">
      <formula>0.00000001</formula>
      <formula>1</formula>
    </cfRule>
  </conditionalFormatting>
  <conditionalFormatting sqref="C37">
    <cfRule type="cellIs" dxfId="40" priority="49" operator="between">
      <formula>0.00000001</formula>
      <formula>1</formula>
    </cfRule>
  </conditionalFormatting>
  <conditionalFormatting sqref="I37">
    <cfRule type="cellIs" dxfId="39" priority="48" operator="between">
      <formula>0.000001</formula>
      <formula>1</formula>
    </cfRule>
  </conditionalFormatting>
  <conditionalFormatting sqref="C37">
    <cfRule type="cellIs" dxfId="38" priority="47" operator="between">
      <formula>0.00000001</formula>
      <formula>1</formula>
    </cfRule>
  </conditionalFormatting>
  <conditionalFormatting sqref="I37">
    <cfRule type="cellIs" dxfId="37" priority="46" operator="between">
      <formula>0.000001</formula>
      <formula>1</formula>
    </cfRule>
  </conditionalFormatting>
  <conditionalFormatting sqref="I27">
    <cfRule type="cellIs" dxfId="36" priority="40" operator="between">
      <formula>0.000001</formula>
      <formula>1</formula>
    </cfRule>
  </conditionalFormatting>
  <conditionalFormatting sqref="C27">
    <cfRule type="cellIs" dxfId="35" priority="41" operator="between">
      <formula>0.00000001</formula>
      <formula>1</formula>
    </cfRule>
  </conditionalFormatting>
  <conditionalFormatting sqref="I25">
    <cfRule type="cellIs" dxfId="34" priority="38" operator="between">
      <formula>0.000001</formula>
      <formula>1</formula>
    </cfRule>
  </conditionalFormatting>
  <conditionalFormatting sqref="C23">
    <cfRule type="cellIs" dxfId="33" priority="37" operator="between">
      <formula>0.00000001</formula>
      <formula>1</formula>
    </cfRule>
  </conditionalFormatting>
  <conditionalFormatting sqref="C24">
    <cfRule type="cellIs" dxfId="32" priority="36" operator="between">
      <formula>0.00000001</formula>
      <formula>1</formula>
    </cfRule>
  </conditionalFormatting>
  <conditionalFormatting sqref="E23">
    <cfRule type="cellIs" dxfId="31" priority="34" operator="between">
      <formula>0.00000001</formula>
      <formula>1</formula>
    </cfRule>
  </conditionalFormatting>
  <conditionalFormatting sqref="C22">
    <cfRule type="cellIs" dxfId="30" priority="33" operator="between">
      <formula>0.00000001</formula>
      <formula>1</formula>
    </cfRule>
  </conditionalFormatting>
  <conditionalFormatting sqref="C21">
    <cfRule type="cellIs" dxfId="29" priority="32" operator="between">
      <formula>0.00000001</formula>
      <formula>1</formula>
    </cfRule>
  </conditionalFormatting>
  <conditionalFormatting sqref="C16">
    <cfRule type="cellIs" dxfId="28" priority="31" operator="between">
      <formula>0.00000001</formula>
      <formula>1</formula>
    </cfRule>
  </conditionalFormatting>
  <conditionalFormatting sqref="C17">
    <cfRule type="cellIs" dxfId="27" priority="30" operator="between">
      <formula>0.00000001</formula>
      <formula>1</formula>
    </cfRule>
  </conditionalFormatting>
  <conditionalFormatting sqref="E16">
    <cfRule type="cellIs" dxfId="26" priority="28" operator="between">
      <formula>0.00000001</formula>
      <formula>1</formula>
    </cfRule>
  </conditionalFormatting>
  <conditionalFormatting sqref="C14:C15">
    <cfRule type="cellIs" dxfId="25" priority="27" operator="between">
      <formula>0.00000001</formula>
      <formula>1</formula>
    </cfRule>
  </conditionalFormatting>
  <conditionalFormatting sqref="I12">
    <cfRule type="cellIs" dxfId="24" priority="25" operator="between">
      <formula>0.000001</formula>
      <formula>1</formula>
    </cfRule>
  </conditionalFormatting>
  <conditionalFormatting sqref="C12">
    <cfRule type="cellIs" dxfId="23" priority="26" operator="between">
      <formula>0.00000001</formula>
      <formula>1</formula>
    </cfRule>
  </conditionalFormatting>
  <conditionalFormatting sqref="C11">
    <cfRule type="cellIs" dxfId="22" priority="24" operator="between">
      <formula>0.00000001</formula>
      <formula>1</formula>
    </cfRule>
  </conditionalFormatting>
  <conditionalFormatting sqref="I11">
    <cfRule type="cellIs" dxfId="21" priority="23" operator="between">
      <formula>0.000001</formula>
      <formula>1</formula>
    </cfRule>
  </conditionalFormatting>
  <conditionalFormatting sqref="C8">
    <cfRule type="cellIs" dxfId="20" priority="22" operator="between">
      <formula>0.00000001</formula>
      <formula>1</formula>
    </cfRule>
  </conditionalFormatting>
  <conditionalFormatting sqref="I8">
    <cfRule type="cellIs" dxfId="19" priority="21" operator="between">
      <formula>0.000001</formula>
      <formula>1</formula>
    </cfRule>
  </conditionalFormatting>
  <conditionalFormatting sqref="C7">
    <cfRule type="cellIs" dxfId="18" priority="20" operator="between">
      <formula>0.00000001</formula>
      <formula>1</formula>
    </cfRule>
  </conditionalFormatting>
  <conditionalFormatting sqref="I7">
    <cfRule type="cellIs" dxfId="17" priority="19" operator="between">
      <formula>0.000001</formula>
      <formula>1</formula>
    </cfRule>
  </conditionalFormatting>
  <conditionalFormatting sqref="I20">
    <cfRule type="cellIs" dxfId="16" priority="18" operator="between">
      <formula>0.000001</formula>
      <formula>1</formula>
    </cfRule>
  </conditionalFormatting>
  <conditionalFormatting sqref="I14">
    <cfRule type="cellIs" dxfId="15" priority="17" operator="between">
      <formula>0.000001</formula>
      <formula>1</formula>
    </cfRule>
  </conditionalFormatting>
  <conditionalFormatting sqref="I30">
    <cfRule type="cellIs" dxfId="14" priority="15" operator="between">
      <formula>0.000001</formula>
      <formula>1</formula>
    </cfRule>
  </conditionalFormatting>
  <conditionalFormatting sqref="C30">
    <cfRule type="cellIs" dxfId="13" priority="16" operator="between">
      <formula>0.00000001</formula>
      <formula>1</formula>
    </cfRule>
  </conditionalFormatting>
  <conditionalFormatting sqref="C31">
    <cfRule type="cellIs" dxfId="12" priority="14" operator="between">
      <formula>0.00000001</formula>
      <formula>1</formula>
    </cfRule>
  </conditionalFormatting>
  <conditionalFormatting sqref="I31">
    <cfRule type="cellIs" dxfId="11" priority="13" operator="between">
      <formula>0.000001</formula>
      <formula>1</formula>
    </cfRule>
  </conditionalFormatting>
  <conditionalFormatting sqref="I40">
    <cfRule type="cellIs" dxfId="10" priority="11" operator="between">
      <formula>0.000001</formula>
      <formula>1</formula>
    </cfRule>
  </conditionalFormatting>
  <conditionalFormatting sqref="C40">
    <cfRule type="cellIs" dxfId="9" priority="12" operator="between">
      <formula>0.00000001</formula>
      <formula>1</formula>
    </cfRule>
  </conditionalFormatting>
  <conditionalFormatting sqref="I38">
    <cfRule type="cellIs" dxfId="8" priority="5" operator="between">
      <formula>0.000001</formula>
      <formula>1</formula>
    </cfRule>
  </conditionalFormatting>
  <conditionalFormatting sqref="C38">
    <cfRule type="cellIs" dxfId="7" priority="6" operator="between">
      <formula>0.00000001</formula>
      <formula>1</formula>
    </cfRule>
  </conditionalFormatting>
  <conditionalFormatting sqref="I39">
    <cfRule type="cellIs" dxfId="6" priority="3" operator="between">
      <formula>0.000001</formula>
      <formula>1</formula>
    </cfRule>
  </conditionalFormatting>
  <conditionalFormatting sqref="C39">
    <cfRule type="cellIs" dxfId="5" priority="4" operator="between">
      <formula>0.00000001</formula>
      <formula>1</formula>
    </cfRule>
  </conditionalFormatting>
  <conditionalFormatting sqref="C41">
    <cfRule type="cellIs" dxfId="4" priority="2" operator="between">
      <formula>0.00000001</formula>
      <formula>1</formula>
    </cfRule>
  </conditionalFormatting>
  <conditionalFormatting sqref="I41">
    <cfRule type="cellIs" dxfId="3" priority="1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J22"/>
  <sheetViews>
    <sheetView workbookViewId="0">
      <selection activeCell="A27" sqref="A27"/>
    </sheetView>
  </sheetViews>
  <sheetFormatPr baseColWidth="10" defaultRowHeight="14.25" x14ac:dyDescent="0.2"/>
  <cols>
    <col min="1" max="1" width="25.25" customWidth="1"/>
  </cols>
  <sheetData>
    <row r="1" spans="1:10" x14ac:dyDescent="0.2">
      <c r="A1" s="887" t="s">
        <v>396</v>
      </c>
      <c r="B1" s="887"/>
      <c r="C1" s="887"/>
      <c r="D1" s="887"/>
      <c r="E1" s="887"/>
      <c r="F1" s="887"/>
      <c r="G1" s="1"/>
      <c r="H1" s="1"/>
      <c r="I1" s="1"/>
    </row>
    <row r="2" spans="1:10" x14ac:dyDescent="0.2">
      <c r="A2" s="888"/>
      <c r="B2" s="888"/>
      <c r="C2" s="888"/>
      <c r="D2" s="888"/>
      <c r="E2" s="888"/>
      <c r="F2" s="888"/>
      <c r="G2" s="11"/>
      <c r="H2" s="62" t="s">
        <v>556</v>
      </c>
      <c r="I2" s="1"/>
    </row>
    <row r="3" spans="1:10" x14ac:dyDescent="0.2">
      <c r="A3" s="357"/>
      <c r="B3" s="856">
        <f>INDICE!A3</f>
        <v>42186</v>
      </c>
      <c r="C3" s="857">
        <v>41671</v>
      </c>
      <c r="D3" s="857" t="s">
        <v>120</v>
      </c>
      <c r="E3" s="857"/>
      <c r="F3" s="857" t="s">
        <v>121</v>
      </c>
      <c r="G3" s="857"/>
      <c r="H3" s="857"/>
      <c r="I3" s="1"/>
    </row>
    <row r="4" spans="1:10" x14ac:dyDescent="0.2">
      <c r="A4" s="358"/>
      <c r="B4" s="97" t="s">
        <v>55</v>
      </c>
      <c r="C4" s="97" t="s">
        <v>500</v>
      </c>
      <c r="D4" s="97" t="s">
        <v>55</v>
      </c>
      <c r="E4" s="97" t="s">
        <v>500</v>
      </c>
      <c r="F4" s="97" t="s">
        <v>55</v>
      </c>
      <c r="G4" s="454" t="s">
        <v>500</v>
      </c>
      <c r="H4" s="454" t="s">
        <v>110</v>
      </c>
      <c r="I4" s="62"/>
    </row>
    <row r="5" spans="1:10" ht="14.1" customHeight="1" x14ac:dyDescent="0.2">
      <c r="A5" s="840" t="s">
        <v>378</v>
      </c>
      <c r="B5" s="366">
        <v>5076.6097800000007</v>
      </c>
      <c r="C5" s="367">
        <v>1095.3421867034438</v>
      </c>
      <c r="D5" s="366">
        <v>22850.841380000002</v>
      </c>
      <c r="E5" s="367">
        <v>465.40879833515146</v>
      </c>
      <c r="F5" s="366">
        <v>25474.860900000003</v>
      </c>
      <c r="G5" s="367">
        <v>232.88648376550279</v>
      </c>
      <c r="H5" s="367">
        <v>41.357929384157821</v>
      </c>
      <c r="I5" s="1"/>
    </row>
    <row r="6" spans="1:10" x14ac:dyDescent="0.2">
      <c r="A6" s="65" t="s">
        <v>635</v>
      </c>
      <c r="B6" s="705">
        <v>3742.4360500000003</v>
      </c>
      <c r="C6" s="719">
        <v>819.67970025178886</v>
      </c>
      <c r="D6" s="705">
        <v>19687.158370000001</v>
      </c>
      <c r="E6" s="719">
        <v>438.68388221236876</v>
      </c>
      <c r="F6" s="705">
        <v>22293.949210000002</v>
      </c>
      <c r="G6" s="719">
        <v>288.20131335033824</v>
      </c>
      <c r="H6" s="719">
        <v>-8.2600787504619486</v>
      </c>
      <c r="I6" s="1"/>
    </row>
    <row r="7" spans="1:10" x14ac:dyDescent="0.2">
      <c r="A7" s="65" t="s">
        <v>636</v>
      </c>
      <c r="B7" s="707">
        <v>1334.17373</v>
      </c>
      <c r="C7" s="719">
        <v>7407.5514782717319</v>
      </c>
      <c r="D7" s="707">
        <v>3163.6830099999997</v>
      </c>
      <c r="E7" s="719">
        <v>717.92220480559342</v>
      </c>
      <c r="F7" s="707">
        <v>3180.9116899999999</v>
      </c>
      <c r="G7" s="719">
        <v>66.554389345752412</v>
      </c>
      <c r="H7" s="719">
        <v>5.1641467864604547</v>
      </c>
      <c r="I7" s="718"/>
      <c r="J7" s="258"/>
    </row>
    <row r="8" spans="1:10" x14ac:dyDescent="0.2">
      <c r="A8" s="840" t="s">
        <v>637</v>
      </c>
      <c r="B8" s="650">
        <v>1739.2287799999999</v>
      </c>
      <c r="C8" s="667">
        <v>-38.772481941701436</v>
      </c>
      <c r="D8" s="650">
        <v>9866.2903599999991</v>
      </c>
      <c r="E8" s="667">
        <v>-71.340355870439708</v>
      </c>
      <c r="F8" s="650">
        <v>36121.213370000005</v>
      </c>
      <c r="G8" s="667">
        <v>-30.910477422737127</v>
      </c>
      <c r="H8" s="667">
        <v>58.642070615842201</v>
      </c>
      <c r="I8" s="718"/>
      <c r="J8" s="258"/>
    </row>
    <row r="9" spans="1:10" x14ac:dyDescent="0.2">
      <c r="A9" s="65" t="s">
        <v>382</v>
      </c>
      <c r="B9" s="705">
        <v>15.656260000000001</v>
      </c>
      <c r="C9" s="719">
        <v>20.603005010919279</v>
      </c>
      <c r="D9" s="705">
        <v>2160.2452000000003</v>
      </c>
      <c r="E9" s="719">
        <v>2303.444991833665</v>
      </c>
      <c r="F9" s="705">
        <v>4556.1379700000007</v>
      </c>
      <c r="G9" s="719">
        <v>3661.9295587636316</v>
      </c>
      <c r="H9" s="719">
        <v>7.3967992668309392</v>
      </c>
      <c r="I9" s="718"/>
      <c r="J9" s="258"/>
    </row>
    <row r="10" spans="1:10" x14ac:dyDescent="0.2">
      <c r="A10" s="65" t="s">
        <v>383</v>
      </c>
      <c r="B10" s="707">
        <v>930.87868000000003</v>
      </c>
      <c r="C10" s="720" t="s">
        <v>150</v>
      </c>
      <c r="D10" s="707">
        <v>2136.56185</v>
      </c>
      <c r="E10" s="720" t="s">
        <v>150</v>
      </c>
      <c r="F10" s="707">
        <v>2136.56185</v>
      </c>
      <c r="G10" s="720" t="s">
        <v>150</v>
      </c>
      <c r="H10" s="810">
        <v>3.468665617608361</v>
      </c>
      <c r="I10" s="718"/>
      <c r="J10" s="258"/>
    </row>
    <row r="11" spans="1:10" x14ac:dyDescent="0.2">
      <c r="A11" s="65" t="s">
        <v>384</v>
      </c>
      <c r="B11" s="705">
        <v>0</v>
      </c>
      <c r="C11" s="719">
        <v>-100</v>
      </c>
      <c r="D11" s="705">
        <v>487.57011999999997</v>
      </c>
      <c r="E11" s="719">
        <v>-94.921022597935462</v>
      </c>
      <c r="F11" s="705">
        <v>6907.3623099999995</v>
      </c>
      <c r="G11" s="719">
        <v>-48.814874892601807</v>
      </c>
      <c r="H11" s="719">
        <v>11.213965162328844</v>
      </c>
      <c r="I11" s="1"/>
    </row>
    <row r="12" spans="1:10" x14ac:dyDescent="0.2">
      <c r="A12" s="65" t="s">
        <v>385</v>
      </c>
      <c r="B12" s="705">
        <v>7.66913</v>
      </c>
      <c r="C12" s="719">
        <v>-87.886129972403467</v>
      </c>
      <c r="D12" s="705">
        <v>1130.6890099999998</v>
      </c>
      <c r="E12" s="719">
        <v>-87.230012904249904</v>
      </c>
      <c r="F12" s="705">
        <v>8203.3536999999997</v>
      </c>
      <c r="G12" s="719">
        <v>-42.071815424902006</v>
      </c>
      <c r="H12" s="719">
        <v>13.317981376607623</v>
      </c>
      <c r="I12" s="718"/>
      <c r="J12" s="258"/>
    </row>
    <row r="13" spans="1:10" x14ac:dyDescent="0.2">
      <c r="A13" s="65" t="s">
        <v>386</v>
      </c>
      <c r="B13" s="705">
        <v>2.4778699999999998</v>
      </c>
      <c r="C13" s="719">
        <v>-19.709734490334206</v>
      </c>
      <c r="D13" s="705">
        <v>73.394850000000005</v>
      </c>
      <c r="E13" s="719">
        <v>-98.519860801250218</v>
      </c>
      <c r="F13" s="705">
        <v>2099.0421399999996</v>
      </c>
      <c r="G13" s="719">
        <v>-71.278041754580855</v>
      </c>
      <c r="H13" s="719">
        <v>3.4077531155623104</v>
      </c>
      <c r="I13" s="718"/>
      <c r="J13" s="258"/>
    </row>
    <row r="14" spans="1:10" x14ac:dyDescent="0.2">
      <c r="A14" s="75" t="s">
        <v>387</v>
      </c>
      <c r="B14" s="705">
        <v>782.54683999999997</v>
      </c>
      <c r="C14" s="719">
        <v>-8.2600787504619486</v>
      </c>
      <c r="D14" s="705">
        <v>3877.82933</v>
      </c>
      <c r="E14" s="719">
        <v>-64.499017365445582</v>
      </c>
      <c r="F14" s="705">
        <v>12218.755399999998</v>
      </c>
      <c r="G14" s="719">
        <v>-28.945796715395655</v>
      </c>
      <c r="H14" s="719">
        <v>19.836906076904111</v>
      </c>
      <c r="I14" s="1"/>
    </row>
    <row r="15" spans="1:10" x14ac:dyDescent="0.2">
      <c r="A15" s="664" t="s">
        <v>119</v>
      </c>
      <c r="B15" s="665">
        <v>6815.8385600000001</v>
      </c>
      <c r="C15" s="666">
        <v>108.73550289403352</v>
      </c>
      <c r="D15" s="665">
        <v>32717.131740000001</v>
      </c>
      <c r="E15" s="666">
        <v>-14.947972380057326</v>
      </c>
      <c r="F15" s="665">
        <v>61596.074269999997</v>
      </c>
      <c r="G15" s="666">
        <v>2.7723685783511769</v>
      </c>
      <c r="H15" s="666">
        <v>100</v>
      </c>
      <c r="I15" s="718"/>
      <c r="J15" s="258"/>
    </row>
    <row r="16" spans="1:10" x14ac:dyDescent="0.2">
      <c r="A16" s="696"/>
      <c r="B16" s="1"/>
      <c r="C16" s="11"/>
      <c r="D16" s="11"/>
      <c r="E16" s="11"/>
      <c r="F16" s="11"/>
      <c r="G16" s="11"/>
      <c r="H16" s="248" t="s">
        <v>240</v>
      </c>
      <c r="I16" s="11"/>
    </row>
    <row r="17" spans="1:9" x14ac:dyDescent="0.2">
      <c r="A17" s="703" t="s">
        <v>377</v>
      </c>
      <c r="B17" s="1"/>
      <c r="C17" s="11"/>
      <c r="D17" s="11"/>
      <c r="E17" s="11"/>
      <c r="F17" s="11"/>
      <c r="G17" s="11"/>
      <c r="H17" s="11"/>
      <c r="I17" s="1"/>
    </row>
    <row r="18" spans="1:9" x14ac:dyDescent="0.2">
      <c r="A18" s="703" t="s">
        <v>614</v>
      </c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704" t="s">
        <v>670</v>
      </c>
    </row>
    <row r="20" spans="1:9" ht="14.25" customHeight="1" x14ac:dyDescent="0.2">
      <c r="A20" s="895" t="s">
        <v>663</v>
      </c>
      <c r="B20" s="895"/>
      <c r="C20" s="895"/>
      <c r="D20" s="895"/>
      <c r="E20" s="895"/>
      <c r="F20" s="895"/>
      <c r="G20" s="895"/>
      <c r="H20" s="895"/>
    </row>
    <row r="21" spans="1:9" x14ac:dyDescent="0.2">
      <c r="A21" s="895"/>
      <c r="B21" s="895"/>
      <c r="C21" s="895"/>
      <c r="D21" s="895"/>
      <c r="E21" s="895"/>
      <c r="F21" s="895"/>
      <c r="G21" s="895"/>
      <c r="H21" s="895"/>
    </row>
    <row r="22" spans="1:9" x14ac:dyDescent="0.2">
      <c r="A22" s="895"/>
      <c r="B22" s="895"/>
      <c r="C22" s="895"/>
      <c r="D22" s="895"/>
      <c r="E22" s="895"/>
      <c r="F22" s="895"/>
      <c r="G22" s="895"/>
      <c r="H22" s="895"/>
    </row>
  </sheetData>
  <mergeCells count="5">
    <mergeCell ref="A1:F2"/>
    <mergeCell ref="B3:C3"/>
    <mergeCell ref="D3:E3"/>
    <mergeCell ref="F3:H3"/>
    <mergeCell ref="A20:H22"/>
  </mergeCells>
  <conditionalFormatting sqref="B7">
    <cfRule type="cellIs" dxfId="2" priority="3" operator="between">
      <formula>0.0001</formula>
      <formula>0.4999999</formula>
    </cfRule>
  </conditionalFormatting>
  <conditionalFormatting sqref="D7">
    <cfRule type="cellIs" dxfId="1" priority="2" operator="between">
      <formula>0.0001</formula>
      <formula>0.4999999</formula>
    </cfRule>
  </conditionalFormatting>
  <conditionalFormatting sqref="H10">
    <cfRule type="cellIs" dxfId="0" priority="1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I14"/>
  <sheetViews>
    <sheetView workbookViewId="0">
      <selection activeCell="H30" sqref="H30"/>
    </sheetView>
  </sheetViews>
  <sheetFormatPr baseColWidth="10" defaultRowHeight="14.25" x14ac:dyDescent="0.2"/>
  <sheetData>
    <row r="1" spans="1:9" x14ac:dyDescent="0.2">
      <c r="A1" s="887" t="s">
        <v>640</v>
      </c>
      <c r="B1" s="887"/>
      <c r="C1" s="887"/>
      <c r="D1" s="887"/>
      <c r="E1" s="887"/>
      <c r="F1" s="887"/>
      <c r="G1" s="1"/>
      <c r="H1" s="1"/>
    </row>
    <row r="2" spans="1:9" x14ac:dyDescent="0.2">
      <c r="A2" s="888"/>
      <c r="B2" s="888"/>
      <c r="C2" s="888"/>
      <c r="D2" s="888"/>
      <c r="E2" s="888"/>
      <c r="F2" s="888"/>
      <c r="G2" s="11"/>
      <c r="H2" s="62" t="s">
        <v>556</v>
      </c>
    </row>
    <row r="3" spans="1:9" x14ac:dyDescent="0.2">
      <c r="A3" s="357"/>
      <c r="B3" s="859">
        <f>INDICE!A3</f>
        <v>42186</v>
      </c>
      <c r="C3" s="859">
        <v>41671</v>
      </c>
      <c r="D3" s="877" t="s">
        <v>120</v>
      </c>
      <c r="E3" s="877"/>
      <c r="F3" s="877" t="s">
        <v>121</v>
      </c>
      <c r="G3" s="877"/>
      <c r="H3" s="877"/>
    </row>
    <row r="4" spans="1:9" x14ac:dyDescent="0.2">
      <c r="A4" s="358"/>
      <c r="B4" s="261" t="s">
        <v>55</v>
      </c>
      <c r="C4" s="262" t="s">
        <v>500</v>
      </c>
      <c r="D4" s="261" t="s">
        <v>55</v>
      </c>
      <c r="E4" s="262" t="s">
        <v>500</v>
      </c>
      <c r="F4" s="261" t="s">
        <v>55</v>
      </c>
      <c r="G4" s="263" t="s">
        <v>500</v>
      </c>
      <c r="H4" s="262" t="s">
        <v>560</v>
      </c>
    </row>
    <row r="5" spans="1:9" x14ac:dyDescent="0.2">
      <c r="A5" s="649" t="s">
        <v>119</v>
      </c>
      <c r="B5" s="69">
        <v>24984.263299999995</v>
      </c>
      <c r="C5" s="70">
        <v>-9.9311393649305852</v>
      </c>
      <c r="D5" s="69">
        <v>172158.63526999997</v>
      </c>
      <c r="E5" s="70">
        <v>-7.3386649726794495</v>
      </c>
      <c r="F5" s="69">
        <v>302992.22962000006</v>
      </c>
      <c r="G5" s="70">
        <v>-5.5316576594024243</v>
      </c>
      <c r="H5" s="70">
        <v>100</v>
      </c>
    </row>
    <row r="6" spans="1:9" x14ac:dyDescent="0.2">
      <c r="A6" s="364" t="s">
        <v>375</v>
      </c>
      <c r="B6" s="256">
        <v>13924.53219</v>
      </c>
      <c r="C6" s="217">
        <v>-13.719135992135826</v>
      </c>
      <c r="D6" s="256">
        <v>93179.048040000009</v>
      </c>
      <c r="E6" s="217">
        <v>-19.58458065639433</v>
      </c>
      <c r="F6" s="256">
        <v>174521.41654000001</v>
      </c>
      <c r="G6" s="217">
        <v>-10.537705165720618</v>
      </c>
      <c r="H6" s="217">
        <v>57.599304364629198</v>
      </c>
    </row>
    <row r="7" spans="1:9" x14ac:dyDescent="0.2">
      <c r="A7" s="364" t="s">
        <v>376</v>
      </c>
      <c r="B7" s="256">
        <v>11059.731110000001</v>
      </c>
      <c r="C7" s="217">
        <v>-4.6612615712707637</v>
      </c>
      <c r="D7" s="256">
        <v>78979.587230000005</v>
      </c>
      <c r="E7" s="217">
        <v>12.955018054340043</v>
      </c>
      <c r="F7" s="256">
        <v>128470.81307999996</v>
      </c>
      <c r="G7" s="217">
        <v>2.2401233329436954</v>
      </c>
      <c r="H7" s="217">
        <v>42.400695635370781</v>
      </c>
    </row>
    <row r="8" spans="1:9" x14ac:dyDescent="0.2">
      <c r="A8" s="806" t="s">
        <v>532</v>
      </c>
      <c r="B8" s="643">
        <v>-2183.9311200000006</v>
      </c>
      <c r="C8" s="644">
        <v>-155.47820180890807</v>
      </c>
      <c r="D8" s="643">
        <v>1195.1447599999992</v>
      </c>
      <c r="E8" s="646">
        <v>-93.7163590195821</v>
      </c>
      <c r="F8" s="645">
        <v>12139.354569999989</v>
      </c>
      <c r="G8" s="646">
        <v>-63.837929550313774</v>
      </c>
      <c r="H8" s="646">
        <v>4.0064903925835491</v>
      </c>
    </row>
    <row r="9" spans="1:9" x14ac:dyDescent="0.2">
      <c r="A9" s="806" t="s">
        <v>533</v>
      </c>
      <c r="B9" s="643">
        <v>27168.194419999996</v>
      </c>
      <c r="C9" s="644">
        <v>14.140031593153196</v>
      </c>
      <c r="D9" s="643">
        <v>170963.49051</v>
      </c>
      <c r="E9" s="646">
        <v>2.512414952332497</v>
      </c>
      <c r="F9" s="645">
        <v>290852.87505000009</v>
      </c>
      <c r="G9" s="646">
        <v>1.2842910488558028</v>
      </c>
      <c r="H9" s="646">
        <v>95.993509607416456</v>
      </c>
    </row>
    <row r="10" spans="1:9" x14ac:dyDescent="0.2">
      <c r="A10" s="372"/>
      <c r="B10" s="372"/>
      <c r="C10" s="695"/>
      <c r="D10" s="1"/>
      <c r="E10" s="1"/>
      <c r="F10" s="1"/>
      <c r="G10" s="1"/>
      <c r="H10" s="248" t="s">
        <v>240</v>
      </c>
    </row>
    <row r="11" spans="1:9" x14ac:dyDescent="0.2">
      <c r="A11" s="703" t="s">
        <v>561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704" t="s">
        <v>670</v>
      </c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895" t="s">
        <v>662</v>
      </c>
      <c r="B13" s="895"/>
      <c r="C13" s="895"/>
      <c r="D13" s="895"/>
      <c r="E13" s="895"/>
      <c r="F13" s="895"/>
      <c r="G13" s="895"/>
      <c r="H13" s="895"/>
    </row>
    <row r="14" spans="1:9" x14ac:dyDescent="0.2">
      <c r="A14" s="895"/>
      <c r="B14" s="895"/>
      <c r="C14" s="895"/>
      <c r="D14" s="895"/>
      <c r="E14" s="895"/>
      <c r="F14" s="895"/>
      <c r="G14" s="895"/>
      <c r="H14" s="895"/>
    </row>
  </sheetData>
  <mergeCells count="5">
    <mergeCell ref="A1:F2"/>
    <mergeCell ref="B3:C3"/>
    <mergeCell ref="D3:E3"/>
    <mergeCell ref="F3:H3"/>
    <mergeCell ref="A13:H1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4"/>
  <sheetViews>
    <sheetView workbookViewId="0">
      <selection activeCell="H25" sqref="H25"/>
    </sheetView>
  </sheetViews>
  <sheetFormatPr baseColWidth="10" defaultRowHeight="14.25" x14ac:dyDescent="0.2"/>
  <cols>
    <col min="1" max="1" width="28.125" customWidth="1"/>
    <col min="2" max="2" width="11.375" bestFit="1" customWidth="1"/>
  </cols>
  <sheetData>
    <row r="1" spans="1:8" x14ac:dyDescent="0.2">
      <c r="A1" s="59" t="s">
        <v>400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556</v>
      </c>
    </row>
    <row r="3" spans="1:8" x14ac:dyDescent="0.2">
      <c r="A3" s="63"/>
      <c r="B3" s="859">
        <f>INDICE!A3</f>
        <v>42186</v>
      </c>
      <c r="C3" s="877">
        <v>41671</v>
      </c>
      <c r="D3" s="877" t="s">
        <v>120</v>
      </c>
      <c r="E3" s="877"/>
      <c r="F3" s="877" t="s">
        <v>121</v>
      </c>
      <c r="G3" s="877"/>
      <c r="H3" s="877"/>
    </row>
    <row r="4" spans="1:8" ht="25.5" x14ac:dyDescent="0.2">
      <c r="A4" s="75"/>
      <c r="B4" s="261" t="s">
        <v>55</v>
      </c>
      <c r="C4" s="262" t="s">
        <v>500</v>
      </c>
      <c r="D4" s="261" t="s">
        <v>55</v>
      </c>
      <c r="E4" s="262" t="s">
        <v>500</v>
      </c>
      <c r="F4" s="261" t="s">
        <v>55</v>
      </c>
      <c r="G4" s="263" t="s">
        <v>500</v>
      </c>
      <c r="H4" s="262" t="s">
        <v>110</v>
      </c>
    </row>
    <row r="5" spans="1:8" x14ac:dyDescent="0.2">
      <c r="A5" s="721" t="s">
        <v>401</v>
      </c>
      <c r="B5" s="265">
        <v>2.9179099808000002</v>
      </c>
      <c r="C5" s="264">
        <v>-53.503093472670351</v>
      </c>
      <c r="D5" s="265">
        <v>18.351061375200004</v>
      </c>
      <c r="E5" s="264">
        <v>-61.647384283986661</v>
      </c>
      <c r="F5" s="265">
        <v>29.372053262000005</v>
      </c>
      <c r="G5" s="264">
        <v>-71.706968061668235</v>
      </c>
      <c r="H5" s="264">
        <v>6.8478627541350328</v>
      </c>
    </row>
    <row r="6" spans="1:8" x14ac:dyDescent="0.2">
      <c r="A6" s="721" t="s">
        <v>402</v>
      </c>
      <c r="B6" s="781">
        <v>0</v>
      </c>
      <c r="C6" s="267" t="s">
        <v>150</v>
      </c>
      <c r="D6" s="781">
        <v>0</v>
      </c>
      <c r="E6" s="67">
        <v>-100</v>
      </c>
      <c r="F6" s="781">
        <v>0</v>
      </c>
      <c r="G6" s="67">
        <v>-100</v>
      </c>
      <c r="H6" s="781">
        <v>0</v>
      </c>
    </row>
    <row r="7" spans="1:8" x14ac:dyDescent="0.2">
      <c r="A7" s="721" t="s">
        <v>403</v>
      </c>
      <c r="B7" s="802">
        <v>0</v>
      </c>
      <c r="C7" s="781">
        <v>-100</v>
      </c>
      <c r="D7" s="66">
        <v>1.8826123180000001</v>
      </c>
      <c r="E7" s="67">
        <v>-71.660733276013687</v>
      </c>
      <c r="F7" s="66">
        <v>5.328205638</v>
      </c>
      <c r="G7" s="67">
        <v>-43.931671829729012</v>
      </c>
      <c r="H7" s="67">
        <v>1.2422291560405549</v>
      </c>
    </row>
    <row r="8" spans="1:8" x14ac:dyDescent="0.2">
      <c r="A8" s="721" t="s">
        <v>404</v>
      </c>
      <c r="B8" s="66">
        <v>6.8524563999999994</v>
      </c>
      <c r="C8" s="267">
        <v>-48.674816141573061</v>
      </c>
      <c r="D8" s="66">
        <v>45.798017999999999</v>
      </c>
      <c r="E8" s="67">
        <v>-70.972758643786577</v>
      </c>
      <c r="F8" s="66">
        <v>77.999666639999987</v>
      </c>
      <c r="G8" s="67">
        <v>-75.035170605165831</v>
      </c>
      <c r="H8" s="67">
        <v>18.185007607555818</v>
      </c>
    </row>
    <row r="9" spans="1:8" x14ac:dyDescent="0.2">
      <c r="A9" s="721" t="s">
        <v>643</v>
      </c>
      <c r="B9" s="66">
        <v>64.723399999999998</v>
      </c>
      <c r="C9" s="267" t="s">
        <v>150</v>
      </c>
      <c r="D9" s="66">
        <v>316.22299999999996</v>
      </c>
      <c r="E9" s="267" t="s">
        <v>150</v>
      </c>
      <c r="F9" s="66">
        <v>316.22299999999996</v>
      </c>
      <c r="G9" s="267" t="s">
        <v>150</v>
      </c>
      <c r="H9" s="67">
        <v>73.724900482268581</v>
      </c>
    </row>
    <row r="10" spans="1:8" x14ac:dyDescent="0.2">
      <c r="A10" s="244" t="s">
        <v>119</v>
      </c>
      <c r="B10" s="269">
        <v>74.493766380799997</v>
      </c>
      <c r="C10" s="807">
        <v>256.52729056126788</v>
      </c>
      <c r="D10" s="269">
        <v>382.25469169320002</v>
      </c>
      <c r="E10" s="807">
        <v>72.007193817479916</v>
      </c>
      <c r="F10" s="269">
        <v>428.92292554000005</v>
      </c>
      <c r="G10" s="807">
        <v>-7.6959073960740989</v>
      </c>
      <c r="H10" s="270">
        <v>100</v>
      </c>
    </row>
    <row r="11" spans="1:8" x14ac:dyDescent="0.2">
      <c r="A11" s="722" t="s">
        <v>277</v>
      </c>
      <c r="B11" s="272">
        <f>B10/'Consumo de gas natural'!B8*100</f>
        <v>0.29328872234434861</v>
      </c>
      <c r="C11" s="273"/>
      <c r="D11" s="272">
        <f>D10/'Consumo de gas natural'!D8*100</f>
        <v>0.20353971030081355</v>
      </c>
      <c r="E11" s="272"/>
      <c r="F11" s="272">
        <f>F10/'Consumo de gas natural'!F8*100</f>
        <v>0.13630675456822497</v>
      </c>
      <c r="G11" s="274"/>
      <c r="H11" s="274" t="s">
        <v>150</v>
      </c>
    </row>
    <row r="12" spans="1:8" x14ac:dyDescent="0.2">
      <c r="A12" s="275"/>
      <c r="B12" s="67"/>
      <c r="C12" s="67"/>
      <c r="D12" s="67"/>
      <c r="E12" s="67"/>
      <c r="F12" s="67"/>
      <c r="G12" s="268"/>
      <c r="H12" s="248" t="s">
        <v>240</v>
      </c>
    </row>
    <row r="13" spans="1:8" x14ac:dyDescent="0.2">
      <c r="A13" s="275" t="s">
        <v>570</v>
      </c>
      <c r="B13" s="134"/>
      <c r="C13" s="134"/>
      <c r="D13" s="134"/>
      <c r="E13" s="134"/>
      <c r="F13" s="134"/>
      <c r="G13" s="134"/>
      <c r="H13" s="1"/>
    </row>
    <row r="14" spans="1:8" x14ac:dyDescent="0.2">
      <c r="A14" s="704" t="s">
        <v>670</v>
      </c>
      <c r="B14" s="1"/>
      <c r="C14" s="1"/>
      <c r="D14" s="1"/>
      <c r="E14" s="1"/>
      <c r="F14" s="1"/>
      <c r="G14" s="1"/>
      <c r="H14" s="1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D24" sqref="D24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25" t="s">
        <v>405</v>
      </c>
      <c r="B1" s="225"/>
      <c r="C1" s="225"/>
      <c r="D1" s="225"/>
      <c r="E1" s="226"/>
    </row>
    <row r="2" spans="1:5" x14ac:dyDescent="0.2">
      <c r="A2" s="228"/>
      <c r="B2" s="228"/>
      <c r="C2" s="228"/>
      <c r="D2" s="228"/>
      <c r="E2" s="62" t="s">
        <v>556</v>
      </c>
    </row>
    <row r="3" spans="1:5" x14ac:dyDescent="0.2">
      <c r="A3" s="376" t="s">
        <v>406</v>
      </c>
      <c r="B3" s="377"/>
      <c r="C3" s="378"/>
      <c r="D3" s="376" t="s">
        <v>407</v>
      </c>
      <c r="E3" s="377"/>
    </row>
    <row r="4" spans="1:5" x14ac:dyDescent="0.2">
      <c r="A4" s="191" t="s">
        <v>408</v>
      </c>
      <c r="B4" s="242">
        <v>31874.5956263808</v>
      </c>
      <c r="C4" s="379"/>
      <c r="D4" s="191" t="s">
        <v>409</v>
      </c>
      <c r="E4" s="242">
        <v>6815.8385600000001</v>
      </c>
    </row>
    <row r="5" spans="1:5" x14ac:dyDescent="0.2">
      <c r="A5" s="721" t="s">
        <v>410</v>
      </c>
      <c r="B5" s="380">
        <v>74.493766380799997</v>
      </c>
      <c r="C5" s="379"/>
      <c r="D5" s="721" t="s">
        <v>411</v>
      </c>
      <c r="E5" s="381">
        <v>6815.8385600000001</v>
      </c>
    </row>
    <row r="6" spans="1:5" x14ac:dyDescent="0.2">
      <c r="A6" s="721" t="s">
        <v>412</v>
      </c>
      <c r="B6" s="380">
        <v>12798.95989</v>
      </c>
      <c r="C6" s="379"/>
      <c r="D6" s="191" t="s">
        <v>414</v>
      </c>
      <c r="E6" s="242">
        <v>25399.465</v>
      </c>
    </row>
    <row r="7" spans="1:5" x14ac:dyDescent="0.2">
      <c r="A7" s="721" t="s">
        <v>413</v>
      </c>
      <c r="B7" s="380">
        <v>19001.141970000001</v>
      </c>
      <c r="C7" s="379"/>
      <c r="D7" s="721" t="s">
        <v>415</v>
      </c>
      <c r="E7" s="381">
        <v>16711.662</v>
      </c>
    </row>
    <row r="8" spans="1:5" x14ac:dyDescent="0.2">
      <c r="A8" s="723"/>
      <c r="B8" s="724"/>
      <c r="C8" s="379"/>
      <c r="D8" s="721" t="s">
        <v>416</v>
      </c>
      <c r="E8" s="381">
        <v>7823.3590000000004</v>
      </c>
    </row>
    <row r="9" spans="1:5" x14ac:dyDescent="0.2">
      <c r="A9" s="191" t="s">
        <v>286</v>
      </c>
      <c r="B9" s="242">
        <v>321</v>
      </c>
      <c r="C9" s="379"/>
      <c r="D9" s="721" t="s">
        <v>417</v>
      </c>
      <c r="E9" s="381">
        <v>864.44399999999996</v>
      </c>
    </row>
    <row r="10" spans="1:5" x14ac:dyDescent="0.2">
      <c r="A10" s="721"/>
      <c r="B10" s="380"/>
      <c r="C10" s="379"/>
      <c r="D10" s="191" t="s">
        <v>418</v>
      </c>
      <c r="E10" s="242">
        <v>-19.707933619200048</v>
      </c>
    </row>
    <row r="11" spans="1:5" x14ac:dyDescent="0.2">
      <c r="A11" s="244" t="s">
        <v>119</v>
      </c>
      <c r="B11" s="245">
        <v>32195.5956263808</v>
      </c>
      <c r="C11" s="379"/>
      <c r="D11" s="244" t="s">
        <v>119</v>
      </c>
      <c r="E11" s="245">
        <v>32195.5956263808</v>
      </c>
    </row>
    <row r="12" spans="1:5" x14ac:dyDescent="0.2">
      <c r="A12" s="1"/>
      <c r="B12" s="1"/>
      <c r="C12" s="379"/>
      <c r="D12" s="1"/>
      <c r="E12" s="248" t="s">
        <v>240</v>
      </c>
    </row>
    <row r="13" spans="1:5" x14ac:dyDescent="0.2">
      <c r="A13" s="1"/>
      <c r="B13" s="1"/>
      <c r="C13" s="1"/>
      <c r="D13" s="1"/>
      <c r="E13" s="1"/>
    </row>
    <row r="14" spans="1:5" x14ac:dyDescent="0.2">
      <c r="C14" s="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8"/>
  <sheetViews>
    <sheetView workbookViewId="0">
      <selection activeCell="I11" sqref="I11"/>
    </sheetView>
  </sheetViews>
  <sheetFormatPr baseColWidth="10" defaultRowHeight="14.25" x14ac:dyDescent="0.2"/>
  <sheetData>
    <row r="1" spans="1:6" x14ac:dyDescent="0.2">
      <c r="A1" s="845" t="s">
        <v>590</v>
      </c>
      <c r="B1" s="845"/>
      <c r="C1" s="845"/>
      <c r="D1" s="845"/>
      <c r="E1" s="845"/>
      <c r="F1" s="278"/>
    </row>
    <row r="2" spans="1:6" x14ac:dyDescent="0.2">
      <c r="A2" s="846"/>
      <c r="B2" s="846"/>
      <c r="C2" s="846"/>
      <c r="D2" s="846"/>
      <c r="E2" s="846"/>
      <c r="F2" s="62" t="s">
        <v>419</v>
      </c>
    </row>
    <row r="3" spans="1:6" x14ac:dyDescent="0.2">
      <c r="A3" s="279"/>
      <c r="B3" s="279"/>
      <c r="C3" s="280" t="s">
        <v>588</v>
      </c>
      <c r="D3" s="280" t="s">
        <v>555</v>
      </c>
      <c r="E3" s="280" t="s">
        <v>589</v>
      </c>
      <c r="F3" s="280" t="s">
        <v>555</v>
      </c>
    </row>
    <row r="4" spans="1:6" x14ac:dyDescent="0.2">
      <c r="A4" s="896">
        <v>2009</v>
      </c>
      <c r="B4" s="285" t="s">
        <v>289</v>
      </c>
      <c r="C4" s="384">
        <v>7.7359</v>
      </c>
      <c r="D4" s="727">
        <v>-3.815835281245334</v>
      </c>
      <c r="E4" s="384">
        <v>6.3959999999999999</v>
      </c>
      <c r="F4" s="727">
        <v>-3.5628665772054937</v>
      </c>
    </row>
    <row r="5" spans="1:6" x14ac:dyDescent="0.2">
      <c r="A5" s="897"/>
      <c r="B5" s="282" t="s">
        <v>420</v>
      </c>
      <c r="C5" s="382">
        <v>6.9970999999999997</v>
      </c>
      <c r="D5" s="725">
        <v>-9.550278571336241</v>
      </c>
      <c r="E5" s="382">
        <v>5.6573000000000002</v>
      </c>
      <c r="F5" s="725">
        <v>-11.549405878674166</v>
      </c>
    </row>
    <row r="6" spans="1:6" x14ac:dyDescent="0.2">
      <c r="A6" s="897"/>
      <c r="B6" s="282" t="s">
        <v>291</v>
      </c>
      <c r="C6" s="382">
        <v>6.8564999999999996</v>
      </c>
      <c r="D6" s="725">
        <v>-2.0094038958997307</v>
      </c>
      <c r="E6" s="382">
        <v>5.3018999999999998</v>
      </c>
      <c r="F6" s="725">
        <v>-6.2821487281919</v>
      </c>
    </row>
    <row r="7" spans="1:6" x14ac:dyDescent="0.2">
      <c r="A7" s="897"/>
      <c r="B7" s="282" t="s">
        <v>292</v>
      </c>
      <c r="C7" s="382">
        <v>6.7845000000000004</v>
      </c>
      <c r="D7" s="725">
        <v>-1.050098446729369</v>
      </c>
      <c r="E7" s="382">
        <v>5.2298999999999998</v>
      </c>
      <c r="F7" s="725">
        <v>-1.3580037345102711</v>
      </c>
    </row>
    <row r="8" spans="1:6" x14ac:dyDescent="0.2">
      <c r="A8" s="896">
        <v>2010</v>
      </c>
      <c r="B8" s="285" t="s">
        <v>289</v>
      </c>
      <c r="C8" s="384">
        <v>6.7853000000000003</v>
      </c>
      <c r="D8" s="727" t="s">
        <v>194</v>
      </c>
      <c r="E8" s="384">
        <v>5.2305999999999999</v>
      </c>
      <c r="F8" s="728" t="s">
        <v>194</v>
      </c>
    </row>
    <row r="9" spans="1:6" x14ac:dyDescent="0.2">
      <c r="A9" s="897"/>
      <c r="B9" s="282" t="s">
        <v>290</v>
      </c>
      <c r="C9" s="382">
        <v>6.9649000000000001</v>
      </c>
      <c r="D9" s="725">
        <v>2.6468984422206789</v>
      </c>
      <c r="E9" s="382">
        <v>5.4103000000000003</v>
      </c>
      <c r="F9" s="725">
        <v>3.4355523266929304</v>
      </c>
    </row>
    <row r="10" spans="1:6" x14ac:dyDescent="0.2">
      <c r="A10" s="897"/>
      <c r="B10" s="282" t="s">
        <v>291</v>
      </c>
      <c r="C10" s="382">
        <v>7.4569000000000001</v>
      </c>
      <c r="D10" s="725">
        <v>7.0639923042685462</v>
      </c>
      <c r="E10" s="382">
        <v>5.8754999999999997</v>
      </c>
      <c r="F10" s="725">
        <v>8.5984141359998407</v>
      </c>
    </row>
    <row r="11" spans="1:6" x14ac:dyDescent="0.2">
      <c r="A11" s="898"/>
      <c r="B11" s="287" t="s">
        <v>292</v>
      </c>
      <c r="C11" s="383">
        <v>7.3807999999999998</v>
      </c>
      <c r="D11" s="726">
        <v>-1.0205313199855204</v>
      </c>
      <c r="E11" s="383">
        <v>5.7994000000000003</v>
      </c>
      <c r="F11" s="726">
        <v>-1.2952089183899138</v>
      </c>
    </row>
    <row r="12" spans="1:6" x14ac:dyDescent="0.2">
      <c r="A12" s="897">
        <v>2011</v>
      </c>
      <c r="B12" s="282" t="s">
        <v>289</v>
      </c>
      <c r="C12" s="382">
        <v>7.6839000000000004</v>
      </c>
      <c r="D12" s="725">
        <v>4.1066009104704175</v>
      </c>
      <c r="E12" s="382">
        <v>6.02</v>
      </c>
      <c r="F12" s="725">
        <v>3.8038417767355108</v>
      </c>
    </row>
    <row r="13" spans="1:6" x14ac:dyDescent="0.2">
      <c r="A13" s="897"/>
      <c r="B13" s="282" t="s">
        <v>290</v>
      </c>
      <c r="C13" s="382">
        <v>7.9547999999999996</v>
      </c>
      <c r="D13" s="725">
        <v>3.5255534298988693</v>
      </c>
      <c r="E13" s="382">
        <v>6.2908999999999997</v>
      </c>
      <c r="F13" s="725">
        <v>4.5000000000000027</v>
      </c>
    </row>
    <row r="14" spans="1:6" x14ac:dyDescent="0.2">
      <c r="A14" s="897"/>
      <c r="B14" s="282" t="s">
        <v>291</v>
      </c>
      <c r="C14" s="382">
        <v>8.3352000000000004</v>
      </c>
      <c r="D14" s="725">
        <v>4.7820184039825104</v>
      </c>
      <c r="E14" s="382">
        <v>6.6712999999999996</v>
      </c>
      <c r="F14" s="725">
        <v>6.0468295474415399</v>
      </c>
    </row>
    <row r="15" spans="1:6" x14ac:dyDescent="0.2">
      <c r="A15" s="898"/>
      <c r="B15" s="287" t="s">
        <v>292</v>
      </c>
      <c r="C15" s="383">
        <v>8.4214000000000002</v>
      </c>
      <c r="D15" s="726">
        <v>1.034168346290429</v>
      </c>
      <c r="E15" s="383">
        <v>6.7573999999999996</v>
      </c>
      <c r="F15" s="726">
        <v>1.2906030308935299</v>
      </c>
    </row>
    <row r="16" spans="1:6" x14ac:dyDescent="0.2">
      <c r="A16" s="897">
        <v>2012</v>
      </c>
      <c r="B16" s="282" t="s">
        <v>289</v>
      </c>
      <c r="C16" s="382">
        <v>8.4930747799999988</v>
      </c>
      <c r="D16" s="725">
        <v>0.85110290450517256</v>
      </c>
      <c r="E16" s="382">
        <v>6.77558478</v>
      </c>
      <c r="F16" s="725">
        <v>0.2691091248113231</v>
      </c>
    </row>
    <row r="17" spans="1:6" x14ac:dyDescent="0.2">
      <c r="A17" s="897"/>
      <c r="B17" s="282" t="s">
        <v>293</v>
      </c>
      <c r="C17" s="382">
        <v>8.8919548999999982</v>
      </c>
      <c r="D17" s="725">
        <v>4.6965337093146315</v>
      </c>
      <c r="E17" s="382">
        <v>7.1146388999999992</v>
      </c>
      <c r="F17" s="725">
        <v>5.0040569339610448</v>
      </c>
    </row>
    <row r="18" spans="1:6" x14ac:dyDescent="0.2">
      <c r="A18" s="897"/>
      <c r="B18" s="282" t="s">
        <v>291</v>
      </c>
      <c r="C18" s="382">
        <v>9.0495981799999985</v>
      </c>
      <c r="D18" s="725">
        <v>1.772875388740448</v>
      </c>
      <c r="E18" s="382">
        <v>7.2722821799999995</v>
      </c>
      <c r="F18" s="725">
        <v>2.2157593971494505</v>
      </c>
    </row>
    <row r="19" spans="1:6" x14ac:dyDescent="0.2">
      <c r="A19" s="898"/>
      <c r="B19" s="287" t="s">
        <v>294</v>
      </c>
      <c r="C19" s="383">
        <v>9.2796727099999998</v>
      </c>
      <c r="D19" s="726">
        <v>2.5423728813559472</v>
      </c>
      <c r="E19" s="383">
        <v>7.4571707099999998</v>
      </c>
      <c r="F19" s="726">
        <v>2.5423728813559361</v>
      </c>
    </row>
    <row r="20" spans="1:6" x14ac:dyDescent="0.2">
      <c r="A20" s="730">
        <v>2013</v>
      </c>
      <c r="B20" s="731" t="s">
        <v>289</v>
      </c>
      <c r="C20" s="732">
        <v>9.3228939099999995</v>
      </c>
      <c r="D20" s="729">
        <v>0.46576211630204822</v>
      </c>
      <c r="E20" s="732">
        <v>7.4668749099999996</v>
      </c>
      <c r="F20" s="729">
        <v>0.13013246413933616</v>
      </c>
    </row>
    <row r="21" spans="1:6" x14ac:dyDescent="0.2">
      <c r="A21" s="730">
        <v>2014</v>
      </c>
      <c r="B21" s="731" t="s">
        <v>289</v>
      </c>
      <c r="C21" s="732">
        <v>9.3313711699999988</v>
      </c>
      <c r="D21" s="729">
        <v>9.0929491227036571E-2</v>
      </c>
      <c r="E21" s="732">
        <v>7.4541771700000004</v>
      </c>
      <c r="F21" s="729">
        <v>-0.17005427508895066</v>
      </c>
    </row>
    <row r="22" spans="1:6" x14ac:dyDescent="0.2">
      <c r="A22" s="896">
        <v>2015</v>
      </c>
      <c r="B22" s="282" t="s">
        <v>289</v>
      </c>
      <c r="C22" s="382">
        <v>9.0886999999999993</v>
      </c>
      <c r="D22" s="725">
        <v>-2.6</v>
      </c>
      <c r="E22" s="382">
        <v>7.2163000000000004</v>
      </c>
      <c r="F22" s="725">
        <v>-3.2</v>
      </c>
    </row>
    <row r="23" spans="1:6" x14ac:dyDescent="0.2">
      <c r="A23" s="897"/>
      <c r="B23" s="282" t="s">
        <v>290</v>
      </c>
      <c r="C23" s="382">
        <v>8.8966738299999992</v>
      </c>
      <c r="D23" s="725">
        <v>-2.1126277723363662</v>
      </c>
      <c r="E23" s="382">
        <v>7.0243198300000005</v>
      </c>
      <c r="F23" s="725">
        <v>-2.6607716516130533</v>
      </c>
    </row>
    <row r="24" spans="1:6" x14ac:dyDescent="0.2">
      <c r="A24" s="898"/>
      <c r="B24" s="287" t="s">
        <v>291</v>
      </c>
      <c r="C24" s="383">
        <v>8.6769076126901634</v>
      </c>
      <c r="D24" s="726">
        <v>-2.4702065233500399</v>
      </c>
      <c r="E24" s="383">
        <v>6.8045536126901629</v>
      </c>
      <c r="F24" s="726">
        <v>-3.1286476502855591</v>
      </c>
    </row>
    <row r="25" spans="1:6" x14ac:dyDescent="0.2">
      <c r="A25" s="733"/>
      <c r="B25" s="58"/>
      <c r="C25" s="94"/>
      <c r="D25" s="94"/>
      <c r="E25" s="94"/>
      <c r="F25" s="94" t="s">
        <v>298</v>
      </c>
    </row>
    <row r="26" spans="1:6" x14ac:dyDescent="0.2">
      <c r="A26" s="733" t="s">
        <v>671</v>
      </c>
      <c r="B26" s="58"/>
      <c r="C26" s="94"/>
      <c r="D26" s="94"/>
      <c r="E26" s="94"/>
      <c r="F26" s="94"/>
    </row>
    <row r="27" spans="1:6" x14ac:dyDescent="0.2">
      <c r="A27" s="94" t="s">
        <v>618</v>
      </c>
      <c r="B27" s="8"/>
      <c r="C27" s="8"/>
      <c r="D27" s="8"/>
      <c r="E27" s="8"/>
      <c r="F27" s="8"/>
    </row>
    <row r="28" spans="1:6" x14ac:dyDescent="0.2">
      <c r="A28" s="386"/>
      <c r="B28" s="8"/>
      <c r="C28" s="8"/>
      <c r="D28" s="8"/>
      <c r="E28" s="8"/>
      <c r="F28" s="8"/>
    </row>
  </sheetData>
  <mergeCells count="6">
    <mergeCell ref="A22:A24"/>
    <mergeCell ref="A1:E2"/>
    <mergeCell ref="A16:A19"/>
    <mergeCell ref="A4:A7"/>
    <mergeCell ref="A8:A11"/>
    <mergeCell ref="A12:A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7"/>
  <sheetViews>
    <sheetView zoomScale="110" zoomScaleNormal="110" zoomScaleSheetLayoutView="100" workbookViewId="0">
      <selection activeCell="F24" sqref="F24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88" t="s">
        <v>5</v>
      </c>
      <c r="B1" s="487"/>
      <c r="C1" s="487"/>
      <c r="D1" s="487"/>
      <c r="E1" s="487"/>
      <c r="F1" s="487"/>
      <c r="G1" s="487"/>
      <c r="H1" s="487"/>
      <c r="I1" s="402"/>
    </row>
    <row r="2" spans="1:9" ht="15.75" x14ac:dyDescent="0.25">
      <c r="A2" s="489"/>
      <c r="B2" s="490"/>
      <c r="C2" s="487"/>
      <c r="D2" s="487"/>
      <c r="E2" s="487"/>
      <c r="F2" s="487"/>
      <c r="G2" s="487"/>
      <c r="H2" s="62" t="s">
        <v>159</v>
      </c>
      <c r="I2" s="402"/>
    </row>
    <row r="3" spans="1:9" s="80" customFormat="1" ht="14.25" x14ac:dyDescent="0.2">
      <c r="A3" s="460"/>
      <c r="B3" s="856">
        <f>INDICE!A3</f>
        <v>42186</v>
      </c>
      <c r="C3" s="857"/>
      <c r="D3" s="857" t="s">
        <v>120</v>
      </c>
      <c r="E3" s="857"/>
      <c r="F3" s="857" t="s">
        <v>121</v>
      </c>
      <c r="G3" s="857"/>
      <c r="H3" s="857"/>
      <c r="I3" s="402"/>
    </row>
    <row r="4" spans="1:9" s="80" customFormat="1" ht="14.25" x14ac:dyDescent="0.2">
      <c r="A4" s="81"/>
      <c r="B4" s="72" t="s">
        <v>48</v>
      </c>
      <c r="C4" s="72" t="s">
        <v>500</v>
      </c>
      <c r="D4" s="72" t="s">
        <v>48</v>
      </c>
      <c r="E4" s="72" t="s">
        <v>500</v>
      </c>
      <c r="F4" s="72" t="s">
        <v>48</v>
      </c>
      <c r="G4" s="73" t="s">
        <v>500</v>
      </c>
      <c r="H4" s="73" t="s">
        <v>128</v>
      </c>
      <c r="I4" s="402"/>
    </row>
    <row r="5" spans="1:9" s="80" customFormat="1" ht="14.25" x14ac:dyDescent="0.2">
      <c r="A5" s="82" t="s">
        <v>622</v>
      </c>
      <c r="B5" s="481">
        <v>81.889060000000015</v>
      </c>
      <c r="C5" s="84">
        <v>-32.211643489581668</v>
      </c>
      <c r="D5" s="83">
        <v>938.19719000000009</v>
      </c>
      <c r="E5" s="84">
        <v>-6.7213540465043087</v>
      </c>
      <c r="F5" s="83">
        <v>1595.9778799999999</v>
      </c>
      <c r="G5" s="84">
        <v>1.762430489829081</v>
      </c>
      <c r="H5" s="484">
        <v>2.9185096630889649</v>
      </c>
      <c r="I5" s="402"/>
    </row>
    <row r="6" spans="1:9" s="80" customFormat="1" ht="14.25" x14ac:dyDescent="0.2">
      <c r="A6" s="82" t="s">
        <v>49</v>
      </c>
      <c r="B6" s="482">
        <v>457.16786999999988</v>
      </c>
      <c r="C6" s="86">
        <v>4.3062836632147583</v>
      </c>
      <c r="D6" s="85">
        <v>2680.1279800000007</v>
      </c>
      <c r="E6" s="86">
        <v>0.94102674825297161</v>
      </c>
      <c r="F6" s="85">
        <v>4642.5209500000001</v>
      </c>
      <c r="G6" s="86">
        <v>0.12139618677421041</v>
      </c>
      <c r="H6" s="485">
        <v>8.4896178220640266</v>
      </c>
      <c r="I6" s="402"/>
    </row>
    <row r="7" spans="1:9" s="80" customFormat="1" ht="14.25" x14ac:dyDescent="0.2">
      <c r="A7" s="82" t="s">
        <v>50</v>
      </c>
      <c r="B7" s="482">
        <v>542.06339999999989</v>
      </c>
      <c r="C7" s="86">
        <v>-3.6346620707317498</v>
      </c>
      <c r="D7" s="85">
        <v>3091.5457900000001</v>
      </c>
      <c r="E7" s="86">
        <v>4.4609786227177848</v>
      </c>
      <c r="F7" s="85">
        <v>5398.2993699999988</v>
      </c>
      <c r="G7" s="86">
        <v>3.6027031950691151</v>
      </c>
      <c r="H7" s="485">
        <v>9.8716837326041578</v>
      </c>
      <c r="I7" s="402"/>
    </row>
    <row r="8" spans="1:9" s="80" customFormat="1" ht="14.25" x14ac:dyDescent="0.2">
      <c r="A8" s="82" t="s">
        <v>129</v>
      </c>
      <c r="B8" s="482">
        <v>2606.4131600000001</v>
      </c>
      <c r="C8" s="86">
        <v>6.222047698634384</v>
      </c>
      <c r="D8" s="85">
        <v>17374.289510000002</v>
      </c>
      <c r="E8" s="86">
        <v>6.1419711224667992</v>
      </c>
      <c r="F8" s="85">
        <v>29341.516589999996</v>
      </c>
      <c r="G8" s="86">
        <v>3.7507684033073017</v>
      </c>
      <c r="H8" s="485">
        <v>53.655818649316224</v>
      </c>
      <c r="I8" s="402"/>
    </row>
    <row r="9" spans="1:9" s="80" customFormat="1" ht="14.25" x14ac:dyDescent="0.2">
      <c r="A9" s="82" t="s">
        <v>130</v>
      </c>
      <c r="B9" s="482">
        <v>702.57744999999989</v>
      </c>
      <c r="C9" s="86">
        <v>-5.4792463647760572</v>
      </c>
      <c r="D9" s="85">
        <v>4771.8962600000004</v>
      </c>
      <c r="E9" s="86">
        <v>-9.0710608530001888</v>
      </c>
      <c r="F9" s="85">
        <v>8469.8026899999986</v>
      </c>
      <c r="G9" s="87">
        <v>-6.8340575141148259</v>
      </c>
      <c r="H9" s="485">
        <v>15.488435839237264</v>
      </c>
      <c r="I9" s="402"/>
    </row>
    <row r="10" spans="1:9" s="80" customFormat="1" ht="14.25" x14ac:dyDescent="0.2">
      <c r="A10" s="81" t="s">
        <v>501</v>
      </c>
      <c r="B10" s="483">
        <v>477</v>
      </c>
      <c r="C10" s="89">
        <v>-3.977715605593696</v>
      </c>
      <c r="D10" s="88">
        <v>3179.327175239946</v>
      </c>
      <c r="E10" s="89">
        <v>6.8807154566611208</v>
      </c>
      <c r="F10" s="88">
        <v>5236.5697144500964</v>
      </c>
      <c r="G10" s="89">
        <v>-3.6412196473484886</v>
      </c>
      <c r="H10" s="486">
        <v>9.5759342936893521</v>
      </c>
      <c r="I10" s="402"/>
    </row>
    <row r="11" spans="1:9" s="80" customFormat="1" ht="14.25" x14ac:dyDescent="0.2">
      <c r="A11" s="90" t="s">
        <v>502</v>
      </c>
      <c r="B11" s="91">
        <v>4867.1109399999996</v>
      </c>
      <c r="C11" s="92">
        <v>1.073690086674731</v>
      </c>
      <c r="D11" s="91">
        <v>32035.383905239953</v>
      </c>
      <c r="E11" s="92">
        <v>2.6381328487656748</v>
      </c>
      <c r="F11" s="91">
        <v>54684.687194450096</v>
      </c>
      <c r="G11" s="92">
        <v>0.85309631451016488</v>
      </c>
      <c r="H11" s="92">
        <v>100</v>
      </c>
      <c r="I11" s="402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240</v>
      </c>
      <c r="I12" s="402"/>
    </row>
    <row r="13" spans="1:9" s="80" customFormat="1" ht="14.25" x14ac:dyDescent="0.2">
      <c r="A13" s="94" t="s">
        <v>570</v>
      </c>
      <c r="B13" s="82"/>
      <c r="C13" s="82"/>
      <c r="D13" s="82"/>
      <c r="E13" s="82"/>
      <c r="F13" s="82"/>
      <c r="G13" s="82"/>
      <c r="H13" s="82"/>
      <c r="I13" s="402"/>
    </row>
    <row r="14" spans="1:9" ht="14.25" x14ac:dyDescent="0.2">
      <c r="A14" s="94" t="s">
        <v>503</v>
      </c>
      <c r="B14" s="85"/>
      <c r="C14" s="487"/>
      <c r="D14" s="487"/>
      <c r="E14" s="487"/>
      <c r="F14" s="487"/>
      <c r="G14" s="487"/>
      <c r="H14" s="487"/>
      <c r="I14" s="402"/>
    </row>
    <row r="15" spans="1:9" ht="14.25" x14ac:dyDescent="0.2">
      <c r="A15" s="94" t="s">
        <v>504</v>
      </c>
      <c r="B15" s="487"/>
      <c r="C15" s="487"/>
      <c r="D15" s="487"/>
      <c r="E15" s="487"/>
      <c r="F15" s="487"/>
      <c r="G15" s="487"/>
      <c r="H15" s="487"/>
      <c r="I15" s="402"/>
    </row>
    <row r="16" spans="1:9" ht="14.25" x14ac:dyDescent="0.2">
      <c r="A16" s="94" t="s">
        <v>653</v>
      </c>
      <c r="B16" s="487"/>
      <c r="C16" s="487"/>
      <c r="D16" s="487"/>
      <c r="E16" s="487"/>
      <c r="F16" s="487"/>
      <c r="G16" s="487"/>
      <c r="H16" s="487"/>
      <c r="I16" s="402"/>
    </row>
    <row r="17" spans="1:9" ht="14.25" x14ac:dyDescent="0.2">
      <c r="A17" s="166" t="s">
        <v>670</v>
      </c>
      <c r="B17" s="487"/>
      <c r="C17" s="487"/>
      <c r="D17" s="487"/>
      <c r="E17" s="487"/>
      <c r="F17" s="487"/>
      <c r="G17" s="487"/>
      <c r="H17" s="487"/>
      <c r="I17" s="402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workbookViewId="0">
      <selection activeCell="E15" sqref="E15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ht="13.7" x14ac:dyDescent="0.2">
      <c r="A1" s="225" t="s">
        <v>421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3.7" x14ac:dyDescent="0.2">
      <c r="A2" s="225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0"/>
    </row>
    <row r="3" spans="1:13" x14ac:dyDescent="0.2">
      <c r="A3" s="227"/>
      <c r="B3" s="753">
        <v>2014</v>
      </c>
      <c r="C3" s="753" t="s">
        <v>616</v>
      </c>
      <c r="D3" s="753" t="s">
        <v>616</v>
      </c>
      <c r="E3" s="753" t="s">
        <v>616</v>
      </c>
      <c r="F3" s="753" t="s">
        <v>616</v>
      </c>
      <c r="G3" s="753">
        <v>2015</v>
      </c>
      <c r="H3" s="753" t="s">
        <v>616</v>
      </c>
      <c r="I3" s="753" t="s">
        <v>616</v>
      </c>
      <c r="J3" s="753" t="s">
        <v>616</v>
      </c>
      <c r="K3" s="753" t="s">
        <v>616</v>
      </c>
      <c r="L3" s="753" t="s">
        <v>616</v>
      </c>
      <c r="M3" s="753" t="s">
        <v>616</v>
      </c>
    </row>
    <row r="4" spans="1:13" x14ac:dyDescent="0.2">
      <c r="A4" s="312"/>
      <c r="B4" s="684">
        <v>41852</v>
      </c>
      <c r="C4" s="684">
        <v>41883</v>
      </c>
      <c r="D4" s="684">
        <v>41913</v>
      </c>
      <c r="E4" s="684">
        <v>41944</v>
      </c>
      <c r="F4" s="684">
        <v>41974</v>
      </c>
      <c r="G4" s="684">
        <v>42005</v>
      </c>
      <c r="H4" s="684">
        <v>42036</v>
      </c>
      <c r="I4" s="684">
        <v>42064</v>
      </c>
      <c r="J4" s="684">
        <v>42095</v>
      </c>
      <c r="K4" s="684">
        <v>42125</v>
      </c>
      <c r="L4" s="684">
        <v>42156</v>
      </c>
      <c r="M4" s="684">
        <v>42186</v>
      </c>
    </row>
    <row r="5" spans="1:13" x14ac:dyDescent="0.2">
      <c r="A5" s="387" t="s">
        <v>422</v>
      </c>
      <c r="B5" s="314">
        <v>3.8847619047619042</v>
      </c>
      <c r="C5" s="315">
        <v>3.9180000000000001</v>
      </c>
      <c r="D5" s="315">
        <v>3.7726086956521736</v>
      </c>
      <c r="E5" s="315">
        <v>4.0999999999999996</v>
      </c>
      <c r="F5" s="315">
        <v>3.4333333333333331</v>
      </c>
      <c r="G5" s="315">
        <v>2.9735000000000005</v>
      </c>
      <c r="H5" s="315">
        <v>2.8473684210526318</v>
      </c>
      <c r="I5" s="315">
        <v>2.8004545454545458</v>
      </c>
      <c r="J5" s="315">
        <v>2.5804761904761904</v>
      </c>
      <c r="K5" s="315">
        <v>2.8385000000000002</v>
      </c>
      <c r="L5" s="315">
        <v>2.769545454545455</v>
      </c>
      <c r="M5" s="315">
        <v>2.8304545454545464</v>
      </c>
    </row>
    <row r="6" spans="1:13" x14ac:dyDescent="0.2">
      <c r="A6" s="317" t="s">
        <v>423</v>
      </c>
      <c r="B6" s="388">
        <v>40.75</v>
      </c>
      <c r="C6" s="389">
        <v>48.486363636363642</v>
      </c>
      <c r="D6" s="389">
        <v>50.420869565217373</v>
      </c>
      <c r="E6" s="389">
        <v>54.932500000000005</v>
      </c>
      <c r="F6" s="389">
        <v>53.619545454545438</v>
      </c>
      <c r="G6" s="389">
        <v>46.255000000000003</v>
      </c>
      <c r="H6" s="389">
        <v>50.66</v>
      </c>
      <c r="I6" s="389">
        <v>47.287727272727281</v>
      </c>
      <c r="J6" s="389">
        <v>46.988636363636353</v>
      </c>
      <c r="K6" s="389">
        <v>44.074285714285701</v>
      </c>
      <c r="L6" s="389">
        <v>43.44</v>
      </c>
      <c r="M6" s="389">
        <v>43.533913043478265</v>
      </c>
    </row>
    <row r="7" spans="1:13" ht="13.7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48" t="s">
        <v>336</v>
      </c>
    </row>
    <row r="8" spans="1:13" ht="13.7" x14ac:dyDescent="0.2">
      <c r="A8" s="16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G14" sqref="G14"/>
    </sheetView>
  </sheetViews>
  <sheetFormatPr baseColWidth="10" defaultColWidth="11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398"/>
      <c r="H2" s="400"/>
      <c r="I2" s="399" t="s">
        <v>159</v>
      </c>
    </row>
    <row r="3" spans="1:71" s="80" customFormat="1" ht="12.75" x14ac:dyDescent="0.2">
      <c r="A3" s="79"/>
      <c r="B3" s="899">
        <f>INDICE!A3</f>
        <v>42186</v>
      </c>
      <c r="C3" s="900">
        <v>41671</v>
      </c>
      <c r="D3" s="899">
        <f>DATE(YEAR(B3),MONTH(B3)-1,1)</f>
        <v>42156</v>
      </c>
      <c r="E3" s="900"/>
      <c r="F3" s="899">
        <f>DATE(YEAR(B3)-1,MONTH(B3),1)</f>
        <v>41821</v>
      </c>
      <c r="G3" s="900"/>
      <c r="H3" s="848" t="s">
        <v>500</v>
      </c>
      <c r="I3" s="848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53">
        <f>D3</f>
        <v>42156</v>
      </c>
      <c r="I4" s="453">
        <f>F3</f>
        <v>41821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93" customFormat="1" ht="15" x14ac:dyDescent="0.2">
      <c r="A5" s="397" t="s">
        <v>425</v>
      </c>
      <c r="B5" s="381">
        <v>7152</v>
      </c>
      <c r="C5" s="735">
        <v>39.702453647163317</v>
      </c>
      <c r="D5" s="381">
        <v>7015</v>
      </c>
      <c r="E5" s="735">
        <v>38.75048334530188</v>
      </c>
      <c r="F5" s="381">
        <v>6280</v>
      </c>
      <c r="G5" s="735">
        <v>39.232835634409945</v>
      </c>
      <c r="H5" s="395">
        <v>1.9529579472558802</v>
      </c>
      <c r="I5" s="395">
        <v>13.885350318471337</v>
      </c>
      <c r="K5" s="394"/>
    </row>
    <row r="6" spans="1:71" s="393" customFormat="1" ht="15" x14ac:dyDescent="0.2">
      <c r="A6" s="396" t="s">
        <v>124</v>
      </c>
      <c r="B6" s="381">
        <v>10862</v>
      </c>
      <c r="C6" s="735">
        <v>60.297546352836683</v>
      </c>
      <c r="D6" s="381">
        <v>11088</v>
      </c>
      <c r="E6" s="735">
        <v>61.24951665469812</v>
      </c>
      <c r="F6" s="381">
        <v>9727</v>
      </c>
      <c r="G6" s="735">
        <v>60.767164365590055</v>
      </c>
      <c r="H6" s="395">
        <v>-2.0382395382395382</v>
      </c>
      <c r="I6" s="395">
        <v>11.668551454713684</v>
      </c>
      <c r="K6" s="394"/>
    </row>
    <row r="7" spans="1:71" s="80" customFormat="1" ht="12.75" x14ac:dyDescent="0.2">
      <c r="A7" s="90" t="s">
        <v>119</v>
      </c>
      <c r="B7" s="91">
        <v>18014</v>
      </c>
      <c r="C7" s="92">
        <v>100</v>
      </c>
      <c r="D7" s="91">
        <v>18103</v>
      </c>
      <c r="E7" s="92">
        <v>100</v>
      </c>
      <c r="F7" s="91">
        <v>16007</v>
      </c>
      <c r="G7" s="92">
        <v>100</v>
      </c>
      <c r="H7" s="92">
        <v>-0.49163122134452858</v>
      </c>
      <c r="I7" s="92">
        <v>12.538264509277191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33"/>
      <c r="I8" s="248" t="s">
        <v>240</v>
      </c>
      <c r="J8" s="393"/>
      <c r="K8" s="394"/>
      <c r="L8" s="393"/>
      <c r="M8" s="393"/>
      <c r="N8" s="393"/>
      <c r="O8" s="393"/>
      <c r="P8" s="393"/>
      <c r="Q8" s="393"/>
      <c r="R8" s="393"/>
      <c r="S8" s="393"/>
      <c r="T8" s="393"/>
      <c r="U8" s="393"/>
      <c r="V8" s="393"/>
      <c r="W8" s="393"/>
      <c r="X8" s="393"/>
      <c r="Y8" s="393"/>
      <c r="Z8" s="393"/>
      <c r="AA8" s="393"/>
      <c r="AB8" s="393"/>
      <c r="AC8" s="393"/>
      <c r="AD8" s="393"/>
      <c r="AE8" s="393"/>
      <c r="AF8" s="393"/>
      <c r="AG8" s="393"/>
      <c r="AH8" s="393"/>
      <c r="AI8" s="393"/>
      <c r="AJ8" s="393"/>
      <c r="AK8" s="393"/>
    </row>
    <row r="9" spans="1:71" s="390" customFormat="1" ht="12.75" x14ac:dyDescent="0.2">
      <c r="A9" s="733" t="s">
        <v>554</v>
      </c>
      <c r="B9" s="391"/>
      <c r="C9" s="392"/>
      <c r="D9" s="391"/>
      <c r="E9" s="391"/>
      <c r="F9" s="391"/>
      <c r="G9" s="391"/>
      <c r="H9" s="391"/>
      <c r="I9" s="391"/>
      <c r="J9" s="391"/>
      <c r="K9" s="391"/>
      <c r="L9" s="391"/>
    </row>
    <row r="10" spans="1:71" x14ac:dyDescent="0.2">
      <c r="A10" s="734" t="s">
        <v>550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1"/>
  <sheetViews>
    <sheetView workbookViewId="0">
      <selection activeCell="E24" sqref="E24"/>
    </sheetView>
  </sheetViews>
  <sheetFormatPr baseColWidth="10" defaultColWidth="11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398"/>
      <c r="H2" s="400"/>
      <c r="I2" s="399" t="s">
        <v>159</v>
      </c>
    </row>
    <row r="3" spans="1:71" s="80" customFormat="1" ht="12.75" x14ac:dyDescent="0.2">
      <c r="A3" s="79"/>
      <c r="B3" s="899">
        <f>INDICE!A3</f>
        <v>42186</v>
      </c>
      <c r="C3" s="900">
        <v>41671</v>
      </c>
      <c r="D3" s="899">
        <f>DATE(YEAR(B3),MONTH(B3)-1,1)</f>
        <v>42156</v>
      </c>
      <c r="E3" s="900"/>
      <c r="F3" s="899">
        <f>DATE(YEAR(B3)-1,MONTH(B3),1)</f>
        <v>41821</v>
      </c>
      <c r="G3" s="900"/>
      <c r="H3" s="848" t="s">
        <v>500</v>
      </c>
      <c r="I3" s="848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53">
        <f>D3</f>
        <v>42156</v>
      </c>
      <c r="I4" s="453">
        <f>F3</f>
        <v>41821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93" customFormat="1" ht="15" x14ac:dyDescent="0.2">
      <c r="A5" s="397" t="s">
        <v>553</v>
      </c>
      <c r="B5" s="381">
        <v>6872</v>
      </c>
      <c r="C5" s="735">
        <v>40.530332034093604</v>
      </c>
      <c r="D5" s="381">
        <v>6872</v>
      </c>
      <c r="E5" s="735">
        <v>40.104493143947543</v>
      </c>
      <c r="F5" s="381">
        <v>6882</v>
      </c>
      <c r="G5" s="735">
        <v>43.959887054032095</v>
      </c>
      <c r="H5" s="803">
        <v>0</v>
      </c>
      <c r="I5" s="238">
        <v>-0.14530659691950015</v>
      </c>
      <c r="K5" s="394"/>
    </row>
    <row r="6" spans="1:71" s="393" customFormat="1" ht="15" x14ac:dyDescent="0.2">
      <c r="A6" s="396" t="s">
        <v>626</v>
      </c>
      <c r="B6" s="381">
        <v>10083.202819999995</v>
      </c>
      <c r="C6" s="735">
        <v>59.469667965906389</v>
      </c>
      <c r="D6" s="381">
        <v>10263.23712999999</v>
      </c>
      <c r="E6" s="735">
        <v>59.895506856052464</v>
      </c>
      <c r="F6" s="381">
        <v>8773.1812600000048</v>
      </c>
      <c r="G6" s="735">
        <v>56.040112945967913</v>
      </c>
      <c r="H6" s="238">
        <v>-1.7541669136119395</v>
      </c>
      <c r="I6" s="238">
        <v>14.932115514047744</v>
      </c>
      <c r="K6" s="394"/>
    </row>
    <row r="7" spans="1:71" s="80" customFormat="1" ht="12.75" x14ac:dyDescent="0.2">
      <c r="A7" s="90" t="s">
        <v>119</v>
      </c>
      <c r="B7" s="91">
        <v>16955.202819999995</v>
      </c>
      <c r="C7" s="92">
        <v>100</v>
      </c>
      <c r="D7" s="91">
        <v>17135.23712999999</v>
      </c>
      <c r="E7" s="92">
        <v>100</v>
      </c>
      <c r="F7" s="91">
        <v>15655.181260000005</v>
      </c>
      <c r="G7" s="92">
        <v>100</v>
      </c>
      <c r="H7" s="92">
        <v>-1.050667164009043</v>
      </c>
      <c r="I7" s="92">
        <v>8.304097783406883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33"/>
      <c r="I8" s="248" t="s">
        <v>132</v>
      </c>
      <c r="J8" s="393"/>
      <c r="K8" s="394"/>
      <c r="L8" s="393"/>
      <c r="M8" s="393"/>
      <c r="N8" s="393"/>
      <c r="O8" s="393"/>
      <c r="P8" s="393"/>
      <c r="Q8" s="393"/>
      <c r="R8" s="393"/>
      <c r="S8" s="393"/>
      <c r="T8" s="393"/>
      <c r="U8" s="393"/>
      <c r="V8" s="393"/>
      <c r="W8" s="393"/>
      <c r="X8" s="393"/>
      <c r="Y8" s="393"/>
      <c r="Z8" s="393"/>
      <c r="AA8" s="393"/>
      <c r="AB8" s="393"/>
      <c r="AC8" s="393"/>
      <c r="AD8" s="393"/>
      <c r="AE8" s="393"/>
      <c r="AF8" s="393"/>
      <c r="AG8" s="393"/>
      <c r="AH8" s="393"/>
      <c r="AI8" s="393"/>
      <c r="AJ8" s="393"/>
      <c r="AK8" s="393"/>
    </row>
    <row r="9" spans="1:71" x14ac:dyDescent="0.2">
      <c r="A9" s="733" t="s">
        <v>554</v>
      </c>
    </row>
    <row r="10" spans="1:71" x14ac:dyDescent="0.2">
      <c r="A10" s="733" t="s">
        <v>550</v>
      </c>
    </row>
    <row r="11" spans="1:71" x14ac:dyDescent="0.2">
      <c r="A11" s="704" t="s">
        <v>670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F21" sqref="F21"/>
    </sheetView>
  </sheetViews>
  <sheetFormatPr baseColWidth="10" defaultColWidth="11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887" t="s">
        <v>600</v>
      </c>
      <c r="B1" s="887"/>
      <c r="C1" s="887"/>
      <c r="D1" s="887"/>
      <c r="E1" s="887"/>
      <c r="F1" s="887"/>
      <c r="G1" s="13"/>
      <c r="H1" s="13"/>
      <c r="I1" s="13"/>
    </row>
    <row r="2" spans="1:9" x14ac:dyDescent="0.2">
      <c r="A2" s="888"/>
      <c r="B2" s="888"/>
      <c r="C2" s="888"/>
      <c r="D2" s="888"/>
      <c r="E2" s="888"/>
      <c r="F2" s="888"/>
      <c r="G2" s="13"/>
      <c r="H2" s="13"/>
      <c r="I2" s="230" t="s">
        <v>551</v>
      </c>
    </row>
    <row r="3" spans="1:9" x14ac:dyDescent="0.2">
      <c r="A3" s="406"/>
      <c r="B3" s="408"/>
      <c r="C3" s="408"/>
      <c r="D3" s="856">
        <f>INDICE!A3</f>
        <v>42186</v>
      </c>
      <c r="E3" s="856">
        <v>41671</v>
      </c>
      <c r="F3" s="856">
        <f>DATE(YEAR(D3),MONTH(D3)-1,1)</f>
        <v>42156</v>
      </c>
      <c r="G3" s="856"/>
      <c r="H3" s="859">
        <f>DATE(YEAR(D3)-1,MONTH(D3),1)</f>
        <v>41821</v>
      </c>
      <c r="I3" s="859"/>
    </row>
    <row r="4" spans="1:9" x14ac:dyDescent="0.2">
      <c r="A4" s="343"/>
      <c r="B4" s="344"/>
      <c r="C4" s="344"/>
      <c r="D4" s="97" t="s">
        <v>428</v>
      </c>
      <c r="E4" s="261" t="s">
        <v>110</v>
      </c>
      <c r="F4" s="97" t="s">
        <v>428</v>
      </c>
      <c r="G4" s="261" t="s">
        <v>110</v>
      </c>
      <c r="H4" s="97" t="s">
        <v>428</v>
      </c>
      <c r="I4" s="261" t="s">
        <v>110</v>
      </c>
    </row>
    <row r="5" spans="1:9" x14ac:dyDescent="0.2">
      <c r="A5" s="352" t="s">
        <v>427</v>
      </c>
      <c r="B5" s="237"/>
      <c r="C5" s="237"/>
      <c r="D5" s="622">
        <v>125.75910002406353</v>
      </c>
      <c r="E5" s="738">
        <v>100</v>
      </c>
      <c r="F5" s="622">
        <v>127.17981070024865</v>
      </c>
      <c r="G5" s="738">
        <v>100</v>
      </c>
      <c r="H5" s="622">
        <v>111.25349460215914</v>
      </c>
      <c r="I5" s="738">
        <v>100</v>
      </c>
    </row>
    <row r="6" spans="1:9" x14ac:dyDescent="0.2">
      <c r="A6" s="405" t="s">
        <v>548</v>
      </c>
      <c r="B6" s="237"/>
      <c r="C6" s="237"/>
      <c r="D6" s="622">
        <v>74.772371059597333</v>
      </c>
      <c r="E6" s="738">
        <v>59.456827414707902</v>
      </c>
      <c r="F6" s="380">
        <v>76.193081735782471</v>
      </c>
      <c r="G6" s="738">
        <v>59.909730417324411</v>
      </c>
      <c r="H6" s="380">
        <v>60.339764094362259</v>
      </c>
      <c r="I6" s="738">
        <v>54.23628651858207</v>
      </c>
    </row>
    <row r="7" spans="1:9" x14ac:dyDescent="0.2">
      <c r="A7" s="405" t="s">
        <v>549</v>
      </c>
      <c r="B7" s="237"/>
      <c r="C7" s="237"/>
      <c r="D7" s="622">
        <v>50.986728964466195</v>
      </c>
      <c r="E7" s="738">
        <v>40.543172585292098</v>
      </c>
      <c r="F7" s="380">
        <v>50.986728964466195</v>
      </c>
      <c r="G7" s="738">
        <v>40.090269582675603</v>
      </c>
      <c r="H7" s="380">
        <v>50.913730507796885</v>
      </c>
      <c r="I7" s="738">
        <v>45.763713481417945</v>
      </c>
    </row>
    <row r="8" spans="1:9" x14ac:dyDescent="0.2">
      <c r="A8" s="343" t="s">
        <v>604</v>
      </c>
      <c r="B8" s="404"/>
      <c r="C8" s="404"/>
      <c r="D8" s="724">
        <v>90</v>
      </c>
      <c r="E8" s="739"/>
      <c r="F8" s="724">
        <v>90</v>
      </c>
      <c r="G8" s="739"/>
      <c r="H8" s="724">
        <v>90</v>
      </c>
      <c r="I8" s="739"/>
    </row>
    <row r="9" spans="1:9" x14ac:dyDescent="0.2">
      <c r="A9" s="632" t="s">
        <v>550</v>
      </c>
      <c r="B9" s="330"/>
      <c r="C9" s="330"/>
      <c r="D9" s="330"/>
      <c r="E9" s="356"/>
      <c r="F9" s="13"/>
      <c r="G9" s="13"/>
      <c r="H9" s="13"/>
      <c r="I9" s="248" t="s">
        <v>240</v>
      </c>
    </row>
    <row r="10" spans="1:9" x14ac:dyDescent="0.2">
      <c r="A10" s="632" t="s">
        <v>605</v>
      </c>
      <c r="B10" s="401"/>
      <c r="C10" s="401"/>
      <c r="D10" s="401"/>
      <c r="E10" s="401"/>
      <c r="F10" s="401"/>
      <c r="G10" s="401"/>
      <c r="H10" s="401"/>
      <c r="I10" s="401"/>
    </row>
    <row r="11" spans="1:9" x14ac:dyDescent="0.2">
      <c r="A11" s="330"/>
      <c r="B11" s="401"/>
      <c r="C11" s="401"/>
      <c r="D11" s="401"/>
      <c r="E11" s="401"/>
      <c r="F11" s="401"/>
      <c r="G11" s="401"/>
      <c r="H11" s="401"/>
      <c r="I11" s="401"/>
    </row>
    <row r="12" spans="1:9" x14ac:dyDescent="0.2">
      <c r="A12" s="401"/>
      <c r="B12" s="401"/>
      <c r="C12" s="401"/>
      <c r="D12" s="401"/>
      <c r="E12" s="401"/>
      <c r="F12" s="401"/>
      <c r="G12" s="401"/>
      <c r="H12" s="401"/>
      <c r="I12" s="401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F19" sqref="F19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887" t="s">
        <v>553</v>
      </c>
      <c r="B1" s="887"/>
      <c r="C1" s="887"/>
      <c r="D1" s="887"/>
      <c r="E1" s="407"/>
      <c r="F1" s="13"/>
      <c r="G1" s="13"/>
      <c r="H1" s="13"/>
      <c r="I1" s="13"/>
    </row>
    <row r="2" spans="1:40" ht="15" x14ac:dyDescent="0.2">
      <c r="A2" s="887"/>
      <c r="B2" s="887"/>
      <c r="C2" s="887"/>
      <c r="D2" s="887"/>
      <c r="E2" s="407"/>
      <c r="F2" s="13"/>
      <c r="G2" s="312"/>
      <c r="H2" s="400"/>
      <c r="I2" s="399" t="s">
        <v>159</v>
      </c>
    </row>
    <row r="3" spans="1:40" x14ac:dyDescent="0.2">
      <c r="A3" s="406"/>
      <c r="B3" s="899">
        <f>INDICE!A3</f>
        <v>42186</v>
      </c>
      <c r="C3" s="900">
        <v>41671</v>
      </c>
      <c r="D3" s="899">
        <f>DATE(YEAR(B3),MONTH(B3)-1,1)</f>
        <v>42156</v>
      </c>
      <c r="E3" s="900"/>
      <c r="F3" s="899">
        <f>DATE(YEAR(B3)-1,MONTH(B3),1)</f>
        <v>41821</v>
      </c>
      <c r="G3" s="900"/>
      <c r="H3" s="848" t="s">
        <v>500</v>
      </c>
      <c r="I3" s="848"/>
    </row>
    <row r="4" spans="1:40" x14ac:dyDescent="0.2">
      <c r="A4" s="343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53">
        <f>D3</f>
        <v>42156</v>
      </c>
      <c r="I4" s="453">
        <f>F3</f>
        <v>41821</v>
      </c>
    </row>
    <row r="5" spans="1:40" x14ac:dyDescent="0.2">
      <c r="A5" s="352" t="s">
        <v>49</v>
      </c>
      <c r="B5" s="380">
        <v>506</v>
      </c>
      <c r="C5" s="395">
        <v>7.3632130384167631</v>
      </c>
      <c r="D5" s="380">
        <v>506</v>
      </c>
      <c r="E5" s="395">
        <v>7.3632130384167631</v>
      </c>
      <c r="F5" s="380">
        <v>507</v>
      </c>
      <c r="G5" s="395">
        <v>7.3670444638186572</v>
      </c>
      <c r="H5" s="792">
        <v>0</v>
      </c>
      <c r="I5" s="622">
        <v>-0.19723865877712032</v>
      </c>
      <c r="J5" s="402"/>
    </row>
    <row r="6" spans="1:40" x14ac:dyDescent="0.2">
      <c r="A6" s="405" t="s">
        <v>50</v>
      </c>
      <c r="B6" s="380">
        <v>340</v>
      </c>
      <c r="C6" s="395">
        <v>4.9476135040745053</v>
      </c>
      <c r="D6" s="380">
        <v>340</v>
      </c>
      <c r="E6" s="395">
        <v>4.9476135040745053</v>
      </c>
      <c r="F6" s="380">
        <v>341</v>
      </c>
      <c r="G6" s="395">
        <v>4.954954954954955</v>
      </c>
      <c r="H6" s="792">
        <v>0</v>
      </c>
      <c r="I6" s="622">
        <v>-0.2932551319648094</v>
      </c>
      <c r="J6" s="402"/>
    </row>
    <row r="7" spans="1:40" x14ac:dyDescent="0.2">
      <c r="A7" s="405" t="s">
        <v>129</v>
      </c>
      <c r="B7" s="380">
        <v>3385</v>
      </c>
      <c r="C7" s="395">
        <v>49.257857974388827</v>
      </c>
      <c r="D7" s="380">
        <v>3385</v>
      </c>
      <c r="E7" s="395">
        <v>49.257857974388827</v>
      </c>
      <c r="F7" s="380">
        <v>3388</v>
      </c>
      <c r="G7" s="395">
        <v>49.229875036326646</v>
      </c>
      <c r="H7" s="792">
        <v>0</v>
      </c>
      <c r="I7" s="622">
        <v>-8.8547815820543094E-2</v>
      </c>
      <c r="J7" s="402"/>
    </row>
    <row r="8" spans="1:40" x14ac:dyDescent="0.2">
      <c r="A8" s="405" t="s">
        <v>130</v>
      </c>
      <c r="B8" s="380">
        <v>204</v>
      </c>
      <c r="C8" s="395">
        <v>2.9685681024447033</v>
      </c>
      <c r="D8" s="380">
        <v>204</v>
      </c>
      <c r="E8" s="395">
        <v>2.9685681024447033</v>
      </c>
      <c r="F8" s="380">
        <v>216</v>
      </c>
      <c r="G8" s="395">
        <v>3.1386224934612033</v>
      </c>
      <c r="H8" s="792">
        <v>0</v>
      </c>
      <c r="I8" s="622">
        <v>-5.5555555555555554</v>
      </c>
      <c r="J8" s="402"/>
    </row>
    <row r="9" spans="1:40" x14ac:dyDescent="0.2">
      <c r="A9" s="343" t="s">
        <v>426</v>
      </c>
      <c r="B9" s="724">
        <v>2437</v>
      </c>
      <c r="C9" s="736">
        <v>35.462747380675204</v>
      </c>
      <c r="D9" s="724">
        <v>2437</v>
      </c>
      <c r="E9" s="736">
        <v>35.462747380675204</v>
      </c>
      <c r="F9" s="724">
        <v>2430</v>
      </c>
      <c r="G9" s="736">
        <v>35.309503051438533</v>
      </c>
      <c r="H9" s="804">
        <v>0</v>
      </c>
      <c r="I9" s="737">
        <v>0.2880658436213992</v>
      </c>
      <c r="J9" s="402"/>
    </row>
    <row r="10" spans="1:40" s="80" customFormat="1" x14ac:dyDescent="0.2">
      <c r="A10" s="90" t="s">
        <v>119</v>
      </c>
      <c r="B10" s="91">
        <v>6872</v>
      </c>
      <c r="C10" s="403">
        <v>100</v>
      </c>
      <c r="D10" s="91">
        <v>6872</v>
      </c>
      <c r="E10" s="403">
        <v>100</v>
      </c>
      <c r="F10" s="91">
        <v>6882</v>
      </c>
      <c r="G10" s="403">
        <v>100</v>
      </c>
      <c r="H10" s="805">
        <v>0</v>
      </c>
      <c r="I10" s="92">
        <v>-0.14530659691950015</v>
      </c>
      <c r="J10" s="402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36"/>
      <c r="B11" s="330"/>
      <c r="C11" s="330"/>
      <c r="D11" s="330"/>
      <c r="E11" s="330"/>
      <c r="F11" s="13"/>
      <c r="G11" s="13"/>
      <c r="H11" s="13"/>
      <c r="I11" s="248" t="s">
        <v>240</v>
      </c>
    </row>
    <row r="12" spans="1:40" s="390" customFormat="1" ht="12.75" x14ac:dyDescent="0.2">
      <c r="A12" s="734" t="s">
        <v>552</v>
      </c>
      <c r="B12" s="391"/>
      <c r="C12" s="391"/>
      <c r="D12" s="392"/>
      <c r="E12" s="392"/>
      <c r="F12" s="391"/>
      <c r="G12" s="391"/>
      <c r="H12" s="391"/>
      <c r="I12" s="391"/>
      <c r="J12" s="391"/>
      <c r="K12" s="391"/>
      <c r="L12" s="391"/>
      <c r="M12" s="391"/>
      <c r="N12" s="391"/>
      <c r="O12" s="391"/>
    </row>
    <row r="13" spans="1:40" x14ac:dyDescent="0.2">
      <c r="A13" s="330" t="s">
        <v>550</v>
      </c>
      <c r="B13" s="401"/>
      <c r="C13" s="401"/>
      <c r="D13" s="401"/>
      <c r="E13" s="401"/>
      <c r="F13" s="401"/>
      <c r="G13" s="401"/>
      <c r="H13" s="401"/>
      <c r="I13" s="401"/>
    </row>
    <row r="14" spans="1:40" x14ac:dyDescent="0.2">
      <c r="A14" s="704" t="s">
        <v>669</v>
      </c>
      <c r="B14" s="401"/>
      <c r="C14" s="401"/>
      <c r="D14" s="401"/>
      <c r="E14" s="401"/>
      <c r="F14" s="401"/>
      <c r="G14" s="401"/>
      <c r="H14" s="401"/>
      <c r="I14" s="401"/>
    </row>
  </sheetData>
  <mergeCells count="5">
    <mergeCell ref="A1:D2"/>
    <mergeCell ref="H3:I3"/>
    <mergeCell ref="B3:C3"/>
    <mergeCell ref="D3:E3"/>
    <mergeCell ref="F3:G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21"/>
  <sheetViews>
    <sheetView workbookViewId="0">
      <selection activeCell="F33" sqref="F33"/>
    </sheetView>
  </sheetViews>
  <sheetFormatPr baseColWidth="10" defaultColWidth="11" defaultRowHeight="12.75" x14ac:dyDescent="0.2"/>
  <cols>
    <col min="1" max="1" width="30.25" style="357" customWidth="1"/>
    <col min="2" max="2" width="11" style="357"/>
    <col min="3" max="3" width="11.625" style="357" customWidth="1"/>
    <col min="4" max="4" width="11" style="357"/>
    <col min="5" max="5" width="11.625" style="357" customWidth="1"/>
    <col min="6" max="6" width="11" style="357"/>
    <col min="7" max="7" width="11.625" style="357" customWidth="1"/>
    <col min="8" max="9" width="10.5" style="357" customWidth="1"/>
    <col min="10" max="16384" width="11" style="357"/>
  </cols>
  <sheetData>
    <row r="1" spans="1:12" x14ac:dyDescent="0.2">
      <c r="A1" s="887" t="s">
        <v>40</v>
      </c>
      <c r="B1" s="887"/>
      <c r="C1" s="887"/>
      <c r="D1" s="185"/>
      <c r="E1" s="185"/>
      <c r="F1" s="185"/>
      <c r="G1" s="12"/>
      <c r="H1" s="12"/>
      <c r="I1" s="12"/>
      <c r="J1" s="12"/>
      <c r="K1" s="12"/>
      <c r="L1" s="12"/>
    </row>
    <row r="2" spans="1:12" x14ac:dyDescent="0.2">
      <c r="A2" s="887"/>
      <c r="B2" s="887"/>
      <c r="C2" s="887"/>
      <c r="D2" s="413"/>
      <c r="E2" s="185"/>
      <c r="F2" s="185"/>
      <c r="H2" s="12"/>
      <c r="I2" s="12"/>
      <c r="J2" s="12"/>
      <c r="K2" s="12"/>
    </row>
    <row r="3" spans="1:12" x14ac:dyDescent="0.2">
      <c r="A3" s="412"/>
      <c r="B3" s="12"/>
      <c r="C3" s="12"/>
      <c r="D3" s="12"/>
      <c r="E3" s="12"/>
      <c r="F3" s="12"/>
      <c r="G3" s="12"/>
      <c r="H3" s="358"/>
      <c r="I3" s="399" t="s">
        <v>593</v>
      </c>
      <c r="J3" s="12"/>
      <c r="K3" s="12"/>
      <c r="L3" s="12"/>
    </row>
    <row r="4" spans="1:12" x14ac:dyDescent="0.2">
      <c r="A4" s="200"/>
      <c r="B4" s="899">
        <f>INDICE!A3</f>
        <v>42186</v>
      </c>
      <c r="C4" s="900">
        <v>41671</v>
      </c>
      <c r="D4" s="899">
        <f>DATE(YEAR(B4),MONTH(B4)-1,1)</f>
        <v>42156</v>
      </c>
      <c r="E4" s="900"/>
      <c r="F4" s="899">
        <f>DATE(YEAR(B4)-1,MONTH(B4),1)</f>
        <v>41821</v>
      </c>
      <c r="G4" s="900"/>
      <c r="H4" s="848" t="s">
        <v>500</v>
      </c>
      <c r="I4" s="848"/>
      <c r="J4" s="12"/>
      <c r="K4" s="12"/>
      <c r="L4" s="12"/>
    </row>
    <row r="5" spans="1:12" x14ac:dyDescent="0.2">
      <c r="A5" s="200"/>
      <c r="B5" s="261" t="s">
        <v>55</v>
      </c>
      <c r="C5" s="261" t="s">
        <v>110</v>
      </c>
      <c r="D5" s="261" t="s">
        <v>55</v>
      </c>
      <c r="E5" s="261" t="s">
        <v>110</v>
      </c>
      <c r="F5" s="261" t="s">
        <v>55</v>
      </c>
      <c r="G5" s="261" t="s">
        <v>110</v>
      </c>
      <c r="H5" s="453">
        <f>D4</f>
        <v>42156</v>
      </c>
      <c r="I5" s="453">
        <f>F4</f>
        <v>41821</v>
      </c>
      <c r="J5" s="12"/>
      <c r="K5" s="12"/>
      <c r="L5" s="12"/>
    </row>
    <row r="6" spans="1:12" ht="15" customHeight="1" x14ac:dyDescent="0.2">
      <c r="A6" s="200" t="s">
        <v>431</v>
      </c>
      <c r="B6" s="360">
        <v>5910.232</v>
      </c>
      <c r="C6" s="359">
        <v>22.734022379247076</v>
      </c>
      <c r="D6" s="360">
        <v>6780.402</v>
      </c>
      <c r="E6" s="359">
        <v>25.762711529528126</v>
      </c>
      <c r="F6" s="360">
        <v>11717.058999999999</v>
      </c>
      <c r="G6" s="359">
        <v>30.986855366506511</v>
      </c>
      <c r="H6" s="238">
        <v>-12.833604851157792</v>
      </c>
      <c r="I6" s="238">
        <v>-49.558741660343266</v>
      </c>
      <c r="J6" s="12"/>
      <c r="K6" s="12"/>
      <c r="L6" s="12"/>
    </row>
    <row r="7" spans="1:12" ht="14.25" x14ac:dyDescent="0.2">
      <c r="A7" s="411" t="s">
        <v>430</v>
      </c>
      <c r="B7" s="360">
        <v>20087.067999999999</v>
      </c>
      <c r="C7" s="359">
        <v>77.265977620752921</v>
      </c>
      <c r="D7" s="360">
        <v>19538.264000000003</v>
      </c>
      <c r="E7" s="359">
        <v>74.237288470471867</v>
      </c>
      <c r="F7" s="360">
        <v>26095.938999999998</v>
      </c>
      <c r="G7" s="359">
        <v>69.013144633493482</v>
      </c>
      <c r="H7" s="238">
        <v>2.8088677683953724</v>
      </c>
      <c r="I7" s="238">
        <v>-23.026076969293957</v>
      </c>
      <c r="J7" s="12"/>
      <c r="K7" s="12"/>
      <c r="L7" s="12"/>
    </row>
    <row r="8" spans="1:12" x14ac:dyDescent="0.2">
      <c r="A8" s="244" t="s">
        <v>119</v>
      </c>
      <c r="B8" s="245">
        <v>25997.3</v>
      </c>
      <c r="C8" s="246">
        <v>100</v>
      </c>
      <c r="D8" s="245">
        <v>26318.666000000005</v>
      </c>
      <c r="E8" s="246">
        <v>100</v>
      </c>
      <c r="F8" s="245">
        <v>37812.998</v>
      </c>
      <c r="G8" s="246">
        <v>100</v>
      </c>
      <c r="H8" s="92">
        <v>-1.2210573286655388</v>
      </c>
      <c r="I8" s="92">
        <v>-31.247715401989552</v>
      </c>
      <c r="J8" s="409"/>
      <c r="K8" s="409"/>
    </row>
    <row r="9" spans="1:12" s="390" customFormat="1" x14ac:dyDescent="0.2">
      <c r="A9" s="409"/>
      <c r="B9" s="409"/>
      <c r="C9" s="409"/>
      <c r="D9" s="409"/>
      <c r="E9" s="409"/>
      <c r="F9" s="409"/>
      <c r="H9" s="409"/>
      <c r="I9" s="248" t="s">
        <v>240</v>
      </c>
      <c r="J9" s="391"/>
      <c r="K9" s="391"/>
      <c r="L9" s="391"/>
    </row>
    <row r="10" spans="1:12" x14ac:dyDescent="0.2">
      <c r="A10" s="734" t="s">
        <v>591</v>
      </c>
      <c r="B10" s="391"/>
      <c r="C10" s="392"/>
      <c r="D10" s="391"/>
      <c r="E10" s="391"/>
      <c r="F10" s="391"/>
      <c r="G10" s="391"/>
      <c r="H10" s="409"/>
      <c r="I10" s="409"/>
      <c r="J10" s="409"/>
      <c r="K10" s="409"/>
      <c r="L10" s="409"/>
    </row>
    <row r="11" spans="1:12" x14ac:dyDescent="0.2">
      <c r="A11" s="330" t="s">
        <v>592</v>
      </c>
      <c r="B11" s="409"/>
      <c r="C11" s="410"/>
      <c r="D11" s="409"/>
      <c r="E11" s="409"/>
      <c r="F11" s="409"/>
      <c r="G11" s="409"/>
      <c r="H11" s="409"/>
      <c r="I11" s="409"/>
      <c r="J11" s="409"/>
      <c r="K11" s="409"/>
      <c r="L11" s="409"/>
    </row>
    <row r="12" spans="1:12" x14ac:dyDescent="0.2">
      <c r="A12" s="330" t="s">
        <v>550</v>
      </c>
      <c r="B12" s="409"/>
      <c r="C12" s="409"/>
      <c r="D12" s="409"/>
      <c r="E12" s="409"/>
      <c r="F12" s="409"/>
      <c r="G12" s="409"/>
      <c r="H12" s="12"/>
      <c r="I12" s="185"/>
      <c r="J12" s="409"/>
      <c r="K12" s="409"/>
      <c r="L12" s="409"/>
    </row>
    <row r="13" spans="1:12" x14ac:dyDescent="0.2">
      <c r="A13" s="409"/>
      <c r="B13" s="409"/>
      <c r="C13" s="409"/>
      <c r="D13" s="409"/>
      <c r="E13" s="409"/>
      <c r="F13" s="409"/>
      <c r="G13" s="409"/>
      <c r="H13" s="12"/>
      <c r="I13" s="12"/>
      <c r="J13" s="409"/>
      <c r="K13" s="409"/>
      <c r="L13" s="409"/>
    </row>
    <row r="14" spans="1:12" x14ac:dyDescent="0.2">
      <c r="A14" s="409"/>
      <c r="B14" s="409"/>
      <c r="C14" s="409"/>
      <c r="D14" s="409"/>
      <c r="E14" s="409"/>
      <c r="F14" s="409"/>
      <c r="G14" s="409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9" spans="3:13" x14ac:dyDescent="0.2">
      <c r="M19" s="357" t="s">
        <v>429</v>
      </c>
    </row>
    <row r="21" spans="3:13" x14ac:dyDescent="0.2">
      <c r="C21" s="824"/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G68"/>
  <sheetViews>
    <sheetView workbookViewId="0">
      <selection activeCell="L51" sqref="L51"/>
    </sheetView>
  </sheetViews>
  <sheetFormatPr baseColWidth="10" defaultRowHeight="14.25" x14ac:dyDescent="0.2"/>
  <cols>
    <col min="1" max="1" width="22" customWidth="1"/>
    <col min="2" max="2" width="14.125" customWidth="1"/>
    <col min="5" max="5" width="11" customWidth="1"/>
    <col min="6" max="6" width="11.75" customWidth="1"/>
  </cols>
  <sheetData>
    <row r="1" spans="1:7" x14ac:dyDescent="0.2">
      <c r="A1" s="901" t="s">
        <v>1</v>
      </c>
      <c r="B1" s="901"/>
      <c r="C1" s="901"/>
      <c r="D1" s="901"/>
      <c r="E1" s="414"/>
      <c r="F1" s="414"/>
      <c r="G1" s="415"/>
    </row>
    <row r="2" spans="1:7" x14ac:dyDescent="0.2">
      <c r="A2" s="901"/>
      <c r="B2" s="901"/>
      <c r="C2" s="901"/>
      <c r="D2" s="901"/>
      <c r="E2" s="415"/>
      <c r="F2" s="415"/>
      <c r="G2" s="415"/>
    </row>
    <row r="3" spans="1:7" x14ac:dyDescent="0.2">
      <c r="A3" s="628"/>
      <c r="B3" s="628"/>
      <c r="C3" s="628"/>
      <c r="D3" s="415"/>
      <c r="E3" s="415"/>
      <c r="F3" s="415"/>
      <c r="G3" s="415"/>
    </row>
    <row r="4" spans="1:7" x14ac:dyDescent="0.2">
      <c r="A4" s="416" t="s">
        <v>432</v>
      </c>
      <c r="B4" s="415"/>
      <c r="C4" s="415"/>
      <c r="D4" s="415"/>
      <c r="E4" s="415"/>
      <c r="F4" s="415"/>
      <c r="G4" s="415"/>
    </row>
    <row r="5" spans="1:7" x14ac:dyDescent="0.2">
      <c r="A5" s="417"/>
      <c r="B5" s="417" t="s">
        <v>433</v>
      </c>
      <c r="C5" s="417" t="s">
        <v>434</v>
      </c>
      <c r="D5" s="417" t="s">
        <v>435</v>
      </c>
      <c r="E5" s="417" t="s">
        <v>436</v>
      </c>
      <c r="F5" s="417" t="s">
        <v>55</v>
      </c>
      <c r="G5" s="415"/>
    </row>
    <row r="6" spans="1:7" x14ac:dyDescent="0.2">
      <c r="A6" s="418" t="s">
        <v>433</v>
      </c>
      <c r="B6" s="419">
        <v>1</v>
      </c>
      <c r="C6" s="419">
        <v>238.8</v>
      </c>
      <c r="D6" s="419">
        <v>0.23880000000000001</v>
      </c>
      <c r="E6" s="420" t="s">
        <v>437</v>
      </c>
      <c r="F6" s="420">
        <v>0.27779999999999999</v>
      </c>
      <c r="G6" s="415"/>
    </row>
    <row r="7" spans="1:7" x14ac:dyDescent="0.2">
      <c r="A7" s="421" t="s">
        <v>434</v>
      </c>
      <c r="B7" s="422" t="s">
        <v>438</v>
      </c>
      <c r="C7" s="423">
        <v>1</v>
      </c>
      <c r="D7" s="424" t="s">
        <v>439</v>
      </c>
      <c r="E7" s="424" t="s">
        <v>440</v>
      </c>
      <c r="F7" s="422" t="s">
        <v>441</v>
      </c>
      <c r="G7" s="415"/>
    </row>
    <row r="8" spans="1:7" x14ac:dyDescent="0.2">
      <c r="A8" s="421" t="s">
        <v>435</v>
      </c>
      <c r="B8" s="422">
        <v>4.1867999999999999</v>
      </c>
      <c r="C8" s="424" t="s">
        <v>442</v>
      </c>
      <c r="D8" s="423">
        <v>1</v>
      </c>
      <c r="E8" s="424" t="s">
        <v>443</v>
      </c>
      <c r="F8" s="422">
        <v>1.163</v>
      </c>
      <c r="G8" s="415"/>
    </row>
    <row r="9" spans="1:7" x14ac:dyDescent="0.2">
      <c r="A9" s="421" t="s">
        <v>436</v>
      </c>
      <c r="B9" s="422" t="s">
        <v>444</v>
      </c>
      <c r="C9" s="424" t="s">
        <v>445</v>
      </c>
      <c r="D9" s="424" t="s">
        <v>446</v>
      </c>
      <c r="E9" s="422">
        <v>1</v>
      </c>
      <c r="F9" s="425">
        <v>11630</v>
      </c>
      <c r="G9" s="415"/>
    </row>
    <row r="10" spans="1:7" x14ac:dyDescent="0.2">
      <c r="A10" s="426" t="s">
        <v>55</v>
      </c>
      <c r="B10" s="427">
        <v>3.6</v>
      </c>
      <c r="C10" s="427">
        <v>860</v>
      </c>
      <c r="D10" s="427">
        <v>0.86</v>
      </c>
      <c r="E10" s="428" t="s">
        <v>447</v>
      </c>
      <c r="F10" s="427">
        <v>1</v>
      </c>
      <c r="G10" s="415"/>
    </row>
    <row r="11" spans="1:7" x14ac:dyDescent="0.2">
      <c r="A11" s="421"/>
      <c r="B11" s="423"/>
      <c r="C11" s="423"/>
      <c r="D11" s="423"/>
      <c r="E11" s="422"/>
      <c r="F11" s="423"/>
      <c r="G11" s="415"/>
    </row>
    <row r="12" spans="1:7" x14ac:dyDescent="0.2">
      <c r="A12" s="416"/>
      <c r="B12" s="415"/>
      <c r="C12" s="415"/>
      <c r="D12" s="415"/>
      <c r="E12" s="429"/>
      <c r="F12" s="415"/>
      <c r="G12" s="415"/>
    </row>
    <row r="13" spans="1:7" x14ac:dyDescent="0.2">
      <c r="A13" s="416" t="s">
        <v>448</v>
      </c>
      <c r="B13" s="415"/>
      <c r="C13" s="415"/>
      <c r="D13" s="415"/>
      <c r="E13" s="415"/>
      <c r="F13" s="415"/>
      <c r="G13" s="415"/>
    </row>
    <row r="14" spans="1:7" x14ac:dyDescent="0.2">
      <c r="A14" s="417"/>
      <c r="B14" s="430" t="s">
        <v>449</v>
      </c>
      <c r="C14" s="417" t="s">
        <v>450</v>
      </c>
      <c r="D14" s="417" t="s">
        <v>451</v>
      </c>
      <c r="E14" s="417" t="s">
        <v>452</v>
      </c>
      <c r="F14" s="417" t="s">
        <v>453</v>
      </c>
      <c r="G14" s="423"/>
    </row>
    <row r="15" spans="1:7" x14ac:dyDescent="0.2">
      <c r="A15" s="418" t="s">
        <v>449</v>
      </c>
      <c r="B15" s="419">
        <v>1</v>
      </c>
      <c r="C15" s="419">
        <v>2.3810000000000001E-2</v>
      </c>
      <c r="D15" s="419">
        <v>0.13370000000000001</v>
      </c>
      <c r="E15" s="419">
        <v>3.7850000000000001</v>
      </c>
      <c r="F15" s="419">
        <v>3.8E-3</v>
      </c>
      <c r="G15" s="423"/>
    </row>
    <row r="16" spans="1:7" x14ac:dyDescent="0.2">
      <c r="A16" s="421" t="s">
        <v>450</v>
      </c>
      <c r="B16" s="423">
        <v>42</v>
      </c>
      <c r="C16" s="423">
        <v>1</v>
      </c>
      <c r="D16" s="423">
        <v>5.6150000000000002</v>
      </c>
      <c r="E16" s="423">
        <v>159</v>
      </c>
      <c r="F16" s="423">
        <v>0.159</v>
      </c>
      <c r="G16" s="423"/>
    </row>
    <row r="17" spans="1:7" x14ac:dyDescent="0.2">
      <c r="A17" s="421" t="s">
        <v>451</v>
      </c>
      <c r="B17" s="423">
        <v>7.48</v>
      </c>
      <c r="C17" s="423">
        <v>0.17810000000000001</v>
      </c>
      <c r="D17" s="423">
        <v>1</v>
      </c>
      <c r="E17" s="423">
        <v>28.3</v>
      </c>
      <c r="F17" s="423">
        <v>2.8299999999999999E-2</v>
      </c>
      <c r="G17" s="423"/>
    </row>
    <row r="18" spans="1:7" x14ac:dyDescent="0.2">
      <c r="A18" s="421" t="s">
        <v>452</v>
      </c>
      <c r="B18" s="423">
        <v>0.26419999999999999</v>
      </c>
      <c r="C18" s="423">
        <v>6.3E-3</v>
      </c>
      <c r="D18" s="423">
        <v>3.5299999999999998E-2</v>
      </c>
      <c r="E18" s="423">
        <v>1</v>
      </c>
      <c r="F18" s="423">
        <v>1E-3</v>
      </c>
      <c r="G18" s="423"/>
    </row>
    <row r="19" spans="1:7" x14ac:dyDescent="0.2">
      <c r="A19" s="426" t="s">
        <v>453</v>
      </c>
      <c r="B19" s="427">
        <v>264.2</v>
      </c>
      <c r="C19" s="427">
        <v>6.2889999999999997</v>
      </c>
      <c r="D19" s="427">
        <v>35.314700000000002</v>
      </c>
      <c r="E19" s="431">
        <v>1000</v>
      </c>
      <c r="F19" s="427">
        <v>1</v>
      </c>
      <c r="G19" s="423"/>
    </row>
    <row r="20" spans="1:7" x14ac:dyDescent="0.2">
      <c r="A20" s="415"/>
      <c r="B20" s="415"/>
      <c r="C20" s="415"/>
      <c r="D20" s="415"/>
      <c r="E20" s="415"/>
      <c r="F20" s="415"/>
      <c r="G20" s="415"/>
    </row>
    <row r="21" spans="1:7" x14ac:dyDescent="0.2">
      <c r="A21" s="415"/>
      <c r="B21" s="415"/>
      <c r="C21" s="415"/>
      <c r="D21" s="415"/>
      <c r="E21" s="415"/>
      <c r="F21" s="415"/>
      <c r="G21" s="415"/>
    </row>
    <row r="22" spans="1:7" x14ac:dyDescent="0.2">
      <c r="A22" s="416" t="s">
        <v>454</v>
      </c>
      <c r="B22" s="415"/>
      <c r="C22" s="415"/>
      <c r="D22" s="415"/>
      <c r="E22" s="415"/>
      <c r="F22" s="415"/>
      <c r="G22" s="415"/>
    </row>
    <row r="23" spans="1:7" x14ac:dyDescent="0.2">
      <c r="A23" s="432" t="s">
        <v>309</v>
      </c>
      <c r="B23" s="432"/>
      <c r="C23" s="432"/>
      <c r="D23" s="432"/>
      <c r="E23" s="432"/>
      <c r="F23" s="432"/>
      <c r="G23" s="415"/>
    </row>
    <row r="24" spans="1:7" x14ac:dyDescent="0.2">
      <c r="A24" s="902" t="s">
        <v>455</v>
      </c>
      <c r="B24" s="902"/>
      <c r="C24" s="902"/>
      <c r="D24" s="903" t="s">
        <v>456</v>
      </c>
      <c r="E24" s="903"/>
      <c r="F24" s="903"/>
      <c r="G24" s="415"/>
    </row>
    <row r="25" spans="1:7" x14ac:dyDescent="0.2">
      <c r="A25" s="415"/>
      <c r="B25" s="415"/>
      <c r="C25" s="415"/>
      <c r="D25" s="415"/>
      <c r="E25" s="415"/>
      <c r="F25" s="415"/>
      <c r="G25" s="415"/>
    </row>
    <row r="26" spans="1:7" x14ac:dyDescent="0.2">
      <c r="A26" s="415"/>
      <c r="B26" s="415"/>
      <c r="C26" s="415"/>
      <c r="D26" s="415"/>
      <c r="E26" s="415"/>
      <c r="F26" s="415"/>
      <c r="G26" s="415"/>
    </row>
    <row r="27" spans="1:7" x14ac:dyDescent="0.2">
      <c r="A27" s="60" t="s">
        <v>457</v>
      </c>
      <c r="B27" s="415"/>
      <c r="C27" s="60"/>
      <c r="D27" s="416" t="s">
        <v>458</v>
      </c>
      <c r="E27" s="415"/>
      <c r="F27" s="415"/>
      <c r="G27" s="415"/>
    </row>
    <row r="28" spans="1:7" x14ac:dyDescent="0.2">
      <c r="A28" s="432" t="s">
        <v>309</v>
      </c>
      <c r="B28" s="433" t="s">
        <v>460</v>
      </c>
      <c r="C28" s="58"/>
      <c r="D28" s="418" t="s">
        <v>114</v>
      </c>
      <c r="E28" s="419"/>
      <c r="F28" s="420" t="s">
        <v>461</v>
      </c>
      <c r="G28" s="415"/>
    </row>
    <row r="29" spans="1:7" x14ac:dyDescent="0.2">
      <c r="A29" s="434" t="s">
        <v>465</v>
      </c>
      <c r="B29" s="435" t="s">
        <v>466</v>
      </c>
      <c r="C29" s="58"/>
      <c r="D29" s="426" t="s">
        <v>426</v>
      </c>
      <c r="E29" s="427"/>
      <c r="F29" s="428" t="s">
        <v>467</v>
      </c>
      <c r="G29" s="415"/>
    </row>
    <row r="30" spans="1:7" x14ac:dyDescent="0.2">
      <c r="A30" s="436" t="s">
        <v>468</v>
      </c>
      <c r="B30" s="437" t="s">
        <v>469</v>
      </c>
      <c r="C30" s="415"/>
      <c r="D30" s="415"/>
      <c r="E30" s="415"/>
      <c r="F30" s="415"/>
      <c r="G30" s="415"/>
    </row>
    <row r="31" spans="1:7" x14ac:dyDescent="0.2">
      <c r="A31" s="415"/>
      <c r="B31" s="415"/>
      <c r="C31" s="415"/>
      <c r="D31" s="415"/>
      <c r="E31" s="415"/>
      <c r="F31" s="415"/>
      <c r="G31" s="415"/>
    </row>
    <row r="32" spans="1:7" x14ac:dyDescent="0.2">
      <c r="A32" s="415"/>
      <c r="B32" s="415"/>
      <c r="C32" s="415"/>
      <c r="D32" s="415"/>
      <c r="E32" s="415"/>
      <c r="F32" s="415"/>
      <c r="G32" s="415"/>
    </row>
    <row r="33" spans="1:7" x14ac:dyDescent="0.2">
      <c r="A33" s="416" t="s">
        <v>459</v>
      </c>
      <c r="B33" s="415"/>
      <c r="C33" s="415"/>
      <c r="D33" s="415"/>
      <c r="E33" s="416" t="s">
        <v>470</v>
      </c>
      <c r="F33" s="415"/>
      <c r="G33" s="415"/>
    </row>
    <row r="34" spans="1:7" x14ac:dyDescent="0.2">
      <c r="A34" s="432" t="s">
        <v>462</v>
      </c>
      <c r="B34" s="432" t="s">
        <v>463</v>
      </c>
      <c r="C34" s="432" t="s">
        <v>464</v>
      </c>
      <c r="D34" s="423"/>
      <c r="E34" s="417"/>
      <c r="F34" s="417" t="s">
        <v>471</v>
      </c>
      <c r="G34" s="415"/>
    </row>
    <row r="35" spans="1:7" x14ac:dyDescent="0.2">
      <c r="A35" s="1"/>
      <c r="B35" s="1"/>
      <c r="C35" s="1"/>
      <c r="D35" s="1"/>
      <c r="E35" s="418" t="s">
        <v>472</v>
      </c>
      <c r="F35" s="438">
        <v>11.6</v>
      </c>
      <c r="G35" s="415"/>
    </row>
    <row r="36" spans="1:7" x14ac:dyDescent="0.2">
      <c r="A36" s="1"/>
      <c r="B36" s="1"/>
      <c r="C36" s="1"/>
      <c r="D36" s="1"/>
      <c r="E36" s="421" t="s">
        <v>49</v>
      </c>
      <c r="F36" s="438">
        <v>8.5299999999999994</v>
      </c>
      <c r="G36" s="415"/>
    </row>
    <row r="37" spans="1:7" x14ac:dyDescent="0.2">
      <c r="A37" s="1"/>
      <c r="B37" s="1"/>
      <c r="C37" s="1"/>
      <c r="D37" s="1"/>
      <c r="E37" s="421" t="s">
        <v>50</v>
      </c>
      <c r="F37" s="438">
        <v>7.88</v>
      </c>
      <c r="G37" s="415"/>
    </row>
    <row r="38" spans="1:7" x14ac:dyDescent="0.2">
      <c r="A38" s="1"/>
      <c r="B38" s="1"/>
      <c r="C38" s="1"/>
      <c r="D38" s="1"/>
      <c r="E38" s="421" t="s">
        <v>473</v>
      </c>
      <c r="F38" s="438">
        <v>7.93</v>
      </c>
      <c r="G38" s="415"/>
    </row>
    <row r="39" spans="1:7" x14ac:dyDescent="0.2">
      <c r="A39" s="1"/>
      <c r="B39" s="1"/>
      <c r="C39" s="1"/>
      <c r="D39" s="1"/>
      <c r="E39" s="421" t="s">
        <v>129</v>
      </c>
      <c r="F39" s="438">
        <v>7.46</v>
      </c>
      <c r="G39" s="415"/>
    </row>
    <row r="40" spans="1:7" x14ac:dyDescent="0.2">
      <c r="A40" s="1"/>
      <c r="B40" s="1"/>
      <c r="C40" s="1"/>
      <c r="D40" s="1"/>
      <c r="E40" s="421" t="s">
        <v>130</v>
      </c>
      <c r="F40" s="438">
        <v>6.66</v>
      </c>
      <c r="G40" s="415"/>
    </row>
    <row r="41" spans="1:7" x14ac:dyDescent="0.2">
      <c r="A41" s="1"/>
      <c r="B41" s="1"/>
      <c r="C41" s="1"/>
      <c r="D41" s="1"/>
      <c r="E41" s="426" t="s">
        <v>474</v>
      </c>
      <c r="F41" s="439">
        <v>8</v>
      </c>
      <c r="G41" s="415"/>
    </row>
    <row r="42" spans="1:7" x14ac:dyDescent="0.2">
      <c r="A42" s="415"/>
      <c r="B42" s="415"/>
      <c r="C42" s="415"/>
      <c r="D42" s="415"/>
      <c r="E42" s="415"/>
      <c r="F42" s="415"/>
      <c r="G42" s="415"/>
    </row>
    <row r="43" spans="1:7" x14ac:dyDescent="0.2">
      <c r="A43" s="415"/>
      <c r="B43" s="415"/>
      <c r="C43" s="415"/>
      <c r="D43" s="415"/>
      <c r="E43" s="415"/>
      <c r="F43" s="415"/>
      <c r="G43" s="415"/>
    </row>
    <row r="44" spans="1:7" x14ac:dyDescent="0.2">
      <c r="A44" s="415"/>
      <c r="B44" s="415"/>
      <c r="C44" s="415"/>
      <c r="D44" s="415"/>
      <c r="E44" s="415"/>
      <c r="F44" s="415"/>
      <c r="G44" s="415"/>
    </row>
    <row r="45" spans="1:7" ht="15" x14ac:dyDescent="0.25">
      <c r="A45" s="440" t="s">
        <v>475</v>
      </c>
      <c r="B45" s="1"/>
      <c r="C45" s="1"/>
      <c r="D45" s="1"/>
      <c r="E45" s="1"/>
      <c r="F45" s="1"/>
      <c r="G45" s="1"/>
    </row>
    <row r="46" spans="1:7" x14ac:dyDescent="0.2">
      <c r="A46" s="1" t="s">
        <v>476</v>
      </c>
      <c r="B46" s="1"/>
      <c r="C46" s="1"/>
      <c r="D46" s="1"/>
      <c r="E46" s="1"/>
      <c r="F46" s="1"/>
      <c r="G46" s="1"/>
    </row>
    <row r="47" spans="1:7" x14ac:dyDescent="0.2">
      <c r="A47" s="1" t="s">
        <v>477</v>
      </c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ht="15" x14ac:dyDescent="0.25">
      <c r="A49" s="440" t="s">
        <v>478</v>
      </c>
      <c r="B49" s="1"/>
      <c r="C49" s="1"/>
      <c r="D49" s="1"/>
      <c r="E49" s="1"/>
      <c r="F49" s="1"/>
      <c r="G49" s="1"/>
    </row>
    <row r="50" spans="1:7" x14ac:dyDescent="0.2">
      <c r="A50" s="1" t="s">
        <v>479</v>
      </c>
      <c r="B50" s="1"/>
      <c r="C50" s="1"/>
      <c r="D50" s="1"/>
      <c r="E50" s="1"/>
      <c r="F50" s="1"/>
      <c r="G50" s="1"/>
    </row>
    <row r="51" spans="1:7" x14ac:dyDescent="0.2">
      <c r="A51" s="1" t="s">
        <v>480</v>
      </c>
      <c r="B51" s="1"/>
      <c r="C51" s="1"/>
      <c r="D51" s="1"/>
      <c r="E51" s="1"/>
      <c r="F51" s="1"/>
      <c r="G51" s="1"/>
    </row>
    <row r="52" spans="1:7" x14ac:dyDescent="0.2">
      <c r="A52" s="1" t="s">
        <v>481</v>
      </c>
      <c r="B52" s="1"/>
      <c r="C52" s="1"/>
      <c r="D52" s="1"/>
      <c r="E52" s="1"/>
      <c r="F52" s="1"/>
      <c r="G52" s="1"/>
    </row>
    <row r="53" spans="1:7" x14ac:dyDescent="0.2">
      <c r="A53" s="1" t="s">
        <v>482</v>
      </c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ht="15" x14ac:dyDescent="0.25">
      <c r="A55" s="440" t="s">
        <v>483</v>
      </c>
      <c r="B55" s="1"/>
      <c r="C55" s="1"/>
      <c r="D55" s="1"/>
      <c r="E55" s="1"/>
      <c r="F55" s="1"/>
      <c r="G55" s="1"/>
    </row>
    <row r="56" spans="1:7" x14ac:dyDescent="0.2">
      <c r="A56" s="1" t="s">
        <v>484</v>
      </c>
      <c r="B56" s="1"/>
      <c r="C56" s="1"/>
      <c r="D56" s="1"/>
      <c r="E56" s="1"/>
      <c r="F56" s="1"/>
      <c r="G56" s="1"/>
    </row>
    <row r="57" spans="1:7" x14ac:dyDescent="0.2">
      <c r="A57" s="1" t="s">
        <v>485</v>
      </c>
      <c r="B57" s="1"/>
      <c r="C57" s="1"/>
      <c r="D57" s="1"/>
      <c r="E57" s="1"/>
      <c r="F57" s="1"/>
      <c r="G57" s="1"/>
    </row>
    <row r="58" spans="1:7" x14ac:dyDescent="0.2">
      <c r="A58" s="1" t="s">
        <v>486</v>
      </c>
      <c r="B58" s="1"/>
      <c r="C58" s="1"/>
      <c r="D58" s="1"/>
      <c r="E58" s="1"/>
      <c r="F58" s="1"/>
      <c r="G58" s="1"/>
    </row>
    <row r="59" spans="1:7" x14ac:dyDescent="0.2">
      <c r="A59" s="1" t="s">
        <v>487</v>
      </c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ht="15" x14ac:dyDescent="0.25">
      <c r="A61" s="440" t="s">
        <v>651</v>
      </c>
      <c r="B61" s="1"/>
      <c r="C61" s="1"/>
      <c r="D61" s="1"/>
      <c r="E61" s="1"/>
      <c r="F61" s="1"/>
      <c r="G61" s="1"/>
    </row>
    <row r="62" spans="1:7" x14ac:dyDescent="0.2">
      <c r="A62" s="1" t="s">
        <v>652</v>
      </c>
      <c r="B62" s="1"/>
      <c r="C62" s="1"/>
      <c r="D62" s="1"/>
      <c r="E62" s="1"/>
      <c r="F62" s="1"/>
      <c r="G62" s="1"/>
    </row>
    <row r="63" spans="1:7" x14ac:dyDescent="0.2">
      <c r="A63" s="1" t="s">
        <v>655</v>
      </c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ht="15" x14ac:dyDescent="0.25">
      <c r="A65" s="440" t="s">
        <v>488</v>
      </c>
      <c r="B65" s="1"/>
      <c r="C65" s="1"/>
      <c r="D65" s="1"/>
      <c r="E65" s="1"/>
      <c r="F65" s="1"/>
      <c r="G65" s="1"/>
    </row>
    <row r="66" spans="1:7" x14ac:dyDescent="0.2">
      <c r="A66" s="1" t="s">
        <v>489</v>
      </c>
      <c r="B66" s="1"/>
      <c r="C66" s="1"/>
      <c r="D66" s="1"/>
      <c r="E66" s="1"/>
      <c r="F66" s="1"/>
      <c r="G66" s="1"/>
    </row>
    <row r="67" spans="1:7" x14ac:dyDescent="0.2">
      <c r="A67" s="1" t="s">
        <v>490</v>
      </c>
      <c r="B67" s="1"/>
      <c r="C67" s="1"/>
      <c r="D67" s="1"/>
      <c r="E67" s="1"/>
      <c r="F67" s="1"/>
      <c r="G67" s="1"/>
    </row>
    <row r="68" spans="1:7" x14ac:dyDescent="0.2">
      <c r="A68" s="1" t="s">
        <v>491</v>
      </c>
      <c r="B68" s="1"/>
      <c r="C68" s="1"/>
      <c r="D68" s="1"/>
      <c r="E68" s="1"/>
      <c r="F68" s="1"/>
      <c r="G68" s="1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16"/>
  <sheetViews>
    <sheetView workbookViewId="0">
      <selection activeCell="I37" sqref="I37"/>
    </sheetView>
  </sheetViews>
  <sheetFormatPr baseColWidth="10" defaultColWidth="11.375" defaultRowHeight="14.25" x14ac:dyDescent="0.2"/>
  <cols>
    <col min="1" max="16384" width="11.375" style="1"/>
  </cols>
  <sheetData>
    <row r="1" spans="1:18" s="3" customFormat="1" ht="15" thickTop="1" x14ac:dyDescent="0.2">
      <c r="A1" s="461" t="s">
        <v>505</v>
      </c>
      <c r="B1" s="464"/>
      <c r="C1" s="464"/>
      <c r="D1" s="464"/>
    </row>
    <row r="2" spans="1:18" x14ac:dyDescent="0.2">
      <c r="A2" s="494"/>
      <c r="B2" s="492"/>
      <c r="C2" s="492"/>
      <c r="D2" s="495"/>
    </row>
    <row r="3" spans="1:18" x14ac:dyDescent="0.2">
      <c r="A3" s="496"/>
      <c r="B3" s="496">
        <v>2013</v>
      </c>
      <c r="C3" s="496">
        <v>2014</v>
      </c>
      <c r="D3" s="496">
        <v>2015</v>
      </c>
    </row>
    <row r="4" spans="1:18" x14ac:dyDescent="0.2">
      <c r="A4" s="463" t="s">
        <v>134</v>
      </c>
      <c r="B4" s="491">
        <v>-7.4982580478999354</v>
      </c>
      <c r="C4" s="491">
        <v>-7.7534559792724975</v>
      </c>
      <c r="D4" s="491">
        <v>-1.0805309585952252</v>
      </c>
      <c r="Q4" s="823"/>
      <c r="R4" s="823"/>
    </row>
    <row r="5" spans="1:18" x14ac:dyDescent="0.2">
      <c r="A5" s="463" t="s">
        <v>135</v>
      </c>
      <c r="B5" s="491">
        <v>-8.8924530160599851</v>
      </c>
      <c r="C5" s="491">
        <v>-6.2083996578738114</v>
      </c>
      <c r="D5" s="491">
        <v>-0.516901311011984</v>
      </c>
    </row>
    <row r="6" spans="1:18" x14ac:dyDescent="0.2">
      <c r="A6" s="463" t="s">
        <v>136</v>
      </c>
      <c r="B6" s="491">
        <v>-9.2827590482357305</v>
      </c>
      <c r="C6" s="491">
        <v>-5.1315077865639136</v>
      </c>
      <c r="D6" s="491">
        <v>-0.52308280697113341</v>
      </c>
    </row>
    <row r="7" spans="1:18" x14ac:dyDescent="0.2">
      <c r="A7" s="463" t="s">
        <v>137</v>
      </c>
      <c r="B7" s="491">
        <v>-9.3694248229796155</v>
      </c>
      <c r="C7" s="491">
        <v>-4.9914985018458111</v>
      </c>
      <c r="D7" s="491">
        <v>6.4165490420130811E-2</v>
      </c>
    </row>
    <row r="8" spans="1:18" x14ac:dyDescent="0.2">
      <c r="A8" s="463" t="s">
        <v>138</v>
      </c>
      <c r="B8" s="491">
        <v>-9.8600142648082194</v>
      </c>
      <c r="C8" s="491">
        <v>-4.2331754330220974</v>
      </c>
      <c r="D8" s="754">
        <v>0.29635682526405055</v>
      </c>
    </row>
    <row r="9" spans="1:18" x14ac:dyDescent="0.2">
      <c r="A9" s="463" t="s">
        <v>139</v>
      </c>
      <c r="B9" s="491">
        <v>-10.661427553112601</v>
      </c>
      <c r="C9" s="491">
        <v>-2.8948560014870224</v>
      </c>
      <c r="D9" s="754">
        <v>0.51973043646186612</v>
      </c>
    </row>
    <row r="10" spans="1:18" x14ac:dyDescent="0.2">
      <c r="A10" s="463" t="s">
        <v>140</v>
      </c>
      <c r="B10" s="491">
        <v>-10.494063006540284</v>
      </c>
      <c r="C10" s="491">
        <v>-2.6588628735368185</v>
      </c>
      <c r="D10" s="754">
        <v>0.85309631451015122</v>
      </c>
    </row>
    <row r="11" spans="1:18" x14ac:dyDescent="0.2">
      <c r="A11" s="463" t="s">
        <v>141</v>
      </c>
      <c r="B11" s="491">
        <v>-10.991666855459252</v>
      </c>
      <c r="C11" s="491">
        <v>-2.2867662416525913</v>
      </c>
      <c r="D11" s="754" t="s">
        <v>616</v>
      </c>
    </row>
    <row r="12" spans="1:18" x14ac:dyDescent="0.2">
      <c r="A12" s="463" t="s">
        <v>142</v>
      </c>
      <c r="B12" s="491">
        <v>-10.415991755541475</v>
      </c>
      <c r="C12" s="491">
        <v>-1.6583212732688408</v>
      </c>
      <c r="D12" s="754" t="s">
        <v>616</v>
      </c>
    </row>
    <row r="13" spans="1:18" x14ac:dyDescent="0.2">
      <c r="A13" s="463" t="s">
        <v>143</v>
      </c>
      <c r="B13" s="491">
        <v>-10.205386523367592</v>
      </c>
      <c r="C13" s="491">
        <v>-1.196001575245623</v>
      </c>
      <c r="D13" s="754" t="s">
        <v>616</v>
      </c>
    </row>
    <row r="14" spans="1:18" x14ac:dyDescent="0.2">
      <c r="A14" s="463" t="s">
        <v>144</v>
      </c>
      <c r="B14" s="491">
        <v>-9.7135005410103368</v>
      </c>
      <c r="C14" s="491">
        <v>-1.4724290052694542</v>
      </c>
      <c r="D14" s="754" t="s">
        <v>616</v>
      </c>
    </row>
    <row r="15" spans="1:18" x14ac:dyDescent="0.2">
      <c r="A15" s="492" t="s">
        <v>145</v>
      </c>
      <c r="B15" s="493">
        <v>-8.9053259764972612</v>
      </c>
      <c r="C15" s="493">
        <v>-1.4293671337370371</v>
      </c>
      <c r="D15" s="755" t="s">
        <v>616</v>
      </c>
    </row>
    <row r="16" spans="1:18" x14ac:dyDescent="0.2">
      <c r="A16" s="462"/>
      <c r="B16" s="463"/>
      <c r="C16" s="463"/>
      <c r="D16" s="93" t="s">
        <v>240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5"/>
  <sheetViews>
    <sheetView zoomScale="115" zoomScaleNormal="115" zoomScaleSheetLayoutView="100" workbookViewId="0">
      <selection activeCell="A31" sqref="A31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499" t="s">
        <v>24</v>
      </c>
      <c r="B1" s="500"/>
      <c r="C1" s="500"/>
      <c r="D1" s="500"/>
      <c r="E1" s="500"/>
      <c r="F1" s="500"/>
      <c r="G1" s="500"/>
      <c r="H1" s="500"/>
    </row>
    <row r="2" spans="1:8" ht="15.75" x14ac:dyDescent="0.25">
      <c r="A2" s="501"/>
      <c r="B2" s="502"/>
      <c r="C2" s="503"/>
      <c r="D2" s="503"/>
      <c r="E2" s="503"/>
      <c r="F2" s="503"/>
      <c r="G2" s="503"/>
      <c r="H2" s="533" t="s">
        <v>159</v>
      </c>
    </row>
    <row r="3" spans="1:8" s="80" customFormat="1" x14ac:dyDescent="0.2">
      <c r="A3" s="455"/>
      <c r="B3" s="856">
        <f>INDICE!A3</f>
        <v>42186</v>
      </c>
      <c r="C3" s="857"/>
      <c r="D3" s="857" t="s">
        <v>120</v>
      </c>
      <c r="E3" s="857"/>
      <c r="F3" s="857" t="s">
        <v>121</v>
      </c>
      <c r="G3" s="857"/>
      <c r="H3" s="857"/>
    </row>
    <row r="4" spans="1:8" s="80" customFormat="1" x14ac:dyDescent="0.2">
      <c r="A4" s="456"/>
      <c r="B4" s="97" t="s">
        <v>48</v>
      </c>
      <c r="C4" s="97" t="s">
        <v>500</v>
      </c>
      <c r="D4" s="97" t="s">
        <v>48</v>
      </c>
      <c r="E4" s="97" t="s">
        <v>500</v>
      </c>
      <c r="F4" s="97" t="s">
        <v>48</v>
      </c>
      <c r="G4" s="451" t="s">
        <v>500</v>
      </c>
      <c r="H4" s="451" t="s">
        <v>128</v>
      </c>
    </row>
    <row r="5" spans="1:8" s="102" customFormat="1" x14ac:dyDescent="0.2">
      <c r="A5" s="505" t="s">
        <v>146</v>
      </c>
      <c r="B5" s="514">
        <v>52.977200000000003</v>
      </c>
      <c r="C5" s="507">
        <v>-10.816773325769164</v>
      </c>
      <c r="D5" s="506">
        <v>521.44493999999997</v>
      </c>
      <c r="E5" s="507">
        <v>0.91902522945922915</v>
      </c>
      <c r="F5" s="506">
        <v>863.53171000000009</v>
      </c>
      <c r="G5" s="507">
        <v>-2.2495895963604027</v>
      </c>
      <c r="H5" s="512">
        <v>54.106746767693302</v>
      </c>
    </row>
    <row r="6" spans="1:8" s="102" customFormat="1" x14ac:dyDescent="0.2">
      <c r="A6" s="505" t="s">
        <v>147</v>
      </c>
      <c r="B6" s="514">
        <v>24.571409999999993</v>
      </c>
      <c r="C6" s="507">
        <v>-5.904651689119425</v>
      </c>
      <c r="D6" s="506">
        <v>345.55315999999993</v>
      </c>
      <c r="E6" s="507">
        <v>0.39019194324579332</v>
      </c>
      <c r="F6" s="506">
        <v>510.91996999999986</v>
      </c>
      <c r="G6" s="507">
        <v>-2.9009603610993118</v>
      </c>
      <c r="H6" s="512">
        <v>32.012973137196603</v>
      </c>
    </row>
    <row r="7" spans="1:8" s="102" customFormat="1" x14ac:dyDescent="0.2">
      <c r="A7" s="505" t="s">
        <v>148</v>
      </c>
      <c r="B7" s="514">
        <v>4.3030400000000011</v>
      </c>
      <c r="C7" s="507">
        <v>24.832537967247426</v>
      </c>
      <c r="D7" s="506">
        <v>24.222240000000006</v>
      </c>
      <c r="E7" s="507">
        <v>20.085489788967571</v>
      </c>
      <c r="F7" s="506">
        <v>39.361370000000001</v>
      </c>
      <c r="G7" s="507">
        <v>16.307272172296642</v>
      </c>
      <c r="H7" s="512">
        <v>2.4662854349835976</v>
      </c>
    </row>
    <row r="8" spans="1:8" s="102" customFormat="1" x14ac:dyDescent="0.2">
      <c r="A8" s="508" t="s">
        <v>634</v>
      </c>
      <c r="B8" s="513">
        <v>3.7409999999999999E-2</v>
      </c>
      <c r="C8" s="510">
        <v>-99.882499122119867</v>
      </c>
      <c r="D8" s="509">
        <v>46.976849999999999</v>
      </c>
      <c r="E8" s="511">
        <v>-62.335154136760138</v>
      </c>
      <c r="F8" s="509">
        <v>182.16482999999997</v>
      </c>
      <c r="G8" s="511">
        <v>45.842237405268264</v>
      </c>
      <c r="H8" s="513">
        <v>11.413994660126491</v>
      </c>
    </row>
    <row r="9" spans="1:8" s="80" customFormat="1" x14ac:dyDescent="0.2">
      <c r="A9" s="457" t="s">
        <v>119</v>
      </c>
      <c r="B9" s="69">
        <v>81.889060000000015</v>
      </c>
      <c r="C9" s="70">
        <v>-32.211643489581668</v>
      </c>
      <c r="D9" s="69">
        <v>938.19719000000009</v>
      </c>
      <c r="E9" s="70">
        <v>-6.7213540465043087</v>
      </c>
      <c r="F9" s="69">
        <v>1595.9778799999999</v>
      </c>
      <c r="G9" s="70">
        <v>1.762430489829081</v>
      </c>
      <c r="H9" s="70">
        <v>100</v>
      </c>
    </row>
    <row r="10" spans="1:8" s="102" customFormat="1" x14ac:dyDescent="0.2">
      <c r="A10" s="498"/>
      <c r="B10" s="497"/>
      <c r="C10" s="504"/>
      <c r="D10" s="497"/>
      <c r="E10" s="504"/>
      <c r="F10" s="497"/>
      <c r="G10" s="504"/>
      <c r="H10" s="93" t="s">
        <v>240</v>
      </c>
    </row>
    <row r="11" spans="1:8" s="102" customFormat="1" x14ac:dyDescent="0.2">
      <c r="A11" s="458" t="s">
        <v>570</v>
      </c>
      <c r="B11" s="497"/>
      <c r="C11" s="497"/>
      <c r="D11" s="497"/>
      <c r="E11" s="497"/>
      <c r="F11" s="497"/>
      <c r="G11" s="504"/>
      <c r="H11" s="504"/>
    </row>
    <row r="12" spans="1:8" s="102" customFormat="1" x14ac:dyDescent="0.2">
      <c r="A12" s="458" t="s">
        <v>633</v>
      </c>
      <c r="B12" s="497"/>
      <c r="C12" s="497"/>
      <c r="D12" s="497"/>
      <c r="E12" s="497"/>
      <c r="F12" s="497"/>
      <c r="G12" s="504"/>
      <c r="H12" s="504"/>
    </row>
    <row r="13" spans="1:8" s="102" customFormat="1" ht="14.25" x14ac:dyDescent="0.2">
      <c r="A13" s="166" t="s">
        <v>670</v>
      </c>
      <c r="B13" s="463"/>
      <c r="C13" s="463"/>
      <c r="D13" s="463"/>
      <c r="E13" s="463"/>
      <c r="F13" s="463"/>
      <c r="G13" s="463"/>
      <c r="H13" s="463"/>
    </row>
    <row r="14" spans="1:8" s="102" customFormat="1" x14ac:dyDescent="0.2"/>
    <row r="15" spans="1:8" s="102" customFormat="1" x14ac:dyDescent="0.2"/>
  </sheetData>
  <mergeCells count="3">
    <mergeCell ref="B3:C3"/>
    <mergeCell ref="D3:E3"/>
    <mergeCell ref="F3:H3"/>
  </mergeCells>
  <conditionalFormatting sqref="B8">
    <cfRule type="cellIs" dxfId="114" priority="4" operator="between">
      <formula>0</formula>
      <formula>0.5</formula>
    </cfRule>
  </conditionalFormatting>
  <conditionalFormatting sqref="D8">
    <cfRule type="cellIs" dxfId="113" priority="3" operator="between">
      <formula>0</formula>
      <formula>0.5</formula>
    </cfRule>
  </conditionalFormatting>
  <conditionalFormatting sqref="F8">
    <cfRule type="cellIs" dxfId="112" priority="2" operator="between">
      <formula>0</formula>
      <formula>0.5</formula>
    </cfRule>
  </conditionalFormatting>
  <conditionalFormatting sqref="H8">
    <cfRule type="cellIs" dxfId="111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>
      <selection activeCell="F33" sqref="F33"/>
    </sheetView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5" t="s">
        <v>25</v>
      </c>
      <c r="B1" s="183"/>
      <c r="C1" s="183"/>
      <c r="D1" s="183"/>
      <c r="E1" s="183"/>
      <c r="F1" s="183"/>
      <c r="G1" s="183"/>
      <c r="H1" s="183"/>
    </row>
    <row r="2" spans="1:14" ht="15.75" x14ac:dyDescent="0.25">
      <c r="A2" s="177"/>
      <c r="B2" s="178"/>
      <c r="C2" s="183"/>
      <c r="D2" s="183"/>
      <c r="E2" s="183"/>
      <c r="F2" s="183"/>
      <c r="G2" s="183"/>
      <c r="H2" s="533" t="s">
        <v>159</v>
      </c>
    </row>
    <row r="3" spans="1:14" s="102" customFormat="1" x14ac:dyDescent="0.2">
      <c r="A3" s="79"/>
      <c r="B3" s="856">
        <f>INDICE!A3</f>
        <v>42186</v>
      </c>
      <c r="C3" s="857"/>
      <c r="D3" s="858" t="s">
        <v>120</v>
      </c>
      <c r="E3" s="858"/>
      <c r="F3" s="858" t="s">
        <v>121</v>
      </c>
      <c r="G3" s="858"/>
      <c r="H3" s="858"/>
      <c r="I3" s="534"/>
    </row>
    <row r="4" spans="1:14" s="102" customFormat="1" x14ac:dyDescent="0.2">
      <c r="A4" s="81"/>
      <c r="B4" s="97" t="s">
        <v>48</v>
      </c>
      <c r="C4" s="97" t="s">
        <v>506</v>
      </c>
      <c r="D4" s="97" t="s">
        <v>48</v>
      </c>
      <c r="E4" s="97" t="s">
        <v>500</v>
      </c>
      <c r="F4" s="97" t="s">
        <v>48</v>
      </c>
      <c r="G4" s="451" t="s">
        <v>500</v>
      </c>
      <c r="H4" s="451" t="s">
        <v>110</v>
      </c>
      <c r="I4" s="534"/>
    </row>
    <row r="5" spans="1:14" s="102" customFormat="1" x14ac:dyDescent="0.2">
      <c r="A5" s="99" t="s">
        <v>192</v>
      </c>
      <c r="B5" s="536">
        <v>423.5571799999999</v>
      </c>
      <c r="C5" s="529">
        <v>3.8276541635579782</v>
      </c>
      <c r="D5" s="528">
        <v>2487.2700700000005</v>
      </c>
      <c r="E5" s="530">
        <v>0.53001859728702749</v>
      </c>
      <c r="F5" s="528">
        <v>4312.41626</v>
      </c>
      <c r="G5" s="530">
        <v>-0.12922290504152728</v>
      </c>
      <c r="H5" s="539">
        <v>92.889537956743084</v>
      </c>
    </row>
    <row r="6" spans="1:14" s="102" customFormat="1" x14ac:dyDescent="0.2">
      <c r="A6" s="99" t="s">
        <v>193</v>
      </c>
      <c r="B6" s="514">
        <v>33.106030000000025</v>
      </c>
      <c r="C6" s="522">
        <v>10.27719503250086</v>
      </c>
      <c r="D6" s="506">
        <v>190.58673000000007</v>
      </c>
      <c r="E6" s="507">
        <v>6.5146575435484353</v>
      </c>
      <c r="F6" s="506">
        <v>326.46949999999998</v>
      </c>
      <c r="G6" s="507">
        <v>3.6844709693993365</v>
      </c>
      <c r="H6" s="512">
        <v>7.0321599733437923</v>
      </c>
    </row>
    <row r="7" spans="1:14" s="102" customFormat="1" x14ac:dyDescent="0.2">
      <c r="A7" s="99" t="s">
        <v>153</v>
      </c>
      <c r="B7" s="537">
        <v>1.341E-2</v>
      </c>
      <c r="C7" s="524">
        <v>-21.117647058823529</v>
      </c>
      <c r="D7" s="523">
        <v>5.731E-2</v>
      </c>
      <c r="E7" s="524">
        <v>-60.864517891286532</v>
      </c>
      <c r="F7" s="523">
        <v>0.10063</v>
      </c>
      <c r="G7" s="524">
        <v>-62.323561346362652</v>
      </c>
      <c r="H7" s="537">
        <v>2.1675723401959014E-3</v>
      </c>
    </row>
    <row r="8" spans="1:14" s="102" customFormat="1" x14ac:dyDescent="0.2">
      <c r="A8" s="535" t="s">
        <v>154</v>
      </c>
      <c r="B8" s="515">
        <v>456.68292999999989</v>
      </c>
      <c r="C8" s="516">
        <v>4.2701965300676452</v>
      </c>
      <c r="D8" s="515">
        <v>2677.9385800000005</v>
      </c>
      <c r="E8" s="516">
        <v>0.93087423952657666</v>
      </c>
      <c r="F8" s="515">
        <v>4639.0778700000001</v>
      </c>
      <c r="G8" s="516">
        <v>0.12662211470092116</v>
      </c>
      <c r="H8" s="516">
        <v>99.925835983572682</v>
      </c>
    </row>
    <row r="9" spans="1:14" s="102" customFormat="1" x14ac:dyDescent="0.2">
      <c r="A9" s="99" t="s">
        <v>155</v>
      </c>
      <c r="B9" s="537">
        <v>0.48494000000000004</v>
      </c>
      <c r="C9" s="524">
        <v>54.740100194645727</v>
      </c>
      <c r="D9" s="523">
        <v>2.1894</v>
      </c>
      <c r="E9" s="524">
        <v>15.102542938705554</v>
      </c>
      <c r="F9" s="523">
        <v>3.4430800000000006</v>
      </c>
      <c r="G9" s="524">
        <v>-6.4568537848367402</v>
      </c>
      <c r="H9" s="512">
        <v>7.4164016427324911E-2</v>
      </c>
    </row>
    <row r="10" spans="1:14" s="102" customFormat="1" x14ac:dyDescent="0.2">
      <c r="A10" s="68" t="s">
        <v>156</v>
      </c>
      <c r="B10" s="517">
        <v>457.16786999999988</v>
      </c>
      <c r="C10" s="518">
        <v>4.3062836632147583</v>
      </c>
      <c r="D10" s="517">
        <v>2680.1279800000007</v>
      </c>
      <c r="E10" s="518">
        <v>0.94102674825297161</v>
      </c>
      <c r="F10" s="517">
        <v>4642.5209500000001</v>
      </c>
      <c r="G10" s="518">
        <v>0.12139618677421041</v>
      </c>
      <c r="H10" s="518">
        <v>100</v>
      </c>
    </row>
    <row r="11" spans="1:14" s="102" customFormat="1" x14ac:dyDescent="0.2">
      <c r="A11" s="104" t="s">
        <v>157</v>
      </c>
      <c r="B11" s="525"/>
      <c r="C11" s="525"/>
      <c r="D11" s="525"/>
      <c r="E11" s="525"/>
      <c r="F11" s="525"/>
      <c r="G11" s="525"/>
      <c r="H11" s="525"/>
    </row>
    <row r="12" spans="1:14" s="102" customFormat="1" x14ac:dyDescent="0.2">
      <c r="A12" s="105" t="s">
        <v>199</v>
      </c>
      <c r="B12" s="538">
        <v>24.777510000000003</v>
      </c>
      <c r="C12" s="527">
        <v>-9.0277548304948514</v>
      </c>
      <c r="D12" s="526">
        <v>163.13332</v>
      </c>
      <c r="E12" s="527">
        <v>4.0392929273088027</v>
      </c>
      <c r="F12" s="526">
        <v>287.28434000000004</v>
      </c>
      <c r="G12" s="527">
        <v>8.1455993917316043</v>
      </c>
      <c r="H12" s="540">
        <v>6.1881107935549551</v>
      </c>
    </row>
    <row r="13" spans="1:14" s="102" customFormat="1" x14ac:dyDescent="0.2">
      <c r="A13" s="106" t="s">
        <v>158</v>
      </c>
      <c r="B13" s="578">
        <v>5.4197837656439001</v>
      </c>
      <c r="C13" s="531"/>
      <c r="D13" s="560">
        <v>6.0867735129573903</v>
      </c>
      <c r="E13" s="531"/>
      <c r="F13" s="560">
        <v>6.1881107935549551</v>
      </c>
      <c r="G13" s="531"/>
      <c r="H13" s="541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240</v>
      </c>
    </row>
    <row r="15" spans="1:14" s="102" customFormat="1" x14ac:dyDescent="0.2">
      <c r="A15" s="94" t="s">
        <v>570</v>
      </c>
      <c r="B15" s="136"/>
      <c r="C15" s="136"/>
      <c r="D15" s="136"/>
      <c r="E15" s="136"/>
      <c r="F15" s="532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507</v>
      </c>
      <c r="B16" s="183"/>
      <c r="C16" s="183"/>
      <c r="D16" s="183"/>
      <c r="E16" s="183"/>
      <c r="F16" s="183"/>
      <c r="G16" s="183"/>
      <c r="H16" s="183"/>
      <c r="I16" s="108"/>
      <c r="J16" s="108"/>
      <c r="K16" s="108"/>
      <c r="L16" s="108"/>
      <c r="M16" s="108"/>
      <c r="N16" s="108"/>
    </row>
    <row r="17" spans="1:8" x14ac:dyDescent="0.2">
      <c r="A17" s="166" t="s">
        <v>670</v>
      </c>
      <c r="B17" s="183"/>
      <c r="C17" s="183"/>
      <c r="D17" s="183"/>
      <c r="E17" s="183"/>
      <c r="F17" s="183"/>
      <c r="G17" s="183"/>
      <c r="H17" s="183"/>
    </row>
  </sheetData>
  <mergeCells count="3">
    <mergeCell ref="B3:C3"/>
    <mergeCell ref="D3:E3"/>
    <mergeCell ref="F3:H3"/>
  </mergeCells>
  <conditionalFormatting sqref="H7">
    <cfRule type="cellIs" dxfId="110" priority="1" operator="between">
      <formula>0</formula>
      <formula>0.5</formula>
    </cfRule>
  </conditionalFormatting>
  <conditionalFormatting sqref="B9:G9">
    <cfRule type="cellIs" dxfId="109" priority="3" operator="between">
      <formula>0</formula>
      <formula>0.5</formula>
    </cfRule>
  </conditionalFormatting>
  <conditionalFormatting sqref="B7:G7">
    <cfRule type="cellIs" dxfId="108" priority="2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F32" sqref="F32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9" s="8" customFormat="1" x14ac:dyDescent="0.2">
      <c r="A1" s="6" t="s">
        <v>609</v>
      </c>
    </row>
    <row r="2" spans="1:9" ht="15.75" x14ac:dyDescent="0.25">
      <c r="A2" s="2"/>
      <c r="B2" s="109"/>
      <c r="H2" s="110" t="s">
        <v>159</v>
      </c>
    </row>
    <row r="3" spans="1:9" s="114" customFormat="1" ht="13.7" customHeight="1" x14ac:dyDescent="0.2">
      <c r="A3" s="111"/>
      <c r="B3" s="859">
        <f>INDICE!A3</f>
        <v>42186</v>
      </c>
      <c r="C3" s="859"/>
      <c r="D3" s="859"/>
      <c r="E3" s="112"/>
      <c r="F3" s="860" t="s">
        <v>121</v>
      </c>
      <c r="G3" s="860"/>
      <c r="H3" s="860"/>
    </row>
    <row r="4" spans="1:9" s="114" customFormat="1" x14ac:dyDescent="0.2">
      <c r="A4" s="115"/>
      <c r="B4" s="116" t="s">
        <v>151</v>
      </c>
      <c r="C4" s="116" t="s">
        <v>152</v>
      </c>
      <c r="D4" s="116" t="s">
        <v>160</v>
      </c>
      <c r="E4" s="116"/>
      <c r="F4" s="116" t="s">
        <v>151</v>
      </c>
      <c r="G4" s="116" t="s">
        <v>152</v>
      </c>
      <c r="H4" s="116" t="s">
        <v>160</v>
      </c>
    </row>
    <row r="5" spans="1:9" s="114" customFormat="1" x14ac:dyDescent="0.2">
      <c r="A5" s="111" t="s">
        <v>161</v>
      </c>
      <c r="B5" s="117">
        <v>63.74465</v>
      </c>
      <c r="C5" s="117">
        <v>2.6378599999999994</v>
      </c>
      <c r="D5" s="542">
        <v>66.382509999999996</v>
      </c>
      <c r="E5" s="543"/>
      <c r="F5" s="543">
        <v>663.6026700000009</v>
      </c>
      <c r="G5" s="543">
        <v>25.315129999999989</v>
      </c>
      <c r="H5" s="542">
        <v>688.91780000000085</v>
      </c>
      <c r="I5" s="82"/>
    </row>
    <row r="6" spans="1:9" s="114" customFormat="1" x14ac:dyDescent="0.2">
      <c r="A6" s="115" t="s">
        <v>162</v>
      </c>
      <c r="B6" s="118">
        <v>12.480960000000001</v>
      </c>
      <c r="C6" s="119">
        <v>0.70856999999999992</v>
      </c>
      <c r="D6" s="544">
        <v>13.189530000000001</v>
      </c>
      <c r="E6" s="266"/>
      <c r="F6" s="266">
        <v>126.77937000000004</v>
      </c>
      <c r="G6" s="266">
        <v>6.4781200000000023</v>
      </c>
      <c r="H6" s="544">
        <v>133.25749000000005</v>
      </c>
      <c r="I6" s="82"/>
    </row>
    <row r="7" spans="1:9" s="114" customFormat="1" x14ac:dyDescent="0.2">
      <c r="A7" s="115" t="s">
        <v>163</v>
      </c>
      <c r="B7" s="118">
        <v>8.270290000000001</v>
      </c>
      <c r="C7" s="119">
        <v>0.65881999999999996</v>
      </c>
      <c r="D7" s="544">
        <v>8.9291100000000014</v>
      </c>
      <c r="E7" s="266"/>
      <c r="F7" s="266">
        <v>82.886390000000048</v>
      </c>
      <c r="G7" s="266">
        <v>6.2615599999999985</v>
      </c>
      <c r="H7" s="544">
        <v>89.147950000000051</v>
      </c>
      <c r="I7" s="82"/>
    </row>
    <row r="8" spans="1:9" s="114" customFormat="1" x14ac:dyDescent="0.2">
      <c r="A8" s="115" t="s">
        <v>164</v>
      </c>
      <c r="B8" s="118">
        <v>23.573060000000002</v>
      </c>
      <c r="C8" s="118">
        <v>1.2468100000000002</v>
      </c>
      <c r="D8" s="544">
        <v>24.819870000000002</v>
      </c>
      <c r="E8" s="266"/>
      <c r="F8" s="266">
        <v>199.23142000000001</v>
      </c>
      <c r="G8" s="266">
        <v>11.199500000000002</v>
      </c>
      <c r="H8" s="544">
        <v>210.43092000000001</v>
      </c>
      <c r="I8" s="82"/>
    </row>
    <row r="9" spans="1:9" s="114" customFormat="1" x14ac:dyDescent="0.2">
      <c r="A9" s="115" t="s">
        <v>165</v>
      </c>
      <c r="B9" s="118">
        <v>31.779499999999995</v>
      </c>
      <c r="C9" s="118">
        <v>10.649010000000001</v>
      </c>
      <c r="D9" s="544">
        <v>42.428509999999996</v>
      </c>
      <c r="E9" s="266"/>
      <c r="F9" s="266">
        <v>360.58869000000004</v>
      </c>
      <c r="G9" s="266">
        <v>118.45235</v>
      </c>
      <c r="H9" s="544">
        <v>479.04104000000007</v>
      </c>
      <c r="I9" s="82"/>
    </row>
    <row r="10" spans="1:9" s="114" customFormat="1" x14ac:dyDescent="0.2">
      <c r="A10" s="115" t="s">
        <v>166</v>
      </c>
      <c r="B10" s="118">
        <v>5.9659599999999999</v>
      </c>
      <c r="C10" s="119">
        <v>0.40734999999999999</v>
      </c>
      <c r="D10" s="544">
        <v>6.37331</v>
      </c>
      <c r="E10" s="266"/>
      <c r="F10" s="266">
        <v>57.46454</v>
      </c>
      <c r="G10" s="266">
        <v>3.4655600000000004</v>
      </c>
      <c r="H10" s="544">
        <v>60.930100000000003</v>
      </c>
      <c r="I10" s="82"/>
    </row>
    <row r="11" spans="1:9" s="114" customFormat="1" x14ac:dyDescent="0.2">
      <c r="A11" s="115" t="s">
        <v>167</v>
      </c>
      <c r="B11" s="118">
        <v>25.323530000000002</v>
      </c>
      <c r="C11" s="118">
        <v>1.754520000000001</v>
      </c>
      <c r="D11" s="544">
        <v>27.078050000000001</v>
      </c>
      <c r="E11" s="266"/>
      <c r="F11" s="266">
        <v>242.6570199999997</v>
      </c>
      <c r="G11" s="266">
        <v>14.693610000000023</v>
      </c>
      <c r="H11" s="544">
        <v>257.35062999999974</v>
      </c>
      <c r="I11" s="82"/>
    </row>
    <row r="12" spans="1:9" s="114" customFormat="1" x14ac:dyDescent="0.2">
      <c r="A12" s="115" t="s">
        <v>623</v>
      </c>
      <c r="B12" s="118">
        <v>16.141149999999996</v>
      </c>
      <c r="C12" s="119">
        <v>0.8606600000000002</v>
      </c>
      <c r="D12" s="544">
        <v>17.001809999999995</v>
      </c>
      <c r="E12" s="266"/>
      <c r="F12" s="266">
        <v>163.25872999999987</v>
      </c>
      <c r="G12" s="266">
        <v>7.6021700000000019</v>
      </c>
      <c r="H12" s="544">
        <v>170.86089999999987</v>
      </c>
      <c r="I12" s="82"/>
    </row>
    <row r="13" spans="1:9" s="114" customFormat="1" x14ac:dyDescent="0.2">
      <c r="A13" s="115" t="s">
        <v>168</v>
      </c>
      <c r="B13" s="118">
        <v>72.041210000000035</v>
      </c>
      <c r="C13" s="118">
        <v>5.2754999999999983</v>
      </c>
      <c r="D13" s="544">
        <v>77.316710000000029</v>
      </c>
      <c r="E13" s="266"/>
      <c r="F13" s="266">
        <v>724.83086999999898</v>
      </c>
      <c r="G13" s="266">
        <v>48.07174000000002</v>
      </c>
      <c r="H13" s="544">
        <v>772.90260999999896</v>
      </c>
      <c r="I13" s="82"/>
    </row>
    <row r="14" spans="1:9" s="114" customFormat="1" x14ac:dyDescent="0.2">
      <c r="A14" s="115" t="s">
        <v>169</v>
      </c>
      <c r="B14" s="119">
        <v>0.56728000000000001</v>
      </c>
      <c r="C14" s="119">
        <v>7.4990000000000001E-2</v>
      </c>
      <c r="D14" s="545">
        <v>0.64227000000000001</v>
      </c>
      <c r="E14" s="119"/>
      <c r="F14" s="266">
        <v>5.9904099999999989</v>
      </c>
      <c r="G14" s="119">
        <v>0.55354000000000003</v>
      </c>
      <c r="H14" s="545">
        <v>6.5439499999999988</v>
      </c>
      <c r="I14" s="82"/>
    </row>
    <row r="15" spans="1:9" s="114" customFormat="1" x14ac:dyDescent="0.2">
      <c r="A15" s="115" t="s">
        <v>170</v>
      </c>
      <c r="B15" s="118">
        <v>49.020569999999999</v>
      </c>
      <c r="C15" s="118">
        <v>2.1691200000000004</v>
      </c>
      <c r="D15" s="544">
        <v>51.189689999999999</v>
      </c>
      <c r="E15" s="266"/>
      <c r="F15" s="266">
        <v>474.29056999999989</v>
      </c>
      <c r="G15" s="266">
        <v>19.974309999999992</v>
      </c>
      <c r="H15" s="544">
        <v>494.26487999999989</v>
      </c>
      <c r="I15" s="82"/>
    </row>
    <row r="16" spans="1:9" s="114" customFormat="1" x14ac:dyDescent="0.2">
      <c r="A16" s="115" t="s">
        <v>171</v>
      </c>
      <c r="B16" s="118">
        <v>8.833040000000004</v>
      </c>
      <c r="C16" s="119">
        <v>0.29615000000000014</v>
      </c>
      <c r="D16" s="544">
        <v>9.1291900000000048</v>
      </c>
      <c r="E16" s="266"/>
      <c r="F16" s="266">
        <v>92.366879999999938</v>
      </c>
      <c r="G16" s="266">
        <v>2.8744799999999988</v>
      </c>
      <c r="H16" s="544">
        <v>95.241359999999943</v>
      </c>
      <c r="I16" s="82"/>
    </row>
    <row r="17" spans="1:14" s="114" customFormat="1" x14ac:dyDescent="0.2">
      <c r="A17" s="115" t="s">
        <v>172</v>
      </c>
      <c r="B17" s="118">
        <v>22.456470000000003</v>
      </c>
      <c r="C17" s="118">
        <v>1.4002099999999997</v>
      </c>
      <c r="D17" s="544">
        <v>23.856680000000004</v>
      </c>
      <c r="E17" s="266"/>
      <c r="F17" s="266">
        <v>228.45485000000002</v>
      </c>
      <c r="G17" s="266">
        <v>13.014640000000011</v>
      </c>
      <c r="H17" s="544">
        <v>241.46949000000004</v>
      </c>
      <c r="I17" s="82"/>
    </row>
    <row r="18" spans="1:14" s="114" customFormat="1" x14ac:dyDescent="0.2">
      <c r="A18" s="115" t="s">
        <v>173</v>
      </c>
      <c r="B18" s="118">
        <v>2.60955</v>
      </c>
      <c r="C18" s="119">
        <v>0.17363000000000001</v>
      </c>
      <c r="D18" s="544">
        <v>2.7831800000000002</v>
      </c>
      <c r="E18" s="266"/>
      <c r="F18" s="266">
        <v>26.565349999999999</v>
      </c>
      <c r="G18" s="266">
        <v>1.5338399999999999</v>
      </c>
      <c r="H18" s="544">
        <v>28.09919</v>
      </c>
      <c r="I18" s="82"/>
    </row>
    <row r="19" spans="1:14" s="114" customFormat="1" x14ac:dyDescent="0.2">
      <c r="A19" s="115" t="s">
        <v>174</v>
      </c>
      <c r="B19" s="118">
        <v>47.017950000000006</v>
      </c>
      <c r="C19" s="118">
        <v>2.6635299999999997</v>
      </c>
      <c r="D19" s="544">
        <v>49.681480000000008</v>
      </c>
      <c r="E19" s="266"/>
      <c r="F19" s="266">
        <v>515.88644999999985</v>
      </c>
      <c r="G19" s="266">
        <v>27.7089</v>
      </c>
      <c r="H19" s="544">
        <v>543.59534999999983</v>
      </c>
      <c r="I19" s="82"/>
    </row>
    <row r="20" spans="1:14" s="114" customFormat="1" x14ac:dyDescent="0.2">
      <c r="A20" s="115" t="s">
        <v>175</v>
      </c>
      <c r="B20" s="119">
        <v>0.59526000000000001</v>
      </c>
      <c r="C20" s="119">
        <v>0</v>
      </c>
      <c r="D20" s="545">
        <v>0.59526000000000001</v>
      </c>
      <c r="E20" s="119"/>
      <c r="F20" s="266">
        <v>6.2962099999999994</v>
      </c>
      <c r="G20" s="119">
        <v>0</v>
      </c>
      <c r="H20" s="545">
        <v>6.2962099999999994</v>
      </c>
      <c r="I20" s="82"/>
    </row>
    <row r="21" spans="1:14" s="114" customFormat="1" x14ac:dyDescent="0.2">
      <c r="A21" s="115" t="s">
        <v>176</v>
      </c>
      <c r="B21" s="118">
        <v>11.558429999999998</v>
      </c>
      <c r="C21" s="119">
        <v>0.62983999999999996</v>
      </c>
      <c r="D21" s="544">
        <v>12.188269999999997</v>
      </c>
      <c r="E21" s="266"/>
      <c r="F21" s="266">
        <v>112.98880999999996</v>
      </c>
      <c r="G21" s="266">
        <v>5.7150100000000021</v>
      </c>
      <c r="H21" s="544">
        <v>118.70381999999996</v>
      </c>
      <c r="I21" s="82"/>
    </row>
    <row r="22" spans="1:14" s="114" customFormat="1" x14ac:dyDescent="0.2">
      <c r="A22" s="115" t="s">
        <v>177</v>
      </c>
      <c r="B22" s="118">
        <v>5.5329500000000005</v>
      </c>
      <c r="C22" s="119">
        <v>0.25753000000000004</v>
      </c>
      <c r="D22" s="544">
        <v>5.7904800000000005</v>
      </c>
      <c r="E22" s="266"/>
      <c r="F22" s="266">
        <v>61.241550000000018</v>
      </c>
      <c r="G22" s="266">
        <v>2.4689999999999994</v>
      </c>
      <c r="H22" s="544">
        <v>63.710550000000019</v>
      </c>
      <c r="I22" s="82"/>
    </row>
    <row r="23" spans="1:14" x14ac:dyDescent="0.2">
      <c r="A23" s="120" t="s">
        <v>178</v>
      </c>
      <c r="B23" s="121">
        <v>16.045369999999995</v>
      </c>
      <c r="C23" s="121">
        <v>1.24193</v>
      </c>
      <c r="D23" s="546">
        <v>17.287299999999995</v>
      </c>
      <c r="E23" s="547"/>
      <c r="F23" s="547">
        <v>167.03548000000009</v>
      </c>
      <c r="G23" s="547">
        <v>11.086039999999995</v>
      </c>
      <c r="H23" s="546">
        <v>178.12152000000009</v>
      </c>
      <c r="I23" s="487"/>
      <c r="N23" s="114"/>
    </row>
    <row r="24" spans="1:14" x14ac:dyDescent="0.2">
      <c r="A24" s="122" t="s">
        <v>512</v>
      </c>
      <c r="B24" s="123">
        <v>423.55717999999951</v>
      </c>
      <c r="C24" s="123">
        <v>33.106030000000025</v>
      </c>
      <c r="D24" s="123">
        <v>456.66320999999954</v>
      </c>
      <c r="E24" s="123"/>
      <c r="F24" s="123">
        <v>4312.4162600000072</v>
      </c>
      <c r="G24" s="123">
        <v>326.46950000000089</v>
      </c>
      <c r="H24" s="123">
        <v>4638.8857600000083</v>
      </c>
      <c r="I24" s="487"/>
    </row>
    <row r="25" spans="1:14" x14ac:dyDescent="0.2">
      <c r="H25" s="93" t="s">
        <v>240</v>
      </c>
    </row>
    <row r="26" spans="1:14" x14ac:dyDescent="0.2">
      <c r="A26" s="548" t="s">
        <v>508</v>
      </c>
      <c r="G26" s="125"/>
      <c r="H26" s="125"/>
    </row>
    <row r="27" spans="1:14" x14ac:dyDescent="0.2">
      <c r="A27" s="154" t="s">
        <v>241</v>
      </c>
      <c r="B27" s="127"/>
      <c r="G27" s="125"/>
      <c r="H27" s="125"/>
    </row>
    <row r="28" spans="1:14" ht="18" x14ac:dyDescent="0.25">
      <c r="A28" s="126"/>
      <c r="B28" s="127"/>
      <c r="E28" s="128"/>
      <c r="G28" s="125"/>
      <c r="H28" s="125"/>
    </row>
    <row r="29" spans="1:14" x14ac:dyDescent="0.2">
      <c r="A29" s="126"/>
      <c r="B29" s="127"/>
      <c r="G29" s="125"/>
      <c r="H29" s="125"/>
    </row>
    <row r="30" spans="1:14" x14ac:dyDescent="0.2">
      <c r="A30" s="126"/>
      <c r="B30" s="127"/>
      <c r="G30" s="125"/>
      <c r="H30" s="125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107" priority="1" operator="between">
      <formula>0</formula>
      <formula>0.5</formula>
    </cfRule>
    <cfRule type="cellIs" dxfId="106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56</vt:i4>
      </vt:variant>
      <vt:variant>
        <vt:lpstr>Rangos con nombre</vt:lpstr>
      </vt:variant>
      <vt:variant>
        <vt:i4>4</vt:i4>
      </vt:variant>
    </vt:vector>
  </HeadingPairs>
  <TitlesOfParts>
    <vt:vector baseType="lpstr" size="60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importaciones netas GN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15.0300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