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5\08. AGOSTO\"/>
    </mc:Choice>
  </mc:AlternateContent>
  <bookViews>
    <workbookView xWindow="0" yWindow="0" windowWidth="28800" windowHeight="1144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9" l="1"/>
  <c r="F11" i="46" l="1"/>
  <c r="D11" i="46"/>
  <c r="B11" i="46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<sst xmlns="http://schemas.openxmlformats.org/spreadsheetml/2006/main" count="1764" uniqueCount="673">
  <si>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</si>
  <si>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</si>
  <si>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</si>
  <si>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</si>
  <si>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</si>
  <si>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</si>
  <si>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</si>
  <si>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</si>
  <si>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</si>
  <si>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</si>
  <si>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</si>
  <si>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</si>
  <si>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</si>
  <si>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</si>
  <si>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</si>
  <si>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</si>
  <si>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</si>
  <si>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</si>
  <si>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</si>
  <si>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</si>
  <si>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</si>
  <si>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</si>
  <si>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</si>
  <si>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</si>
  <si>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</si>
  <si>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</si>
  <si>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</si>
  <si>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</si>
  <si>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</si>
  <si>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</si>
  <si>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</si>
  <si>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</si>
  <si>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</si>
  <si>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</si>
  <si>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</si>
  <si>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</si>
  <si>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</si>
  <si>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</si>
  <si>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</si>
  <si>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</si>
  <si>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</si>
  <si>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</si>
  <si>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</si>
  <si>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</si>
  <si>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</si>
  <si>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</si>
  <si>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</si>
  <si>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</si>
  <si>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</si>
  <si>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</si>
  <si>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</si>
  <si>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</si>
  <si>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</si>
  <si>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</si>
  <si>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</si>
  <si>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</si>
  <si>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</si>
  <si>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</si>
  <si>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</si>
  <si>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</si>
  <si>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</si>
  <si>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</si>
  <si>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</si>
  <si>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</si>
  <si>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</si>
  <si>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</si>
  <si>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</si>
  <si>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</si>
  <si>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</si>
  <si>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</si>
  <si>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</si>
  <si>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</si>
  <si>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</si>
  <si>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</si>
  <si>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</si>
  <si>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</si>
  <si>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</si>
  <si>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</si>
  <si>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</si>
  <si>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</si>
  <si>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</si>
  <si>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</si>
  <si>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</si>
  <si>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</si>
  <si>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</si>
  <si>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</si>
  <si>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</si>
  <si>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</si>
  <si>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</si>
  <si>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</si>
  <si>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</si>
  <si>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</si>
  <si>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</si>
  <si>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</si>
  <si>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</si>
  <si>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</si>
  <si>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</si>
  <si>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</si>
  <si>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</si>
  <si>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</si>
  <si>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</si>
  <si>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</si>
  <si>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</si>
  <si>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</si>
  <si>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</si>
  <si>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</si>
  <si>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</si>
  <si>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</si>
  <si>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</si>
  <si>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</si>
  <si>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</si>
  <si>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</si>
  <si>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</si>
  <si>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</si>
  <si>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</si>
  <si>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</si>
  <si>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</si>
  <si>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</si>
  <si>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</si>
  <si>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</si>
  <si>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</si>
  <si>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</si>
  <si>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</si>
  <si>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</si>
  <si>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</si>
  <si>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</si>
  <si>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</si>
  <si>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</si>
  <si>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</si>
  <si>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</si>
  <si>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</si>
  <si>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</si>
  <si>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</si>
  <si>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</si>
  <si>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</si>
  <si>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</si>
  <si>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</si>
  <si>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</si>
  <si>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</si>
  <si>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</si>
  <si>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</si>
  <si>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</si>
  <si>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</si>
  <si>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</si>
  <si>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</si>
  <si>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</si>
  <si>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</si>
  <si>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</si>
  <si>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</si>
  <si>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</si>
  <si>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</si>
  <si>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</si>
  <si>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</si>
  <si>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</si>
  <si>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</si>
  <si>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</si>
  <si>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</si>
  <si>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</si>
  <si>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</si>
  <si>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</si>
  <si>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</si>
  <si>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</si>
  <si>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</si>
  <si>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</si>
  <si>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</si>
  <si>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</si>
  <si>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</si>
  <si>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</si>
  <si>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</si>
  <si>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</si>
  <si>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</si>
  <si>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</si>
  <si>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</si>
  <si>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</si>
  <si>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</si>
  <si>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</si>
  <si>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</si>
  <si>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</si>
  <si>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</si>
  <si>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</si>
  <si>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</si>
  <si>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</si>
  <si>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</si>
  <si>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</si>
  <si>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</si>
  <si>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</si>
  <si>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</si>
  <si>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</si>
  <si>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</si>
  <si>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</si>
  <si>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</si>
  <si>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</si>
  <si>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</si>
  <si>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</si>
  <si>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</si>
  <si>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</si>
  <si>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</si>
  <si>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</si>
  <si>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</si>
  <si>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</si>
  <si>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</si>
  <si>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</si>
  <si>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</si>
  <si>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</si>
  <si>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</si>
  <si>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</si>
  <si>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</si>
  <si>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</si>
  <si>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</si>
  <si>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</si>
  <si>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</si>
  <si>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</si>
  <si>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</si>
  <si>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</si>
  <si>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</si>
  <si>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</si>
  <si>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</si>
  <si>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</si>
  <si>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</si>
  <si>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</si>
  <si>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</si>
  <si>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</si>
  <si>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</si>
  <si>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</si>
  <si>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</si>
  <si>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</si>
  <si>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</si>
  <si>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</si>
  <si>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</si>
  <si>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</si>
  <si>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</si>
  <si>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</si>
  <si>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</si>
  <si>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</si>
  <si>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</si>
  <si>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</si>
  <si>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</si>
  <si>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</si>
  <si>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</si>
  <si>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</si>
  <si>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</si>
  <si>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</si>
  <si>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</si>
  <si>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</si>
  <si>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</si>
  <si>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</si>
  <si>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</si>
  <si>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</si>
  <si>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</si>
  <si>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</si>
  <si>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</si>
  <si>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</si>
  <si>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</si>
  <si>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</si>
  <si>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</si>
  <si>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</si>
  <si>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</si>
  <si>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</si>
  <si>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</si>
  <si>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</si>
  <si>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</si>
  <si>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</si>
  <si>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</si>
  <si>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</si>
  <si>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</si>
  <si>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</si>
  <si>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</si>
  <si>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</si>
  <si>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</si>
  <si>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</si>
  <si>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</si>
  <si>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</si>
  <si>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</si>
  <si>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</si>
  <si>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</si>
  <si>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</si>
  <si>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</si>
  <si>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</si>
  <si>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</si>
  <si>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</si>
  <si>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</si>
  <si>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</si>
  <si>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</si>
  <si>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</si>
  <si>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</si>
  <si>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</si>
  <si>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</si>
  <si>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</si>
  <si>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</si>
  <si>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</si>
  <si>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</si>
  <si>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</si>
  <si>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</si>
  <si>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</si>
  <si>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</si>
  <si>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</si>
  <si>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</si>
  <si>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</si>
  <si>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</si>
  <si>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</si>
  <si>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</si>
  <si>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</si>
  <si>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</si>
  <si>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</si>
  <si>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</si>
  <si>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</si>
  <si>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</si>
  <si>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</si>
  <si>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</si>
  <si>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</si>
  <si>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</si>
  <si>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</si>
  <si>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</si>
  <si>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</si>
  <si>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</si>
  <si>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</si>
  <si>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</si>
  <si>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</si>
  <si>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</si>
  <si>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</si>
  <si>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</si>
  <si>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</si>
  <si>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</si>
  <si>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</si>
  <si>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</si>
  <si>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</si>
  <si>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</si>
  <si>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</si>
  <si>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</si>
  <si>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</si>
  <si>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</si>
  <si>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</si>
  <si>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</si>
  <si>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</si>
  <si>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</si>
  <si>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</si>
  <si>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</si>
  <si>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</si>
  <si>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</si>
  <si>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</si>
  <si>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</si>
  <si>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</si>
  <si>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</si>
  <si>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</si>
  <si>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</si>
  <si>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</si>
  <si>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</si>
  <si>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</si>
  <si>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</si>
  <si>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</si>
  <si>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</si>
  <si>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</si>
  <si>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</si>
  <si>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</si>
  <si>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</si>
  <si>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</si>
  <si>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</si>
  <si>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</si>
  <si>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</si>
  <si>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</si>
  <si>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</si>
  <si>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</si>
  <si>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</si>
  <si>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</si>
  <si>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</si>
  <si>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</si>
  <si>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</si>
  <si>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</si>
  <si>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</si>
  <si>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</si>
  <si>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</si>
  <si>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</si>
  <si>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</si>
  <si>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</si>
  <si>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</si>
  <si>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</si>
  <si>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</si>
  <si>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</si>
  <si>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</si>
  <si>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</si>
  <si>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</si>
  <si>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</si>
  <si>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</si>
  <si>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</si>
  <si>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</si>
  <si>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</si>
  <si>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</si>
  <si>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</si>
  <si>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</si>
  <si>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</si>
  <si>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</si>
  <si>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</si>
  <si>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</si>
  <si>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</si>
  <si>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</si>
  <si>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</si>
  <si>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</si>
  <si>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</si>
  <si>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</si>
  <si>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</si>
  <si>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</si>
  <si>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</si>
  <si>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</si>
  <si>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</si>
  <si>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</si>
  <si>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</si>
  <si>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</si>
  <si>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</si>
  <si>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</si>
  <si>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</si>
  <si>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</si>
  <si>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</si>
  <si>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</si>
  <si>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</si>
  <si>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</si>
  <si>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</si>
  <si>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</si>
  <si>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</si>
  <si>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</si>
  <si>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</si>
  <si>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</si>
  <si>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</si>
  <si>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</si>
  <si>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</si>
  <si>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</si>
  <si>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</si>
  <si>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</si>
  <si>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</si>
  <si>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</si>
  <si>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</si>
  <si>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</si>
  <si>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</si>
  <si>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</si>
  <si>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</si>
  <si>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</si>
  <si>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</si>
  <si>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</si>
  <si>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</si>
  <si>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</si>
  <si>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</si>
  <si>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</si>
  <si>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</si>
  <si>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</si>
  <si>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</si>
  <si>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</si>
  <si>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</si>
  <si>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</si>
  <si>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</si>
  <si>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</si>
  <si>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</si>
  <si>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</si>
  <si>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</si>
  <si>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</si>
  <si>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</si>
  <si>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</si>
  <si>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</si>
  <si>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</si>
  <si>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</si>
  <si>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</si>
  <si>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</si>
  <si>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</si>
  <si>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</si>
  <si>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</si>
  <si>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</si>
  <si>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</si>
  <si>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</si>
  <si>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</si>
  <si>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</si>
  <si>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</si>
  <si>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</si>
  <si>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</si>
  <si>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</si>
  <si>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</si>
  <si>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</si>
  <si>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</si>
  <si>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</si>
  <si>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</si>
  <si>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</si>
  <si>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</si>
  <si>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</si>
  <si>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</si>
  <si>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</si>
  <si>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</si>
  <si>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</si>
  <si>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</si>
  <si>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</si>
  <si>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</si>
  <si>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</si>
  <si>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</si>
  <si>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</si>
  <si>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</si>
  <si>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</si>
  <si>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</si>
  <si>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</si>
  <si>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</si>
  <si>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</si>
  <si>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</si>
  <si>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</si>
  <si>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</si>
  <si>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</si>
  <si>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</si>
  <si>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</si>
  <si>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</si>
  <si>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</si>
  <si>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</si>
  <si>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</si>
  <si>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</si>
  <si>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</si>
  <si>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</si>
  <si>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</si>
  <si>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</si>
  <si>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</si>
  <si>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</si>
  <si>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</si>
  <si>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</si>
  <si>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</si>
  <si>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</si>
  <si>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</si>
  <si>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</si>
  <si>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</si>
  <si>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</si>
  <si>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</si>
  <si>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</si>
  <si>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</si>
  <si>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</si>
  <si>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</si>
  <si>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</si>
  <si>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</si>
  <si>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</si>
  <si>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</si>
  <si>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</si>
  <si>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</si>
  <si>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</si>
  <si>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</si>
  <si>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</si>
  <si>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</si>
  <si>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</si>
  <si>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</si>
  <si>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</si>
  <si>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</si>
  <si>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</si>
  <si>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</si>
  <si>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</si>
  <si>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</si>
  <si>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</si>
  <si>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</si>
  <si>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</si>
  <si>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</si>
  <si>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</si>
  <si>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</si>
  <si>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</si>
  <si>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</si>
  <si>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</si>
  <si>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</si>
  <si>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</si>
  <si>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</si>
  <si>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</si>
  <si>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</si>
  <si>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</si>
  <si>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</si>
  <si>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</si>
  <si>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</si>
  <si>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</si>
  <si>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</si>
  <si>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</si>
  <si>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</si>
  <si>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</si>
  <si>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</si>
  <si>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</si>
  <si>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</si>
  <si>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</si>
  <si>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</si>
  <si>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</si>
  <si>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</si>
  <si>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</si>
  <si>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</si>
  <si>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</si>
  <si>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</si>
  <si>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</si>
  <si>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</si>
  <si>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</si>
  <si>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</si>
  <si>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</si>
  <si>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</si>
  <si>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</si>
  <si>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</si>
  <si>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</si>
  <si>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</si>
  <si>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</si>
  <si>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</si>
  <si>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</si>
  <si>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</si>
  <si>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</si>
  <si>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</si>
  <si>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</si>
  <si>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</si>
  <si>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</si>
  <si>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</si>
  <si>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</si>
  <si>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</si>
  <si>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</si>
  <si>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</si>
  <si>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</si>
  <si>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</si>
  <si>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</si>
  <si>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</si>
  <si>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</si>
  <si>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</si>
  <si>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</si>
  <si>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Nota: No se han registrado actualizaciones de precios posteriores a enero de 2014</t>
  </si>
  <si>
    <t>Año 2013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</si>
  <si>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</si>
  <si>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</si>
  <si>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</si>
  <si>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</si>
  <si>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</si>
  <si>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</si>
  <si>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</si>
  <si>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</si>
  <si>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</si>
  <si>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</si>
  <si>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</si>
  <si>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</si>
  <si>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</si>
  <si>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</si>
  <si>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</si>
  <si>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</si>
  <si>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</si>
  <si>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</si>
  <si>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</si>
  <si>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</si>
  <si>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</si>
  <si>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</si>
  <si>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</si>
  <si>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</si>
  <si>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</si>
  <si>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</si>
  <si>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</si>
  <si>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</si>
  <si>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</si>
  <si>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</si>
  <si>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</si>
  <si>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</si>
  <si>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</si>
  <si>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</si>
  <si>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</si>
  <si>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2ºT 2015</t>
  </si>
  <si>
    <t>Año 2014</t>
  </si>
  <si>
    <t>92,2 *</t>
  </si>
  <si>
    <t>102,1 *</t>
  </si>
  <si>
    <t>Tv (%)
2014/2013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</si>
  <si>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</si>
  <si>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</si>
  <si>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jul-15</t>
  </si>
  <si>
    <t>21 Julio</t>
  </si>
  <si>
    <t>- igual que 0,0 / ^ distinto de 0,0</t>
  </si>
  <si>
    <t>'- igual que 0,0 / ^ distinto de 0,0</t>
  </si>
  <si>
    <t>* Tasa de variación sobre precio anterior  //  ^ distinto de 0,0</t>
  </si>
  <si>
    <t>ago-15</t>
  </si>
  <si>
    <t>Otras salidas del sistema</t>
  </si>
  <si>
    <t>Pakistan</t>
  </si>
  <si>
    <t>Azerbaiyán</t>
  </si>
  <si>
    <t>ago-14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</si>
  <si>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</si>
  <si>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</si>
  <si>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</si>
  <si>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</si>
  <si>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</si>
  <si>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</si>
  <si>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</si>
  <si>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</si>
  <si>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</si>
  <si>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BOLETÍN ESTADÍSTICO HIDROCARBUROS AGOSTO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</si>
</sst>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80" formatCode="\^"/>
    <numFmt numFmtId="181" formatCode="#,##0.00;\-##,##0.00;&quot;n.d.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</cellStyleXfs>
  <cellXfs count="909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/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74" fontId="4" fillId="2" borderId="3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0" fontId="30" fillId="7" borderId="3" xfId="0" applyFont="1" applyFill="1" applyBorder="1"/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0" fontId="8" fillId="2" borderId="19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0" fontId="31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166" fontId="32" fillId="6" borderId="0" xfId="0" applyNumberFormat="1" applyFont="1" applyFill="1" applyBorder="1" applyAlignment="1">
      <alignment horizontal="right" vertical="center"/>
    </xf>
    <xf numFmtId="0" fontId="47" fillId="0" borderId="0" xfId="0" applyFont="1"/>
    <xf numFmtId="167" fontId="32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3" xfId="1" applyNumberFormat="1" applyFont="1" applyFill="1" applyBorder="1" applyAlignment="1">
      <alignment horizontal="right"/>
    </xf>
    <xf numFmtId="174" fontId="4" fillId="11" borderId="3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69" fontId="18" fillId="2" borderId="0" xfId="0" applyNumberFormat="1" applyFont="1" applyFill="1" applyBorder="1" applyAlignment="1">
      <alignment horizontal="right"/>
    </xf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166" fontId="32" fillId="2" borderId="0" xfId="0" quotePrefix="1" applyNumberFormat="1" applyFont="1" applyFill="1" applyBorder="1" applyAlignment="1">
      <alignment horizontal="right"/>
    </xf>
    <xf numFmtId="0" fontId="8" fillId="6" borderId="21" xfId="0" applyNumberFormat="1" applyFont="1" applyFill="1" applyBorder="1" applyAlignment="1">
      <alignment horizontal="left"/>
    </xf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1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32" fillId="0" borderId="0" xfId="0" applyNumberFormat="1" applyFont="1" applyFill="1" applyBorder="1"/>
    <xf numFmtId="0" fontId="0" fillId="0" borderId="0" xfId="0" applyNumberFormat="1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166" fontId="16" fillId="2" borderId="1" xfId="0" quotePrefix="1" applyNumberFormat="1" applyFont="1" applyFill="1" applyBorder="1" applyAlignment="1">
      <alignment horizontal="right"/>
    </xf>
    <xf numFmtId="166" fontId="25" fillId="4" borderId="1" xfId="1" quotePrefix="1" applyNumberFormat="1" applyFont="1" applyFill="1" applyBorder="1" applyAlignment="1">
      <alignment horizontal="right"/>
    </xf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9" fontId="13" fillId="6" borderId="0" xfId="0" applyNumberFormat="1" applyFont="1" applyFill="1" applyBorder="1" applyAlignment="1">
      <alignment horizontal="right" vertical="center"/>
    </xf>
    <xf numFmtId="175" fontId="8" fillId="2" borderId="2" xfId="1" quotePrefix="1" applyNumberFormat="1" applyFont="1" applyFill="1" applyBorder="1" applyAlignment="1">
      <alignment horizontal="right"/>
    </xf>
    <xf numFmtId="169" fontId="16" fillId="2" borderId="0" xfId="0" quotePrefix="1" applyNumberFormat="1" applyFont="1" applyFill="1" applyBorder="1" applyAlignment="1">
      <alignment horizontal="righ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3" fontId="18" fillId="9" borderId="21" xfId="0" applyNumberFormat="1" applyFont="1" applyFill="1" applyBorder="1"/>
    <xf numFmtId="3" fontId="18" fillId="9" borderId="21" xfId="0" applyNumberFormat="1" applyFont="1" applyFill="1" applyBorder="1" applyAlignment="1">
      <alignment horizontal="right"/>
    </xf>
    <xf numFmtId="166" fontId="18" fillId="9" borderId="21" xfId="0" applyNumberFormat="1" applyFont="1" applyFill="1" applyBorder="1" applyAlignment="1">
      <alignment horizontal="right"/>
    </xf>
    <xf numFmtId="166" fontId="8" fillId="9" borderId="21" xfId="0" applyNumberFormat="1" applyFont="1" applyFill="1" applyBorder="1" applyAlignment="1">
      <alignment horizontal="right"/>
    </xf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25" fillId="8" borderId="0" xfId="0" applyNumberFormat="1" applyFont="1" applyFill="1" applyBorder="1" applyAlignment="1"/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80" fontId="13" fillId="6" borderId="0" xfId="0" applyNumberFormat="1" applyFont="1" applyFill="1" applyBorder="1" applyAlignment="1">
      <alignment horizontal="right" vertical="center"/>
    </xf>
    <xf numFmtId="166" fontId="15" fillId="11" borderId="1" xfId="13" quotePrefix="1" applyNumberFormat="1" applyFont="1" applyFill="1" applyBorder="1" applyAlignment="1">
      <alignment horizontal="right"/>
    </xf>
    <xf numFmtId="181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171" fontId="13" fillId="5" borderId="0" xfId="0" applyNumberFormat="1" applyFont="1" applyFill="1" applyBorder="1"/>
    <xf numFmtId="0" fontId="8" fillId="2" borderId="15" xfId="0" applyNumberFormat="1" applyFont="1" applyFill="1" applyBorder="1"/>
    <xf numFmtId="0" fontId="13" fillId="2" borderId="3" xfId="0" applyNumberFormat="1" applyFont="1" applyFill="1" applyBorder="1" applyAlignment="1">
      <alignment horizontal="left" indent="7"/>
    </xf>
    <xf numFmtId="0" fontId="8" fillId="2" borderId="17" xfId="0" applyNumberFormat="1" applyFont="1" applyFill="1" applyBorder="1"/>
    <xf numFmtId="171" fontId="13" fillId="0" borderId="0" xfId="0" applyNumberFormat="1" applyFont="1" applyFill="1" applyBorder="1"/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169" fontId="18" fillId="2" borderId="1" xfId="0" applyNumberFormat="1" applyFont="1" applyFill="1" applyBorder="1" applyAlignment="1">
      <alignment horizontal="left"/>
    </xf>
    <xf numFmtId="169" fontId="18" fillId="2" borderId="2" xfId="0" applyNumberFormat="1" applyFont="1" applyFill="1" applyBorder="1" applyAlignment="1">
      <alignment horizontal="left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134">
    <dxf>
      <numFmt numFmtId="182" formatCode="&quot;-&quot;"/>
    </dxf>
    <dxf>
      <numFmt numFmtId="182" formatCode="&quot;-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0" formatCode="\^"/>
    </dxf>
    <dxf>
      <numFmt numFmtId="184" formatCode="\^;\^;\^"/>
    </dxf>
    <dxf>
      <numFmt numFmtId="184" formatCode="\^;\^;\^"/>
    </dxf>
    <dxf>
      <numFmt numFmtId="180" formatCode="\^"/>
    </dxf>
    <dxf>
      <numFmt numFmtId="180" formatCode="\^"/>
    </dxf>
    <dxf>
      <numFmt numFmtId="184" formatCode="\^;\^;\^"/>
    </dxf>
    <dxf>
      <numFmt numFmtId="180" formatCode="\^"/>
    </dxf>
    <dxf>
      <numFmt numFmtId="180" formatCode="\^"/>
    </dxf>
    <dxf>
      <numFmt numFmtId="183" formatCode="&quot;^&quot;"/>
    </dxf>
    <dxf>
      <numFmt numFmtId="183" formatCode="&quot;^&quot;"/>
    </dxf>
    <dxf>
      <numFmt numFmtId="184" formatCode="\^;\^;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>
      <selection activeCell="N16" sqref="N16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672</v>
      </c>
    </row>
    <row r="3" spans="1:9" ht="15" customHeight="1" x14ac:dyDescent="0.2">
      <c r="A3" s="740">
        <v>42217</v>
      </c>
    </row>
    <row r="4" spans="1:9" ht="15" customHeight="1" x14ac:dyDescent="0.25">
      <c r="A4" s="845" t="s">
        <v>19</v>
      </c>
      <c r="B4" s="845"/>
      <c r="C4" s="845"/>
      <c r="D4" s="845"/>
      <c r="E4" s="845"/>
      <c r="F4" s="845"/>
      <c r="G4" s="845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1" t="s">
        <v>585</v>
      </c>
      <c r="D17" s="331"/>
      <c r="E17" s="331"/>
      <c r="F17" s="331"/>
      <c r="G17" s="331"/>
      <c r="H17" s="331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593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211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1" t="s">
        <v>601</v>
      </c>
      <c r="D25" s="331"/>
      <c r="E25" s="331"/>
      <c r="F25" s="331"/>
      <c r="G25" s="9"/>
      <c r="H25" s="9"/>
    </row>
    <row r="26" spans="2:9" ht="15" customHeight="1" x14ac:dyDescent="0.2">
      <c r="C26" s="331" t="s">
        <v>33</v>
      </c>
      <c r="D26" s="331"/>
      <c r="E26" s="331"/>
      <c r="F26" s="331"/>
      <c r="G26" s="9"/>
      <c r="H26" s="9"/>
    </row>
    <row r="27" spans="2:9" ht="15" customHeight="1" x14ac:dyDescent="0.2">
      <c r="C27" s="331" t="s">
        <v>511</v>
      </c>
      <c r="D27" s="331"/>
      <c r="E27" s="331"/>
      <c r="F27" s="331"/>
      <c r="G27" s="331"/>
      <c r="H27" s="331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515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269</v>
      </c>
      <c r="D35" s="9"/>
      <c r="E35" s="9"/>
      <c r="F35" s="9"/>
      <c r="G35" s="9"/>
    </row>
    <row r="36" spans="1:9" ht="15" customHeight="1" x14ac:dyDescent="0.2">
      <c r="C36" s="9" t="s">
        <v>241</v>
      </c>
      <c r="D36" s="9"/>
      <c r="E36" s="9"/>
      <c r="F36" s="9"/>
      <c r="G36" s="12"/>
    </row>
    <row r="37" spans="1:9" ht="15" customHeight="1" x14ac:dyDescent="0.2">
      <c r="A37" s="6"/>
      <c r="C37" s="331" t="s">
        <v>34</v>
      </c>
      <c r="D37" s="331"/>
      <c r="E37" s="331"/>
      <c r="F37" s="331"/>
      <c r="G37" s="331"/>
      <c r="H37" s="9"/>
      <c r="I37" s="9"/>
    </row>
    <row r="38" spans="1:9" ht="15" customHeight="1" x14ac:dyDescent="0.2">
      <c r="A38" s="6"/>
      <c r="C38" s="331" t="s">
        <v>588</v>
      </c>
      <c r="D38" s="331"/>
      <c r="E38" s="331"/>
      <c r="F38" s="331"/>
      <c r="G38" s="331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277</v>
      </c>
      <c r="D43" s="9"/>
      <c r="E43" s="9"/>
      <c r="F43" s="9"/>
      <c r="H43" s="12"/>
      <c r="I43" s="12"/>
    </row>
    <row r="44" spans="1:9" ht="15" customHeight="1" x14ac:dyDescent="0.2">
      <c r="C44" s="9" t="s">
        <v>587</v>
      </c>
      <c r="D44" s="9"/>
      <c r="E44" s="9"/>
      <c r="F44" s="9"/>
      <c r="G44" s="12"/>
    </row>
    <row r="45" spans="1:9" ht="15" customHeight="1" x14ac:dyDescent="0.2">
      <c r="C45" s="9" t="s">
        <v>279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9"/>
      <c r="D48" s="329"/>
      <c r="E48" s="329"/>
      <c r="F48" s="329"/>
    </row>
    <row r="49" spans="1:8" ht="15" customHeight="1" x14ac:dyDescent="0.2">
      <c r="B49" s="6"/>
      <c r="C49" s="330" t="s">
        <v>586</v>
      </c>
      <c r="D49" s="330"/>
      <c r="E49" s="330"/>
      <c r="F49" s="330"/>
      <c r="G49" s="9"/>
    </row>
    <row r="50" spans="1:8" ht="15" customHeight="1" x14ac:dyDescent="0.2">
      <c r="B50" s="6"/>
      <c r="C50" s="9" t="s">
        <v>565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1" t="s">
        <v>22</v>
      </c>
      <c r="D56" s="331"/>
      <c r="E56" s="331"/>
      <c r="F56" s="331"/>
      <c r="G56" s="331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363</v>
      </c>
      <c r="D63" s="9"/>
      <c r="E63" s="9"/>
      <c r="F63" s="9"/>
      <c r="G63" s="9"/>
    </row>
    <row r="64" spans="1:8" ht="15" customHeight="1" x14ac:dyDescent="0.2">
      <c r="B64" s="6"/>
      <c r="C64" s="9" t="s">
        <v>423</v>
      </c>
      <c r="D64" s="9"/>
      <c r="E64" s="9"/>
      <c r="F64" s="9"/>
      <c r="G64" s="9"/>
    </row>
    <row r="65" spans="2:9" ht="15" customHeight="1" x14ac:dyDescent="0.2">
      <c r="B65" s="6"/>
      <c r="C65" s="9" t="s">
        <v>577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578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1" t="s">
        <v>590</v>
      </c>
      <c r="D71" s="331"/>
      <c r="E71" s="331"/>
      <c r="F71" s="9"/>
      <c r="G71" s="9"/>
    </row>
    <row r="72" spans="2:9" ht="15" customHeight="1" x14ac:dyDescent="0.2">
      <c r="C72" s="9" t="s">
        <v>589</v>
      </c>
      <c r="D72" s="9"/>
      <c r="E72" s="9"/>
      <c r="F72" s="9"/>
      <c r="G72" s="9"/>
      <c r="H72" s="9"/>
    </row>
    <row r="73" spans="2:9" ht="15" customHeight="1" x14ac:dyDescent="0.2">
      <c r="C73" s="9" t="s">
        <v>395</v>
      </c>
      <c r="D73" s="9"/>
      <c r="E73" s="9"/>
      <c r="F73" s="9"/>
    </row>
    <row r="74" spans="2:9" ht="15" customHeight="1" x14ac:dyDescent="0.2">
      <c r="C74" s="9" t="s">
        <v>630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1" t="s">
        <v>404</v>
      </c>
      <c r="D79" s="331"/>
      <c r="E79" s="331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1" t="s">
        <v>420</v>
      </c>
      <c r="D84" s="331"/>
      <c r="E84" s="331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591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1" t="s">
        <v>592</v>
      </c>
      <c r="D91" s="331"/>
      <c r="E91" s="331"/>
      <c r="F91" s="331"/>
      <c r="G91" s="11"/>
      <c r="H91" s="11"/>
      <c r="I91" s="11"/>
    </row>
    <row r="92" spans="1:10" ht="15" customHeight="1" x14ac:dyDescent="0.2">
      <c r="C92" s="331" t="s">
        <v>40</v>
      </c>
      <c r="D92" s="331"/>
      <c r="E92" s="331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46" t="s">
        <v>603</v>
      </c>
      <c r="B98" s="847"/>
      <c r="C98" s="847"/>
      <c r="D98" s="847"/>
      <c r="E98" s="847"/>
      <c r="F98" s="847"/>
      <c r="G98" s="847"/>
      <c r="H98" s="847"/>
      <c r="I98" s="847"/>
      <c r="J98" s="847"/>
      <c r="K98" s="847"/>
    </row>
    <row r="99" spans="1:11" ht="15" customHeight="1" x14ac:dyDescent="0.2">
      <c r="A99" s="847"/>
      <c r="B99" s="847"/>
      <c r="C99" s="847"/>
      <c r="D99" s="847"/>
      <c r="E99" s="847"/>
      <c r="F99" s="847"/>
      <c r="G99" s="847"/>
      <c r="H99" s="847"/>
      <c r="I99" s="847"/>
      <c r="J99" s="847"/>
      <c r="K99" s="847"/>
    </row>
    <row r="100" spans="1:11" ht="15" customHeight="1" x14ac:dyDescent="0.2">
      <c r="A100" s="847"/>
      <c r="B100" s="847"/>
      <c r="C100" s="847"/>
      <c r="D100" s="847"/>
      <c r="E100" s="847"/>
      <c r="F100" s="847"/>
      <c r="G100" s="847"/>
      <c r="H100" s="847"/>
      <c r="I100" s="847"/>
      <c r="J100" s="847"/>
      <c r="K100" s="847"/>
    </row>
    <row r="101" spans="1:11" ht="15" customHeight="1" x14ac:dyDescent="0.2">
      <c r="A101" s="847"/>
      <c r="B101" s="847"/>
      <c r="C101" s="847"/>
      <c r="D101" s="847"/>
      <c r="E101" s="847"/>
      <c r="F101" s="847"/>
      <c r="G101" s="847"/>
      <c r="H101" s="847"/>
      <c r="I101" s="847"/>
      <c r="J101" s="847"/>
      <c r="K101" s="847"/>
    </row>
    <row r="102" spans="1:11" ht="15" customHeight="1" x14ac:dyDescent="0.2">
      <c r="A102" s="847"/>
      <c r="B102" s="847"/>
      <c r="C102" s="847"/>
      <c r="D102" s="847"/>
      <c r="E102" s="847"/>
      <c r="F102" s="847"/>
      <c r="G102" s="847"/>
      <c r="H102" s="847"/>
      <c r="I102" s="847"/>
      <c r="J102" s="847"/>
      <c r="K102" s="847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B3" sqref="B3:C3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9" t="s">
        <v>27</v>
      </c>
      <c r="B1" s="560"/>
      <c r="C1" s="560"/>
      <c r="D1" s="560"/>
      <c r="E1" s="560"/>
      <c r="F1" s="560"/>
      <c r="G1" s="560"/>
      <c r="H1" s="560"/>
      <c r="I1" s="567"/>
    </row>
    <row r="2" spans="1:11" ht="15.75" x14ac:dyDescent="0.25">
      <c r="A2" s="561"/>
      <c r="B2" s="562"/>
      <c r="C2" s="563"/>
      <c r="D2" s="563"/>
      <c r="E2" s="563"/>
      <c r="F2" s="563"/>
      <c r="G2" s="545"/>
      <c r="H2" s="545" t="s">
        <v>159</v>
      </c>
      <c r="I2" s="567"/>
    </row>
    <row r="3" spans="1:11" s="102" customFormat="1" x14ac:dyDescent="0.2">
      <c r="A3" s="546"/>
      <c r="B3" s="864">
        <f>INDICE!A3</f>
        <v>42217</v>
      </c>
      <c r="C3" s="865"/>
      <c r="D3" s="865" t="s">
        <v>120</v>
      </c>
      <c r="E3" s="865"/>
      <c r="F3" s="865" t="s">
        <v>121</v>
      </c>
      <c r="G3" s="866"/>
      <c r="H3" s="865"/>
      <c r="I3" s="529"/>
    </row>
    <row r="4" spans="1:11" s="102" customFormat="1" x14ac:dyDescent="0.2">
      <c r="A4" s="547"/>
      <c r="B4" s="548" t="s">
        <v>48</v>
      </c>
      <c r="C4" s="548" t="s">
        <v>491</v>
      </c>
      <c r="D4" s="548" t="s">
        <v>48</v>
      </c>
      <c r="E4" s="548" t="s">
        <v>491</v>
      </c>
      <c r="F4" s="548" t="s">
        <v>48</v>
      </c>
      <c r="G4" s="549" t="s">
        <v>491</v>
      </c>
      <c r="H4" s="549" t="s">
        <v>110</v>
      </c>
      <c r="I4" s="529"/>
    </row>
    <row r="5" spans="1:11" s="102" customFormat="1" x14ac:dyDescent="0.2">
      <c r="A5" s="550" t="s">
        <v>179</v>
      </c>
      <c r="B5" s="510">
        <v>1833.9926400000002</v>
      </c>
      <c r="C5" s="503">
        <v>5.4050374074151017</v>
      </c>
      <c r="D5" s="502">
        <v>14502.327079999995</v>
      </c>
      <c r="E5" s="503">
        <v>4.6024102542146537</v>
      </c>
      <c r="F5" s="502">
        <v>21544.106649999998</v>
      </c>
      <c r="G5" s="503">
        <v>4.1631953932277748</v>
      </c>
      <c r="H5" s="508">
        <v>72.948246540971525</v>
      </c>
      <c r="I5" s="529"/>
      <c r="K5" s="96"/>
    </row>
    <row r="6" spans="1:11" s="102" customFormat="1" x14ac:dyDescent="0.2">
      <c r="A6" s="550" t="s">
        <v>180</v>
      </c>
      <c r="B6" s="571">
        <v>9.2230000000000006E-2</v>
      </c>
      <c r="C6" s="519">
        <v>-83.582541208302175</v>
      </c>
      <c r="D6" s="551">
        <v>0.67113999999999996</v>
      </c>
      <c r="E6" s="503">
        <v>-85.462398572103154</v>
      </c>
      <c r="F6" s="502">
        <v>2.8021599999999998</v>
      </c>
      <c r="G6" s="503">
        <v>-53.303403890827525</v>
      </c>
      <c r="H6" s="571">
        <v>9.488100938603956E-3</v>
      </c>
      <c r="I6" s="529"/>
      <c r="K6" s="96"/>
    </row>
    <row r="7" spans="1:11" s="102" customFormat="1" x14ac:dyDescent="0.2">
      <c r="A7" s="550" t="s">
        <v>181</v>
      </c>
      <c r="B7" s="510">
        <v>1.63452</v>
      </c>
      <c r="C7" s="503">
        <v>40.830411069850008</v>
      </c>
      <c r="D7" s="551">
        <v>11.77261</v>
      </c>
      <c r="E7" s="503">
        <v>22.940369908948242</v>
      </c>
      <c r="F7" s="502">
        <v>18.31334</v>
      </c>
      <c r="G7" s="503">
        <v>4.5861007521287522</v>
      </c>
      <c r="H7" s="508">
        <v>6.2008885446574576E-2</v>
      </c>
      <c r="I7" s="529"/>
      <c r="K7" s="96"/>
    </row>
    <row r="8" spans="1:11" s="102" customFormat="1" x14ac:dyDescent="0.2">
      <c r="A8" s="570" t="s">
        <v>182</v>
      </c>
      <c r="B8" s="511">
        <v>1835.7193900000002</v>
      </c>
      <c r="C8" s="512">
        <v>5.3999413275838126</v>
      </c>
      <c r="D8" s="511">
        <v>14514.770829999996</v>
      </c>
      <c r="E8" s="512">
        <v>4.5851035797461765</v>
      </c>
      <c r="F8" s="511">
        <v>21565.222149999998</v>
      </c>
      <c r="G8" s="512">
        <v>4.1468991324433491</v>
      </c>
      <c r="H8" s="512">
        <v>73.019743527356695</v>
      </c>
      <c r="I8" s="529"/>
    </row>
    <row r="9" spans="1:11" s="102" customFormat="1" x14ac:dyDescent="0.2">
      <c r="A9" s="550" t="s">
        <v>183</v>
      </c>
      <c r="B9" s="510">
        <v>259.71073999999999</v>
      </c>
      <c r="C9" s="503">
        <v>14.380535660169727</v>
      </c>
      <c r="D9" s="502">
        <v>2440.4944400000004</v>
      </c>
      <c r="E9" s="503">
        <v>5.9160932490273739</v>
      </c>
      <c r="F9" s="502">
        <v>3767.4834500000002</v>
      </c>
      <c r="G9" s="503">
        <v>2.1993854669024944</v>
      </c>
      <c r="H9" s="508">
        <v>12.756681723427599</v>
      </c>
      <c r="I9" s="529"/>
    </row>
    <row r="10" spans="1:11" s="102" customFormat="1" x14ac:dyDescent="0.2">
      <c r="A10" s="550" t="s">
        <v>184</v>
      </c>
      <c r="B10" s="510">
        <v>114.70657000000001</v>
      </c>
      <c r="C10" s="503">
        <v>28.619999903568527</v>
      </c>
      <c r="D10" s="502">
        <v>1305.5009299999999</v>
      </c>
      <c r="E10" s="503">
        <v>4.411830582180202</v>
      </c>
      <c r="F10" s="502">
        <v>2078.1115099999997</v>
      </c>
      <c r="G10" s="503">
        <v>-0.71908537430103769</v>
      </c>
      <c r="H10" s="508">
        <v>7.0364760643770108</v>
      </c>
      <c r="I10" s="529"/>
    </row>
    <row r="11" spans="1:11" s="102" customFormat="1" x14ac:dyDescent="0.2">
      <c r="A11" s="550" t="s">
        <v>185</v>
      </c>
      <c r="B11" s="510">
        <v>165.42701</v>
      </c>
      <c r="C11" s="503">
        <v>26.469816759560427</v>
      </c>
      <c r="D11" s="502">
        <v>1488.3250500000001</v>
      </c>
      <c r="E11" s="503">
        <v>32.133999465222743</v>
      </c>
      <c r="F11" s="502">
        <v>2122.5955100000001</v>
      </c>
      <c r="G11" s="503">
        <v>25.505455874314663</v>
      </c>
      <c r="H11" s="508">
        <v>7.1870986848386771</v>
      </c>
      <c r="I11" s="529"/>
    </row>
    <row r="12" spans="1:11" s="3" customFormat="1" x14ac:dyDescent="0.2">
      <c r="A12" s="552" t="s">
        <v>186</v>
      </c>
      <c r="B12" s="513">
        <v>2375.5637099999999</v>
      </c>
      <c r="C12" s="514">
        <v>8.5369230904961704</v>
      </c>
      <c r="D12" s="513">
        <v>19749.091249999998</v>
      </c>
      <c r="E12" s="514">
        <v>6.4106330901456818</v>
      </c>
      <c r="F12" s="513">
        <v>29533.412620000003</v>
      </c>
      <c r="G12" s="514">
        <v>4.8126030429630937</v>
      </c>
      <c r="H12" s="514">
        <v>100</v>
      </c>
      <c r="I12" s="483"/>
    </row>
    <row r="13" spans="1:11" s="102" customFormat="1" x14ac:dyDescent="0.2">
      <c r="A13" s="575" t="s">
        <v>157</v>
      </c>
      <c r="B13" s="515"/>
      <c r="C13" s="515"/>
      <c r="D13" s="515"/>
      <c r="E13" s="515"/>
      <c r="F13" s="515"/>
      <c r="G13" s="515"/>
      <c r="H13" s="515"/>
      <c r="I13" s="529"/>
    </row>
    <row r="14" spans="1:11" s="130" customFormat="1" x14ac:dyDescent="0.2">
      <c r="A14" s="553" t="s">
        <v>187</v>
      </c>
      <c r="B14" s="533">
        <v>81.765300000000039</v>
      </c>
      <c r="C14" s="522">
        <v>-2.9710001064448628</v>
      </c>
      <c r="D14" s="521">
        <v>621.24485999999968</v>
      </c>
      <c r="E14" s="522">
        <v>5.8871456117531427</v>
      </c>
      <c r="F14" s="521">
        <v>916.70366999999953</v>
      </c>
      <c r="G14" s="522">
        <v>22.467657986754329</v>
      </c>
      <c r="H14" s="535">
        <v>3.1039544322054016</v>
      </c>
      <c r="I14" s="568"/>
    </row>
    <row r="15" spans="1:11" s="130" customFormat="1" x14ac:dyDescent="0.2">
      <c r="A15" s="554" t="s">
        <v>594</v>
      </c>
      <c r="B15" s="573">
        <v>4.454128471127607</v>
      </c>
      <c r="C15" s="526"/>
      <c r="D15" s="555">
        <v>4.2800872798899015</v>
      </c>
      <c r="E15" s="526"/>
      <c r="F15" s="555">
        <v>4.2508426930348113</v>
      </c>
      <c r="G15" s="526"/>
      <c r="H15" s="536"/>
      <c r="I15" s="568"/>
    </row>
    <row r="16" spans="1:11" s="130" customFormat="1" x14ac:dyDescent="0.2">
      <c r="A16" s="556" t="s">
        <v>500</v>
      </c>
      <c r="B16" s="574">
        <v>130.62181000000004</v>
      </c>
      <c r="C16" s="516">
        <v>25.965750558674777</v>
      </c>
      <c r="D16" s="557">
        <v>1127.6436799999999</v>
      </c>
      <c r="E16" s="516">
        <v>39.569639897666583</v>
      </c>
      <c r="F16" s="557">
        <v>1583.3268399999999</v>
      </c>
      <c r="G16" s="516">
        <v>29.632030576298718</v>
      </c>
      <c r="H16" s="572">
        <v>5.3611374356642161</v>
      </c>
      <c r="I16" s="568"/>
    </row>
    <row r="17" spans="1:14" s="102" customFormat="1" x14ac:dyDescent="0.2">
      <c r="A17" s="564"/>
      <c r="B17" s="565"/>
      <c r="C17" s="565"/>
      <c r="D17" s="565"/>
      <c r="E17" s="565"/>
      <c r="F17" s="565"/>
      <c r="G17" s="565"/>
      <c r="H17" s="566" t="s">
        <v>239</v>
      </c>
      <c r="I17" s="529"/>
    </row>
    <row r="18" spans="1:14" s="102" customFormat="1" x14ac:dyDescent="0.2">
      <c r="A18" s="558" t="s">
        <v>561</v>
      </c>
      <c r="B18" s="520"/>
      <c r="C18" s="520"/>
      <c r="D18" s="520"/>
      <c r="E18" s="520"/>
      <c r="F18" s="502"/>
      <c r="G18" s="520"/>
      <c r="H18" s="520"/>
      <c r="I18" s="107"/>
      <c r="J18" s="107"/>
      <c r="K18" s="107"/>
      <c r="L18" s="107"/>
      <c r="M18" s="107"/>
      <c r="N18" s="107"/>
    </row>
    <row r="19" spans="1:14" x14ac:dyDescent="0.2">
      <c r="A19" s="867" t="s">
        <v>501</v>
      </c>
      <c r="B19" s="868"/>
      <c r="C19" s="868"/>
      <c r="D19" s="868"/>
      <c r="E19" s="868"/>
      <c r="F19" s="868"/>
      <c r="G19" s="868"/>
      <c r="H19" s="563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656</v>
      </c>
      <c r="B20" s="569"/>
      <c r="C20" s="569"/>
      <c r="D20" s="569"/>
      <c r="E20" s="569"/>
      <c r="F20" s="569"/>
      <c r="G20" s="569"/>
      <c r="H20" s="569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428</v>
      </c>
    </row>
  </sheetData>
  <mergeCells count="4">
    <mergeCell ref="B3:C3"/>
    <mergeCell ref="D3:E3"/>
    <mergeCell ref="F3:H3"/>
    <mergeCell ref="A19:G19"/>
  </mergeCells>
  <conditionalFormatting sqref="B6">
    <cfRule type="cellIs" dxfId="124" priority="9" operator="between">
      <formula>0</formula>
      <formula>0.5</formula>
    </cfRule>
    <cfRule type="cellIs" dxfId="123" priority="10" operator="between">
      <formula>0</formula>
      <formula>0.49</formula>
    </cfRule>
  </conditionalFormatting>
  <conditionalFormatting sqref="D6">
    <cfRule type="cellIs" dxfId="122" priority="7" operator="between">
      <formula>0</formula>
      <formula>0.5</formula>
    </cfRule>
    <cfRule type="cellIs" dxfId="121" priority="8" operator="between">
      <formula>0</formula>
      <formula>0.49</formula>
    </cfRule>
  </conditionalFormatting>
  <conditionalFormatting sqref="D7">
    <cfRule type="cellIs" dxfId="120" priority="5" operator="between">
      <formula>0</formula>
      <formula>0.5</formula>
    </cfRule>
    <cfRule type="cellIs" dxfId="119" priority="6" operator="between">
      <formula>0</formula>
      <formula>0.49</formula>
    </cfRule>
  </conditionalFormatting>
  <conditionalFormatting sqref="H6">
    <cfRule type="cellIs" dxfId="118" priority="1" operator="between">
      <formula>0</formula>
      <formula>0.5</formula>
    </cfRule>
    <cfRule type="cellIs" dxfId="117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O18" sqref="O18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502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62">
        <f>INDICE!A3</f>
        <v>42217</v>
      </c>
      <c r="C3" s="862"/>
      <c r="D3" s="862">
        <f>INDICE!C3</f>
        <v>0</v>
      </c>
      <c r="E3" s="862"/>
      <c r="F3" s="112"/>
      <c r="G3" s="863" t="s">
        <v>121</v>
      </c>
      <c r="H3" s="863"/>
      <c r="I3" s="863"/>
      <c r="J3" s="863"/>
    </row>
    <row r="4" spans="1:11" s="114" customFormat="1" x14ac:dyDescent="0.2">
      <c r="A4" s="115"/>
      <c r="B4" s="116" t="s">
        <v>188</v>
      </c>
      <c r="C4" s="116" t="s">
        <v>189</v>
      </c>
      <c r="D4" s="116" t="s">
        <v>190</v>
      </c>
      <c r="E4" s="116" t="s">
        <v>191</v>
      </c>
      <c r="F4" s="116"/>
      <c r="G4" s="116" t="s">
        <v>188</v>
      </c>
      <c r="H4" s="116" t="s">
        <v>189</v>
      </c>
      <c r="I4" s="116" t="s">
        <v>190</v>
      </c>
      <c r="J4" s="116" t="s">
        <v>191</v>
      </c>
    </row>
    <row r="5" spans="1:11" s="114" customFormat="1" x14ac:dyDescent="0.2">
      <c r="A5" s="576" t="s">
        <v>161</v>
      </c>
      <c r="B5" s="117">
        <v>290.16419000000013</v>
      </c>
      <c r="C5" s="117">
        <v>42.473939999999999</v>
      </c>
      <c r="D5" s="117">
        <v>13.810210000000001</v>
      </c>
      <c r="E5" s="537">
        <v>346.44834000000014</v>
      </c>
      <c r="F5" s="117"/>
      <c r="G5" s="117">
        <v>3280.838910000004</v>
      </c>
      <c r="H5" s="117">
        <v>578.15568000000042</v>
      </c>
      <c r="I5" s="117">
        <v>169.97043999999994</v>
      </c>
      <c r="J5" s="537">
        <v>4028.9650300000044</v>
      </c>
      <c r="K5" s="82"/>
    </row>
    <row r="6" spans="1:11" s="114" customFormat="1" x14ac:dyDescent="0.2">
      <c r="A6" s="577" t="s">
        <v>162</v>
      </c>
      <c r="B6" s="119">
        <v>77.823150000000012</v>
      </c>
      <c r="C6" s="119">
        <v>19.131199999999996</v>
      </c>
      <c r="D6" s="119">
        <v>2.3836900000000001</v>
      </c>
      <c r="E6" s="540">
        <v>99.338040000000007</v>
      </c>
      <c r="F6" s="119"/>
      <c r="G6" s="119">
        <v>915.30272000000059</v>
      </c>
      <c r="H6" s="119">
        <v>273.64199000000002</v>
      </c>
      <c r="I6" s="119">
        <v>104.81847000000002</v>
      </c>
      <c r="J6" s="540">
        <v>1293.7631800000006</v>
      </c>
      <c r="K6" s="82"/>
    </row>
    <row r="7" spans="1:11" s="114" customFormat="1" x14ac:dyDescent="0.2">
      <c r="A7" s="577" t="s">
        <v>163</v>
      </c>
      <c r="B7" s="119">
        <v>40.755039999999994</v>
      </c>
      <c r="C7" s="119">
        <v>5.30213</v>
      </c>
      <c r="D7" s="119">
        <v>2.2304700000000004</v>
      </c>
      <c r="E7" s="540">
        <v>48.287639999999996</v>
      </c>
      <c r="F7" s="119"/>
      <c r="G7" s="119">
        <v>444.51207999999991</v>
      </c>
      <c r="H7" s="119">
        <v>77.360560000000007</v>
      </c>
      <c r="I7" s="119">
        <v>55.447390000000006</v>
      </c>
      <c r="J7" s="540">
        <v>577.32002999999997</v>
      </c>
      <c r="K7" s="82"/>
    </row>
    <row r="8" spans="1:11" s="114" customFormat="1" x14ac:dyDescent="0.2">
      <c r="A8" s="577" t="s">
        <v>164</v>
      </c>
      <c r="B8" s="119">
        <v>46.739419999999988</v>
      </c>
      <c r="C8" s="119">
        <v>3.2287999999999997</v>
      </c>
      <c r="D8" s="119">
        <v>18.61007</v>
      </c>
      <c r="E8" s="540">
        <v>68.578289999999981</v>
      </c>
      <c r="F8" s="119"/>
      <c r="G8" s="119">
        <v>391.88852999999995</v>
      </c>
      <c r="H8" s="119">
        <v>44.336120000000001</v>
      </c>
      <c r="I8" s="119">
        <v>137.43030000000005</v>
      </c>
      <c r="J8" s="540">
        <v>573.65494999999999</v>
      </c>
      <c r="K8" s="82"/>
    </row>
    <row r="9" spans="1:11" s="114" customFormat="1" x14ac:dyDescent="0.2">
      <c r="A9" s="577" t="s">
        <v>165</v>
      </c>
      <c r="B9" s="119">
        <v>52.335760000000001</v>
      </c>
      <c r="C9" s="119">
        <v>2.0499999999999997E-3</v>
      </c>
      <c r="D9" s="119">
        <v>19.803090000000001</v>
      </c>
      <c r="E9" s="540">
        <v>72.140900000000002</v>
      </c>
      <c r="F9" s="119"/>
      <c r="G9" s="119">
        <v>637.70172000000014</v>
      </c>
      <c r="H9" s="119">
        <v>3.9000000000000003E-3</v>
      </c>
      <c r="I9" s="119">
        <v>138.35642999999999</v>
      </c>
      <c r="J9" s="540">
        <v>776.06205000000023</v>
      </c>
      <c r="K9" s="82"/>
    </row>
    <row r="10" spans="1:11" s="114" customFormat="1" x14ac:dyDescent="0.2">
      <c r="A10" s="577" t="s">
        <v>166</v>
      </c>
      <c r="B10" s="119">
        <v>30.400819999999992</v>
      </c>
      <c r="C10" s="119">
        <v>4.2398299999999995</v>
      </c>
      <c r="D10" s="119">
        <v>0.40656999999999999</v>
      </c>
      <c r="E10" s="540">
        <v>35.047219999999996</v>
      </c>
      <c r="F10" s="119"/>
      <c r="G10" s="119">
        <v>306.17341999999979</v>
      </c>
      <c r="H10" s="119">
        <v>60.335650000000015</v>
      </c>
      <c r="I10" s="119">
        <v>10.894640000000001</v>
      </c>
      <c r="J10" s="540">
        <v>377.40370999999982</v>
      </c>
      <c r="K10" s="82"/>
    </row>
    <row r="11" spans="1:11" s="114" customFormat="1" x14ac:dyDescent="0.2">
      <c r="A11" s="577" t="s">
        <v>167</v>
      </c>
      <c r="B11" s="119">
        <v>154.88713000000007</v>
      </c>
      <c r="C11" s="119">
        <v>41.62218</v>
      </c>
      <c r="D11" s="119">
        <v>10.138599999999999</v>
      </c>
      <c r="E11" s="540">
        <v>206.64791000000008</v>
      </c>
      <c r="F11" s="119"/>
      <c r="G11" s="119">
        <v>1559.8003800000022</v>
      </c>
      <c r="H11" s="119">
        <v>618.47451000000024</v>
      </c>
      <c r="I11" s="119">
        <v>244.62068999999994</v>
      </c>
      <c r="J11" s="540">
        <v>2422.8955800000022</v>
      </c>
      <c r="K11" s="82"/>
    </row>
    <row r="12" spans="1:11" s="114" customFormat="1" x14ac:dyDescent="0.2">
      <c r="A12" s="577" t="s">
        <v>614</v>
      </c>
      <c r="B12" s="119">
        <v>105.47208000000002</v>
      </c>
      <c r="C12" s="119">
        <v>33.345520000000008</v>
      </c>
      <c r="D12" s="119">
        <v>4.6732700000000005</v>
      </c>
      <c r="E12" s="540">
        <v>143.49087000000003</v>
      </c>
      <c r="F12" s="119"/>
      <c r="G12" s="119">
        <v>1187.0891600000004</v>
      </c>
      <c r="H12" s="119">
        <v>507.26587999999998</v>
      </c>
      <c r="I12" s="119">
        <v>160.56492999999998</v>
      </c>
      <c r="J12" s="540">
        <v>1854.9199700000004</v>
      </c>
      <c r="K12" s="82"/>
    </row>
    <row r="13" spans="1:11" s="114" customFormat="1" x14ac:dyDescent="0.2">
      <c r="A13" s="577" t="s">
        <v>168</v>
      </c>
      <c r="B13" s="119">
        <v>270.55007999999998</v>
      </c>
      <c r="C13" s="119">
        <v>28.402259999999991</v>
      </c>
      <c r="D13" s="119">
        <v>11.768660000000001</v>
      </c>
      <c r="E13" s="540">
        <v>310.721</v>
      </c>
      <c r="F13" s="119"/>
      <c r="G13" s="119">
        <v>3355.0778899999973</v>
      </c>
      <c r="H13" s="119">
        <v>443.80163999999979</v>
      </c>
      <c r="I13" s="119">
        <v>232.20330999999999</v>
      </c>
      <c r="J13" s="540">
        <v>4031.0828399999968</v>
      </c>
      <c r="K13" s="82"/>
    </row>
    <row r="14" spans="1:11" s="114" customFormat="1" x14ac:dyDescent="0.2">
      <c r="A14" s="577" t="s">
        <v>169</v>
      </c>
      <c r="B14" s="119">
        <v>1.2378199999999999</v>
      </c>
      <c r="C14" s="119">
        <v>1.6200000000000001E-3</v>
      </c>
      <c r="D14" s="119" t="s">
        <v>150</v>
      </c>
      <c r="E14" s="540">
        <v>1.2394399999999999</v>
      </c>
      <c r="F14" s="119"/>
      <c r="G14" s="119">
        <v>12.458290000000002</v>
      </c>
      <c r="H14" s="119">
        <v>2.1900000000000001E-3</v>
      </c>
      <c r="I14" s="119">
        <v>0.50883</v>
      </c>
      <c r="J14" s="540">
        <v>12.969310000000002</v>
      </c>
      <c r="K14" s="82"/>
    </row>
    <row r="15" spans="1:11" s="114" customFormat="1" x14ac:dyDescent="0.2">
      <c r="A15" s="577" t="s">
        <v>170</v>
      </c>
      <c r="B15" s="119">
        <v>180.84229000000002</v>
      </c>
      <c r="C15" s="119">
        <v>14.166659999999998</v>
      </c>
      <c r="D15" s="119">
        <v>5.5518400000000003</v>
      </c>
      <c r="E15" s="540">
        <v>200.56079000000003</v>
      </c>
      <c r="F15" s="119"/>
      <c r="G15" s="119">
        <v>2090.7423600000002</v>
      </c>
      <c r="H15" s="119">
        <v>215.84171999999995</v>
      </c>
      <c r="I15" s="119">
        <v>104.73788999999996</v>
      </c>
      <c r="J15" s="540">
        <v>2411.32197</v>
      </c>
      <c r="K15" s="82"/>
    </row>
    <row r="16" spans="1:11" s="114" customFormat="1" x14ac:dyDescent="0.2">
      <c r="A16" s="577" t="s">
        <v>171</v>
      </c>
      <c r="B16" s="119">
        <v>55.558049999999994</v>
      </c>
      <c r="C16" s="119">
        <v>10.632440000000003</v>
      </c>
      <c r="D16" s="119">
        <v>0.74382000000000004</v>
      </c>
      <c r="E16" s="540">
        <v>66.934309999999996</v>
      </c>
      <c r="F16" s="119"/>
      <c r="G16" s="119">
        <v>588.13527999999997</v>
      </c>
      <c r="H16" s="119">
        <v>139.93764999999999</v>
      </c>
      <c r="I16" s="119">
        <v>24.515720000000002</v>
      </c>
      <c r="J16" s="540">
        <v>752.58864999999992</v>
      </c>
      <c r="K16" s="82"/>
    </row>
    <row r="17" spans="1:16" s="114" customFormat="1" x14ac:dyDescent="0.2">
      <c r="A17" s="577" t="s">
        <v>172</v>
      </c>
      <c r="B17" s="119">
        <v>122.21402</v>
      </c>
      <c r="C17" s="119">
        <v>20.240310000000004</v>
      </c>
      <c r="D17" s="119">
        <v>13.5122</v>
      </c>
      <c r="E17" s="540">
        <v>155.96653000000001</v>
      </c>
      <c r="F17" s="119"/>
      <c r="G17" s="119">
        <v>1353.5736100000001</v>
      </c>
      <c r="H17" s="119">
        <v>269.28065000000009</v>
      </c>
      <c r="I17" s="119">
        <v>255.36519000000007</v>
      </c>
      <c r="J17" s="540">
        <v>1878.2194500000003</v>
      </c>
      <c r="K17" s="82"/>
    </row>
    <row r="18" spans="1:16" s="114" customFormat="1" x14ac:dyDescent="0.2">
      <c r="A18" s="577" t="s">
        <v>173</v>
      </c>
      <c r="B18" s="119">
        <v>14.211560000000002</v>
      </c>
      <c r="C18" s="119">
        <v>3.1162200000000002</v>
      </c>
      <c r="D18" s="119">
        <v>0.80683999999999989</v>
      </c>
      <c r="E18" s="540">
        <v>18.134620000000005</v>
      </c>
      <c r="F18" s="119"/>
      <c r="G18" s="119">
        <v>173.42851000000002</v>
      </c>
      <c r="H18" s="119">
        <v>45.666390000000014</v>
      </c>
      <c r="I18" s="119">
        <v>25.378040000000009</v>
      </c>
      <c r="J18" s="540">
        <v>244.47294000000002</v>
      </c>
      <c r="K18" s="82"/>
    </row>
    <row r="19" spans="1:16" s="114" customFormat="1" x14ac:dyDescent="0.2">
      <c r="A19" s="577" t="s">
        <v>174</v>
      </c>
      <c r="B19" s="119">
        <v>158.02757000000003</v>
      </c>
      <c r="C19" s="119">
        <v>7.1529099999999994</v>
      </c>
      <c r="D19" s="119">
        <v>6.4589799999999995</v>
      </c>
      <c r="E19" s="540">
        <v>171.63946000000001</v>
      </c>
      <c r="F19" s="119"/>
      <c r="G19" s="119">
        <v>2199.5311499999998</v>
      </c>
      <c r="H19" s="119">
        <v>112.33787000000002</v>
      </c>
      <c r="I19" s="119">
        <v>280.55460999999997</v>
      </c>
      <c r="J19" s="540">
        <v>2592.4236299999998</v>
      </c>
      <c r="K19" s="82"/>
    </row>
    <row r="20" spans="1:16" s="114" customFormat="1" x14ac:dyDescent="0.2">
      <c r="A20" s="577" t="s">
        <v>175</v>
      </c>
      <c r="B20" s="119">
        <v>1.5151300000000001</v>
      </c>
      <c r="C20" s="119" t="s">
        <v>150</v>
      </c>
      <c r="D20" s="119" t="s">
        <v>150</v>
      </c>
      <c r="E20" s="540">
        <v>1.5151300000000001</v>
      </c>
      <c r="F20" s="119"/>
      <c r="G20" s="119">
        <v>15.067069999999999</v>
      </c>
      <c r="H20" s="119">
        <v>3.449E-2</v>
      </c>
      <c r="I20" s="119">
        <v>4.4719999999999996E-2</v>
      </c>
      <c r="J20" s="540">
        <v>15.146279999999999</v>
      </c>
      <c r="K20" s="82"/>
    </row>
    <row r="21" spans="1:16" s="114" customFormat="1" x14ac:dyDescent="0.2">
      <c r="A21" s="577" t="s">
        <v>176</v>
      </c>
      <c r="B21" s="119">
        <v>71.17804000000001</v>
      </c>
      <c r="C21" s="119">
        <v>10.847339999999999</v>
      </c>
      <c r="D21" s="119">
        <v>0.90215000000000012</v>
      </c>
      <c r="E21" s="540">
        <v>82.927530000000019</v>
      </c>
      <c r="F21" s="119"/>
      <c r="G21" s="119">
        <v>848.71598999999958</v>
      </c>
      <c r="H21" s="119">
        <v>139.68568999999994</v>
      </c>
      <c r="I21" s="119">
        <v>18.930769999999995</v>
      </c>
      <c r="J21" s="540">
        <v>1007.3324499999994</v>
      </c>
      <c r="K21" s="82"/>
    </row>
    <row r="22" spans="1:16" s="114" customFormat="1" x14ac:dyDescent="0.2">
      <c r="A22" s="577" t="s">
        <v>177</v>
      </c>
      <c r="B22" s="119">
        <v>46.219880000000003</v>
      </c>
      <c r="C22" s="119">
        <v>6.2383799999999994</v>
      </c>
      <c r="D22" s="119">
        <v>0.79311999999999994</v>
      </c>
      <c r="E22" s="540">
        <v>53.251380000000005</v>
      </c>
      <c r="F22" s="119"/>
      <c r="G22" s="119">
        <v>615.29310999999984</v>
      </c>
      <c r="H22" s="119">
        <v>93.397110000000012</v>
      </c>
      <c r="I22" s="119">
        <v>31.467620000000004</v>
      </c>
      <c r="J22" s="540">
        <v>740.15783999999985</v>
      </c>
      <c r="K22" s="82"/>
    </row>
    <row r="23" spans="1:16" x14ac:dyDescent="0.2">
      <c r="A23" s="578" t="s">
        <v>178</v>
      </c>
      <c r="B23" s="119">
        <v>113.86060999999997</v>
      </c>
      <c r="C23" s="119">
        <v>9.5669500000000003</v>
      </c>
      <c r="D23" s="119">
        <v>2.1129900000000004</v>
      </c>
      <c r="E23" s="540">
        <v>125.54054999999997</v>
      </c>
      <c r="F23" s="119"/>
      <c r="G23" s="119">
        <v>1568.7764699999984</v>
      </c>
      <c r="H23" s="119">
        <v>147.92376000000004</v>
      </c>
      <c r="I23" s="119">
        <v>82.301519999999996</v>
      </c>
      <c r="J23" s="540">
        <v>1799.0017499999985</v>
      </c>
      <c r="K23" s="483"/>
      <c r="P23" s="114"/>
    </row>
    <row r="24" spans="1:16" x14ac:dyDescent="0.2">
      <c r="A24" s="579" t="s">
        <v>503</v>
      </c>
      <c r="B24" s="123">
        <v>1833.9926400000011</v>
      </c>
      <c r="C24" s="123">
        <v>259.71074000000004</v>
      </c>
      <c r="D24" s="123">
        <v>114.70657000000001</v>
      </c>
      <c r="E24" s="123">
        <v>2208.4099500000011</v>
      </c>
      <c r="F24" s="123"/>
      <c r="G24" s="123">
        <v>21544.10664999998</v>
      </c>
      <c r="H24" s="123">
        <v>3767.4834499999938</v>
      </c>
      <c r="I24" s="123">
        <v>2078.1115100000025</v>
      </c>
      <c r="J24" s="123">
        <v>27389.701609999975</v>
      </c>
      <c r="K24" s="483"/>
    </row>
    <row r="25" spans="1:16" x14ac:dyDescent="0.2">
      <c r="I25" s="8"/>
      <c r="J25" s="93" t="s">
        <v>239</v>
      </c>
    </row>
    <row r="26" spans="1:16" x14ac:dyDescent="0.2">
      <c r="A26" s="543" t="s">
        <v>504</v>
      </c>
      <c r="G26" s="125"/>
      <c r="H26" s="125"/>
      <c r="I26" s="125"/>
      <c r="J26" s="125"/>
    </row>
    <row r="27" spans="1:16" x14ac:dyDescent="0.2">
      <c r="A27" s="154" t="s">
        <v>240</v>
      </c>
      <c r="G27" s="125"/>
      <c r="H27" s="125"/>
      <c r="I27" s="125"/>
      <c r="J27" s="125"/>
    </row>
    <row r="28" spans="1:16" ht="18" x14ac:dyDescent="0.25">
      <c r="A28" s="126"/>
      <c r="E28" s="869"/>
      <c r="F28" s="869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116" priority="1" operator="between">
      <formula>0</formula>
      <formula>0.5</formula>
    </cfRule>
    <cfRule type="cellIs" dxfId="11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I7" sqref="I7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70" t="s">
        <v>28</v>
      </c>
      <c r="B1" s="870"/>
      <c r="C1" s="870"/>
      <c r="D1" s="131"/>
      <c r="E1" s="131"/>
      <c r="F1" s="131"/>
      <c r="G1" s="131"/>
      <c r="H1" s="132"/>
    </row>
    <row r="2" spans="1:65" ht="13.7" customHeight="1" x14ac:dyDescent="0.2">
      <c r="A2" s="871"/>
      <c r="B2" s="871"/>
      <c r="C2" s="871"/>
      <c r="D2" s="135"/>
      <c r="E2" s="135"/>
      <c r="F2" s="135"/>
      <c r="H2" s="110" t="s">
        <v>159</v>
      </c>
    </row>
    <row r="3" spans="1:65" s="102" customFormat="1" ht="12.75" x14ac:dyDescent="0.2">
      <c r="A3" s="79"/>
      <c r="B3" s="859">
        <f>INDICE!A3</f>
        <v>42217</v>
      </c>
      <c r="C3" s="860"/>
      <c r="D3" s="860" t="s">
        <v>120</v>
      </c>
      <c r="E3" s="860"/>
      <c r="F3" s="860" t="s">
        <v>121</v>
      </c>
      <c r="G3" s="860"/>
      <c r="H3" s="86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7" t="s">
        <v>491</v>
      </c>
      <c r="H4" s="447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192</v>
      </c>
      <c r="B5" s="588">
        <v>399.48607999999984</v>
      </c>
      <c r="C5" s="139">
        <v>6.3945468735081876E-2</v>
      </c>
      <c r="D5" s="138">
        <v>2886.6781299999998</v>
      </c>
      <c r="E5" s="139">
        <v>0.46192721124467589</v>
      </c>
      <c r="F5" s="138">
        <v>4312.7813299999989</v>
      </c>
      <c r="G5" s="139">
        <v>0.3366344953300916</v>
      </c>
      <c r="H5" s="585">
        <v>16.456887347695513</v>
      </c>
    </row>
    <row r="6" spans="1:65" ht="13.7" customHeight="1" x14ac:dyDescent="0.2">
      <c r="A6" s="137" t="s">
        <v>193</v>
      </c>
      <c r="B6" s="589">
        <v>32.088810000000002</v>
      </c>
      <c r="C6" s="141">
        <v>6.2227874700790844</v>
      </c>
      <c r="D6" s="140">
        <v>222.67541000000006</v>
      </c>
      <c r="E6" s="141">
        <v>6.4578068819018561</v>
      </c>
      <c r="F6" s="140">
        <v>328.36518999999998</v>
      </c>
      <c r="G6" s="142">
        <v>4.8175840241578243</v>
      </c>
      <c r="H6" s="586">
        <v>1.2529893187825114</v>
      </c>
    </row>
    <row r="7" spans="1:65" ht="13.7" customHeight="1" x14ac:dyDescent="0.2">
      <c r="A7" s="137" t="s">
        <v>153</v>
      </c>
      <c r="B7" s="540" t="s">
        <v>150</v>
      </c>
      <c r="C7" s="141" t="s">
        <v>150</v>
      </c>
      <c r="D7" s="119">
        <v>5.731E-2</v>
      </c>
      <c r="E7" s="141">
        <v>-55.724660074165641</v>
      </c>
      <c r="F7" s="119">
        <v>0.10063</v>
      </c>
      <c r="G7" s="141">
        <v>-51.20259916593929</v>
      </c>
      <c r="H7" s="540">
        <v>3.8398806873860209E-4</v>
      </c>
    </row>
    <row r="8" spans="1:65" ht="13.7" customHeight="1" x14ac:dyDescent="0.2">
      <c r="A8" s="581" t="s">
        <v>195</v>
      </c>
      <c r="B8" s="582">
        <v>431.57488999999981</v>
      </c>
      <c r="C8" s="583">
        <v>0.49312957002860258</v>
      </c>
      <c r="D8" s="582">
        <v>3109.4353200000005</v>
      </c>
      <c r="E8" s="583">
        <v>0.86639204702543182</v>
      </c>
      <c r="F8" s="582">
        <v>4641.3212799999992</v>
      </c>
      <c r="G8" s="584">
        <v>0.63871999635861754</v>
      </c>
      <c r="H8" s="584">
        <v>17.710543522831923</v>
      </c>
    </row>
    <row r="9" spans="1:65" ht="13.7" customHeight="1" x14ac:dyDescent="0.2">
      <c r="A9" s="137" t="s">
        <v>179</v>
      </c>
      <c r="B9" s="589">
        <v>1833.9926400000002</v>
      </c>
      <c r="C9" s="141">
        <v>5.4050374074151017</v>
      </c>
      <c r="D9" s="140">
        <v>14502.327079999995</v>
      </c>
      <c r="E9" s="141">
        <v>4.6024102542146537</v>
      </c>
      <c r="F9" s="140">
        <v>21544.106649999998</v>
      </c>
      <c r="G9" s="142">
        <v>4.1631953932277748</v>
      </c>
      <c r="H9" s="586">
        <v>82.20888308885992</v>
      </c>
    </row>
    <row r="10" spans="1:65" ht="13.7" customHeight="1" x14ac:dyDescent="0.2">
      <c r="A10" s="137" t="s">
        <v>196</v>
      </c>
      <c r="B10" s="589">
        <v>1.72675</v>
      </c>
      <c r="C10" s="141">
        <v>0.25197252686643401</v>
      </c>
      <c r="D10" s="140">
        <v>12.44375</v>
      </c>
      <c r="E10" s="141">
        <v>-12.321339867323818</v>
      </c>
      <c r="F10" s="140">
        <v>21.115500000000001</v>
      </c>
      <c r="G10" s="142">
        <v>-10.189153369390084</v>
      </c>
      <c r="H10" s="586">
        <v>8.0573388308158134E-2</v>
      </c>
    </row>
    <row r="11" spans="1:65" ht="13.7" customHeight="1" x14ac:dyDescent="0.2">
      <c r="A11" s="581" t="s">
        <v>527</v>
      </c>
      <c r="B11" s="582">
        <v>1835.7193900000002</v>
      </c>
      <c r="C11" s="583">
        <v>5.3999413275838126</v>
      </c>
      <c r="D11" s="582">
        <v>14514.770829999996</v>
      </c>
      <c r="E11" s="583">
        <v>4.5851035797461765</v>
      </c>
      <c r="F11" s="582">
        <v>21565.222149999998</v>
      </c>
      <c r="G11" s="584">
        <v>4.1468991324433491</v>
      </c>
      <c r="H11" s="584">
        <v>82.289456477168073</v>
      </c>
    </row>
    <row r="12" spans="1:65" ht="13.7" customHeight="1" x14ac:dyDescent="0.2">
      <c r="A12" s="144" t="s">
        <v>505</v>
      </c>
      <c r="B12" s="145">
        <v>2267.2942799999996</v>
      </c>
      <c r="C12" s="146">
        <v>4.4293556011751836</v>
      </c>
      <c r="D12" s="145">
        <v>17624.206149999998</v>
      </c>
      <c r="E12" s="146">
        <v>3.90921975793206</v>
      </c>
      <c r="F12" s="145">
        <v>26206.543429999998</v>
      </c>
      <c r="G12" s="146">
        <v>3.5078681563295926</v>
      </c>
      <c r="H12" s="146">
        <v>100</v>
      </c>
    </row>
    <row r="13" spans="1:65" ht="13.7" customHeight="1" x14ac:dyDescent="0.2">
      <c r="A13" s="147" t="s">
        <v>197</v>
      </c>
      <c r="B13" s="148">
        <v>4611.0724700000001</v>
      </c>
      <c r="C13" s="148"/>
      <c r="D13" s="148">
        <v>36830.856328525486</v>
      </c>
      <c r="E13" s="148"/>
      <c r="F13" s="148">
        <v>55057.693511314021</v>
      </c>
      <c r="G13" s="149"/>
      <c r="H13" s="150" t="s">
        <v>150</v>
      </c>
    </row>
    <row r="14" spans="1:65" ht="13.7" customHeight="1" x14ac:dyDescent="0.2">
      <c r="A14" s="151" t="s">
        <v>198</v>
      </c>
      <c r="B14" s="590">
        <v>49.170649447632726</v>
      </c>
      <c r="C14" s="152"/>
      <c r="D14" s="152">
        <v>47.851741465891621</v>
      </c>
      <c r="E14" s="152"/>
      <c r="F14" s="152">
        <v>47.598331420502952</v>
      </c>
      <c r="G14" s="153" t="s">
        <v>150</v>
      </c>
      <c r="H14" s="587" t="s">
        <v>150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239</v>
      </c>
    </row>
    <row r="16" spans="1:65" ht="13.7" customHeight="1" x14ac:dyDescent="0.2">
      <c r="A16" s="124" t="s">
        <v>561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506</v>
      </c>
    </row>
    <row r="18" spans="1:1" ht="13.7" customHeight="1" x14ac:dyDescent="0.2">
      <c r="A18" s="166" t="s">
        <v>656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114" priority="7" operator="between">
      <formula>0</formula>
      <formula>0.5</formula>
    </cfRule>
    <cfRule type="cellIs" dxfId="113" priority="8" operator="between">
      <formula>0</formula>
      <formula>0.49</formula>
    </cfRule>
  </conditionalFormatting>
  <conditionalFormatting sqref="D7">
    <cfRule type="cellIs" dxfId="112" priority="5" operator="between">
      <formula>0</formula>
      <formula>0.5</formula>
    </cfRule>
    <cfRule type="cellIs" dxfId="111" priority="6" operator="between">
      <formula>0</formula>
      <formula>0.49</formula>
    </cfRule>
  </conditionalFormatting>
  <conditionalFormatting sqref="F7">
    <cfRule type="cellIs" dxfId="110" priority="3" operator="between">
      <formula>0</formula>
      <formula>0.5</formula>
    </cfRule>
    <cfRule type="cellIs" dxfId="109" priority="4" operator="between">
      <formula>0</formula>
      <formula>0.49</formula>
    </cfRule>
  </conditionalFormatting>
  <conditionalFormatting sqref="H7">
    <cfRule type="cellIs" dxfId="108" priority="1" operator="between">
      <formula>0</formula>
      <formula>0.5</formula>
    </cfRule>
    <cfRule type="cellIs" dxfId="107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sqref="A1:E2"/>
    </sheetView>
  </sheetViews>
  <sheetFormatPr baseColWidth="10" defaultRowHeight="14.25" x14ac:dyDescent="0.2"/>
  <cols>
    <col min="1" max="1" width="18.5" customWidth="1"/>
    <col min="12" max="12" width="11" style="398" customWidth="1"/>
    <col min="13" max="13" width="11" customWidth="1"/>
  </cols>
  <sheetData>
    <row r="1" spans="1:14" x14ac:dyDescent="0.2">
      <c r="A1" s="872" t="s">
        <v>26</v>
      </c>
      <c r="B1" s="872"/>
      <c r="C1" s="872"/>
      <c r="D1" s="872"/>
      <c r="E1" s="872"/>
      <c r="F1" s="157"/>
      <c r="G1" s="157"/>
      <c r="H1" s="157"/>
      <c r="I1" s="157"/>
      <c r="J1" s="157"/>
      <c r="K1" s="157"/>
      <c r="L1" s="591"/>
      <c r="M1" s="157"/>
      <c r="N1" s="157"/>
    </row>
    <row r="2" spans="1:14" x14ac:dyDescent="0.2">
      <c r="A2" s="872"/>
      <c r="B2" s="873"/>
      <c r="C2" s="873"/>
      <c r="D2" s="873"/>
      <c r="E2" s="873"/>
      <c r="F2" s="157"/>
      <c r="G2" s="157"/>
      <c r="H2" s="157"/>
      <c r="I2" s="157"/>
      <c r="J2" s="157"/>
      <c r="K2" s="157"/>
      <c r="L2" s="591"/>
      <c r="M2" s="158" t="s">
        <v>159</v>
      </c>
      <c r="N2" s="157"/>
    </row>
    <row r="3" spans="1:14" x14ac:dyDescent="0.2">
      <c r="A3" s="445"/>
      <c r="B3" s="746">
        <v>2014</v>
      </c>
      <c r="C3" s="746" t="s">
        <v>607</v>
      </c>
      <c r="D3" s="746" t="s">
        <v>607</v>
      </c>
      <c r="E3" s="746" t="s">
        <v>607</v>
      </c>
      <c r="F3" s="746">
        <v>2015</v>
      </c>
      <c r="G3" s="746" t="s">
        <v>607</v>
      </c>
      <c r="H3" s="746" t="s">
        <v>607</v>
      </c>
      <c r="I3" s="746" t="s">
        <v>607</v>
      </c>
      <c r="J3" s="746" t="s">
        <v>607</v>
      </c>
      <c r="K3" s="746" t="s">
        <v>607</v>
      </c>
      <c r="L3" s="746" t="s">
        <v>607</v>
      </c>
      <c r="M3" s="746" t="s">
        <v>607</v>
      </c>
      <c r="N3" s="1"/>
    </row>
    <row r="4" spans="1:14" x14ac:dyDescent="0.2">
      <c r="A4" s="159"/>
      <c r="B4" s="785">
        <v>41912</v>
      </c>
      <c r="C4" s="785">
        <v>41943</v>
      </c>
      <c r="D4" s="785">
        <v>41973</v>
      </c>
      <c r="E4" s="785">
        <v>42004</v>
      </c>
      <c r="F4" s="785">
        <v>42035</v>
      </c>
      <c r="G4" s="785">
        <v>42063</v>
      </c>
      <c r="H4" s="785">
        <v>42094</v>
      </c>
      <c r="I4" s="785">
        <v>42124</v>
      </c>
      <c r="J4" s="785">
        <v>42155</v>
      </c>
      <c r="K4" s="785">
        <v>42185</v>
      </c>
      <c r="L4" s="785">
        <v>42216</v>
      </c>
      <c r="M4" s="785">
        <v>42247</v>
      </c>
      <c r="N4" s="1"/>
    </row>
    <row r="5" spans="1:14" x14ac:dyDescent="0.2">
      <c r="A5" s="160" t="s">
        <v>199</v>
      </c>
      <c r="B5" s="161">
        <v>27.120049999999999</v>
      </c>
      <c r="C5" s="161">
        <v>24.727309999999964</v>
      </c>
      <c r="D5" s="161">
        <v>21.616889999999987</v>
      </c>
      <c r="E5" s="161">
        <v>21.309060000000009</v>
      </c>
      <c r="F5" s="161">
        <v>22.568990000000003</v>
      </c>
      <c r="G5" s="161">
        <v>22.363640000000014</v>
      </c>
      <c r="H5" s="161">
        <v>23.346000000000007</v>
      </c>
      <c r="I5" s="161">
        <v>23.197979999999983</v>
      </c>
      <c r="J5" s="161">
        <v>23.202120000000004</v>
      </c>
      <c r="K5" s="161">
        <v>23.67708</v>
      </c>
      <c r="L5" s="161">
        <v>24.782459999999997</v>
      </c>
      <c r="M5" s="161">
        <v>24.949210000000011</v>
      </c>
      <c r="N5" s="1"/>
    </row>
    <row r="6" spans="1:14" x14ac:dyDescent="0.2">
      <c r="A6" s="162" t="s">
        <v>508</v>
      </c>
      <c r="B6" s="163">
        <v>87.467919999999864</v>
      </c>
      <c r="C6" s="163">
        <v>80.764650000000032</v>
      </c>
      <c r="D6" s="163">
        <v>66.498050000000035</v>
      </c>
      <c r="E6" s="163">
        <v>60.728189999999969</v>
      </c>
      <c r="F6" s="163">
        <v>69.159229999999937</v>
      </c>
      <c r="G6" s="163">
        <v>71.212350000000029</v>
      </c>
      <c r="H6" s="163">
        <v>75.354579999999956</v>
      </c>
      <c r="I6" s="163">
        <v>78.173809999999989</v>
      </c>
      <c r="J6" s="163">
        <v>78.457520000000017</v>
      </c>
      <c r="K6" s="163">
        <v>81.865819999999772</v>
      </c>
      <c r="L6" s="163">
        <v>85.256249999999923</v>
      </c>
      <c r="M6" s="163">
        <v>81.765300000000039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239</v>
      </c>
      <c r="N7" s="1"/>
    </row>
    <row r="8" spans="1:14" x14ac:dyDescent="0.2">
      <c r="A8" s="166" t="s">
        <v>507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91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/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602</v>
      </c>
    </row>
    <row r="2" spans="1:4" x14ac:dyDescent="0.2">
      <c r="A2" s="488"/>
      <c r="B2" s="488"/>
      <c r="C2" s="488"/>
      <c r="D2" s="488"/>
    </row>
    <row r="3" spans="1:4" x14ac:dyDescent="0.2">
      <c r="B3" s="488">
        <v>2013</v>
      </c>
      <c r="C3" s="488">
        <v>2014</v>
      </c>
      <c r="D3" s="488">
        <v>2015</v>
      </c>
    </row>
    <row r="4" spans="1:4" x14ac:dyDescent="0.2">
      <c r="A4" s="383" t="s">
        <v>134</v>
      </c>
      <c r="B4" s="487">
        <v>-6.4256088828966451</v>
      </c>
      <c r="C4" s="487">
        <v>-3.144573488444292</v>
      </c>
      <c r="D4" s="748">
        <v>1.5200760976794541</v>
      </c>
    </row>
    <row r="5" spans="1:4" x14ac:dyDescent="0.2">
      <c r="A5" s="592" t="s">
        <v>135</v>
      </c>
      <c r="B5" s="487">
        <v>-6.9913902607750407</v>
      </c>
      <c r="C5" s="487">
        <v>-2.1975100656934856</v>
      </c>
      <c r="D5" s="748">
        <v>1.6901432161283652</v>
      </c>
    </row>
    <row r="6" spans="1:4" x14ac:dyDescent="0.2">
      <c r="A6" s="592" t="s">
        <v>136</v>
      </c>
      <c r="B6" s="487">
        <v>-7.2343936032714984</v>
      </c>
      <c r="C6" s="487">
        <v>-1.2517619499472765</v>
      </c>
      <c r="D6" s="748">
        <v>1.8211550333268711</v>
      </c>
    </row>
    <row r="7" spans="1:4" x14ac:dyDescent="0.2">
      <c r="A7" s="592" t="s">
        <v>137</v>
      </c>
      <c r="B7" s="487">
        <v>-6.4052292577435059</v>
      </c>
      <c r="C7" s="487">
        <v>-1.376135982076339</v>
      </c>
      <c r="D7" s="748">
        <v>2.079962327097332</v>
      </c>
    </row>
    <row r="8" spans="1:4" x14ac:dyDescent="0.2">
      <c r="A8" s="592" t="s">
        <v>138</v>
      </c>
      <c r="B8" s="487">
        <v>-6.3797481451341662</v>
      </c>
      <c r="C8" s="487">
        <v>-0.88818815124159134</v>
      </c>
      <c r="D8" s="487">
        <v>2.0035006392161843</v>
      </c>
    </row>
    <row r="9" spans="1:4" x14ac:dyDescent="0.2">
      <c r="A9" s="592" t="s">
        <v>139</v>
      </c>
      <c r="B9" s="487">
        <v>-7.0183757637587565</v>
      </c>
      <c r="C9" s="487">
        <v>0.42602741683604112</v>
      </c>
      <c r="D9" s="748">
        <v>2.3620236308714628</v>
      </c>
    </row>
    <row r="10" spans="1:4" x14ac:dyDescent="0.2">
      <c r="A10" s="592" t="s">
        <v>140</v>
      </c>
      <c r="B10" s="487">
        <v>-6.3944663246461371</v>
      </c>
      <c r="C10" s="487">
        <v>0.37002666339929507</v>
      </c>
      <c r="D10" s="748">
        <v>2.856081660153921</v>
      </c>
    </row>
    <row r="11" spans="1:4" x14ac:dyDescent="0.2">
      <c r="A11" s="592" t="s">
        <v>141</v>
      </c>
      <c r="B11" s="487">
        <v>-6.3346274202746686</v>
      </c>
      <c r="C11" s="487">
        <v>0.49607519202641898</v>
      </c>
      <c r="D11" s="748">
        <v>3.5078681563295921</v>
      </c>
    </row>
    <row r="12" spans="1:4" x14ac:dyDescent="0.2">
      <c r="A12" s="592" t="s">
        <v>142</v>
      </c>
      <c r="B12" s="487">
        <v>-5.1545025556859656</v>
      </c>
      <c r="C12" s="487">
        <v>0.91003182956067197</v>
      </c>
      <c r="D12" s="748" t="s">
        <v>607</v>
      </c>
    </row>
    <row r="13" spans="1:4" x14ac:dyDescent="0.2">
      <c r="A13" s="592" t="s">
        <v>143</v>
      </c>
      <c r="B13" s="487">
        <v>-4.7218612290417452</v>
      </c>
      <c r="C13" s="487">
        <v>0.9349291965321993</v>
      </c>
      <c r="D13" s="748" t="s">
        <v>607</v>
      </c>
    </row>
    <row r="14" spans="1:4" x14ac:dyDescent="0.2">
      <c r="A14" s="592" t="s">
        <v>144</v>
      </c>
      <c r="B14" s="487">
        <v>-4.2407336727503511</v>
      </c>
      <c r="C14" s="487">
        <v>0.87001136170994131</v>
      </c>
      <c r="D14" s="748" t="s">
        <v>607</v>
      </c>
    </row>
    <row r="15" spans="1:4" x14ac:dyDescent="0.2">
      <c r="A15" s="593" t="s">
        <v>145</v>
      </c>
      <c r="B15" s="489">
        <v>-3.7267283717063608</v>
      </c>
      <c r="C15" s="489">
        <v>1.4335536307699737</v>
      </c>
      <c r="D15" s="749" t="s">
        <v>607</v>
      </c>
    </row>
    <row r="16" spans="1:4" x14ac:dyDescent="0.2">
      <c r="D16" s="93" t="s">
        <v>239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sqref="A1:C2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70" t="s">
        <v>33</v>
      </c>
      <c r="B1" s="870"/>
      <c r="C1" s="870"/>
      <c r="D1" s="131"/>
      <c r="E1" s="131"/>
      <c r="F1" s="131"/>
      <c r="G1" s="131"/>
    </row>
    <row r="2" spans="1:13" ht="13.7" customHeight="1" x14ac:dyDescent="0.2">
      <c r="A2" s="871"/>
      <c r="B2" s="871"/>
      <c r="C2" s="871"/>
      <c r="D2" s="135"/>
      <c r="E2" s="135"/>
      <c r="F2" s="135"/>
      <c r="G2" s="110" t="s">
        <v>159</v>
      </c>
    </row>
    <row r="3" spans="1:13" ht="13.7" customHeight="1" x14ac:dyDescent="0.2">
      <c r="A3" s="167"/>
      <c r="B3" s="874">
        <f>INDICE!A3</f>
        <v>42217</v>
      </c>
      <c r="C3" s="875"/>
      <c r="D3" s="875" t="s">
        <v>120</v>
      </c>
      <c r="E3" s="875"/>
      <c r="F3" s="875" t="s">
        <v>121</v>
      </c>
      <c r="G3" s="875"/>
    </row>
    <row r="4" spans="1:13" ht="30.2" customHeight="1" x14ac:dyDescent="0.2">
      <c r="A4" s="151"/>
      <c r="B4" s="168" t="s">
        <v>200</v>
      </c>
      <c r="C4" s="169" t="s">
        <v>201</v>
      </c>
      <c r="D4" s="168" t="s">
        <v>200</v>
      </c>
      <c r="E4" s="169" t="s">
        <v>201</v>
      </c>
      <c r="F4" s="168" t="s">
        <v>200</v>
      </c>
      <c r="G4" s="169" t="s">
        <v>201</v>
      </c>
    </row>
    <row r="5" spans="1:13" s="133" customFormat="1" ht="13.7" customHeight="1" x14ac:dyDescent="0.2">
      <c r="A5" s="137" t="s">
        <v>202</v>
      </c>
      <c r="B5" s="140">
        <v>417.17469999999906</v>
      </c>
      <c r="C5" s="143">
        <v>14.400189999999991</v>
      </c>
      <c r="D5" s="140">
        <v>3015.4909499999999</v>
      </c>
      <c r="E5" s="140">
        <v>93.944369999999978</v>
      </c>
      <c r="F5" s="140">
        <v>4506.1601899999996</v>
      </c>
      <c r="G5" s="140">
        <v>135.16108999999997</v>
      </c>
      <c r="L5" s="170"/>
      <c r="M5" s="170"/>
    </row>
    <row r="6" spans="1:13" s="133" customFormat="1" ht="13.7" customHeight="1" x14ac:dyDescent="0.2">
      <c r="A6" s="137" t="s">
        <v>203</v>
      </c>
      <c r="B6" s="140">
        <v>1447.3561200000004</v>
      </c>
      <c r="C6" s="140">
        <v>388.36326999999994</v>
      </c>
      <c r="D6" s="140">
        <v>11141.445819999997</v>
      </c>
      <c r="E6" s="140">
        <v>3373.3250100000009</v>
      </c>
      <c r="F6" s="140">
        <v>16518.903030000001</v>
      </c>
      <c r="G6" s="140">
        <v>5046.3191200000001</v>
      </c>
      <c r="L6" s="170"/>
      <c r="M6" s="170"/>
    </row>
    <row r="7" spans="1:13" s="133" customFormat="1" ht="13.7" customHeight="1" x14ac:dyDescent="0.2">
      <c r="A7" s="147" t="s">
        <v>197</v>
      </c>
      <c r="B7" s="148">
        <v>1864.5308199999995</v>
      </c>
      <c r="C7" s="148">
        <v>402.76345999999995</v>
      </c>
      <c r="D7" s="148">
        <v>14156.936769999997</v>
      </c>
      <c r="E7" s="148">
        <v>3467.2693800000011</v>
      </c>
      <c r="F7" s="148">
        <v>21025.06322</v>
      </c>
      <c r="G7" s="148">
        <v>5181.4802099999997</v>
      </c>
    </row>
    <row r="8" spans="1:13" ht="13.7" customHeight="1" x14ac:dyDescent="0.2">
      <c r="G8" s="93" t="s">
        <v>239</v>
      </c>
    </row>
    <row r="9" spans="1:13" ht="13.7" customHeight="1" x14ac:dyDescent="0.2">
      <c r="A9" s="154" t="s">
        <v>509</v>
      </c>
    </row>
    <row r="10" spans="1:13" ht="13.7" customHeight="1" x14ac:dyDescent="0.2">
      <c r="A10" s="154" t="s">
        <v>240</v>
      </c>
    </row>
    <row r="14" spans="1:13" ht="13.7" customHeight="1" x14ac:dyDescent="0.2">
      <c r="B14" s="816"/>
      <c r="D14" s="816"/>
      <c r="F14" s="816"/>
    </row>
    <row r="15" spans="1:13" ht="13.7" customHeight="1" x14ac:dyDescent="0.2">
      <c r="B15" s="816"/>
      <c r="D15" s="816"/>
      <c r="F15" s="816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512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62">
        <f>INDICE!A3</f>
        <v>42217</v>
      </c>
      <c r="C3" s="862"/>
      <c r="D3" s="862">
        <f>INDICE!C3</f>
        <v>0</v>
      </c>
      <c r="E3" s="862"/>
      <c r="F3" s="112"/>
      <c r="G3" s="863" t="s">
        <v>121</v>
      </c>
      <c r="H3" s="863"/>
      <c r="I3" s="863"/>
      <c r="J3" s="863"/>
    </row>
    <row r="4" spans="1:11" s="114" customFormat="1" x14ac:dyDescent="0.2">
      <c r="A4" s="115"/>
      <c r="B4" s="116" t="s">
        <v>151</v>
      </c>
      <c r="C4" s="116" t="s">
        <v>152</v>
      </c>
      <c r="D4" s="116" t="s">
        <v>188</v>
      </c>
      <c r="E4" s="116" t="s">
        <v>191</v>
      </c>
      <c r="F4" s="116"/>
      <c r="G4" s="116" t="s">
        <v>151</v>
      </c>
      <c r="H4" s="116" t="s">
        <v>152</v>
      </c>
      <c r="I4" s="116" t="s">
        <v>188</v>
      </c>
      <c r="J4" s="116" t="s">
        <v>191</v>
      </c>
    </row>
    <row r="5" spans="1:11" s="114" customFormat="1" x14ac:dyDescent="0.2">
      <c r="A5" s="576" t="s">
        <v>161</v>
      </c>
      <c r="B5" s="117">
        <f>'GNA CCAA'!B5</f>
        <v>62.267869999999995</v>
      </c>
      <c r="C5" s="117">
        <f>'GNA CCAA'!C5</f>
        <v>2.8139499999999993</v>
      </c>
      <c r="D5" s="117">
        <f>'GO CCAA'!B5</f>
        <v>290.16419000000013</v>
      </c>
      <c r="E5" s="537">
        <f>SUM(B5:D5)</f>
        <v>355.24601000000013</v>
      </c>
      <c r="F5" s="117"/>
      <c r="G5" s="117">
        <f>'GNA CCAA'!F5</f>
        <v>663.6543700000002</v>
      </c>
      <c r="H5" s="117">
        <f>'GNA CCAA'!G5</f>
        <v>25.494479999999974</v>
      </c>
      <c r="I5" s="117">
        <f>'GO CCAA'!G5</f>
        <v>3280.838910000004</v>
      </c>
      <c r="J5" s="537">
        <f>SUM(G5:I5)</f>
        <v>3969.9877600000041</v>
      </c>
      <c r="K5" s="82"/>
    </row>
    <row r="6" spans="1:11" s="114" customFormat="1" x14ac:dyDescent="0.2">
      <c r="A6" s="577" t="s">
        <v>162</v>
      </c>
      <c r="B6" s="119">
        <f>'GNA CCAA'!B6</f>
        <v>12.32901</v>
      </c>
      <c r="C6" s="119">
        <f>'GNA CCAA'!C6</f>
        <v>0.76177000000000017</v>
      </c>
      <c r="D6" s="119">
        <f>'GO CCAA'!B6</f>
        <v>77.823150000000012</v>
      </c>
      <c r="E6" s="540">
        <f>SUM(B6:D6)</f>
        <v>90.913930000000008</v>
      </c>
      <c r="F6" s="119"/>
      <c r="G6" s="119">
        <f>'GNA CCAA'!F6</f>
        <v>126.60573000000002</v>
      </c>
      <c r="H6" s="119">
        <f>'GNA CCAA'!G6</f>
        <v>6.5416699999999999</v>
      </c>
      <c r="I6" s="119">
        <f>'GO CCAA'!G6</f>
        <v>915.30272000000059</v>
      </c>
      <c r="J6" s="540">
        <f t="shared" ref="J6:J24" si="0">SUM(G6:I6)</f>
        <v>1048.4501200000007</v>
      </c>
      <c r="K6" s="82"/>
    </row>
    <row r="7" spans="1:11" s="114" customFormat="1" x14ac:dyDescent="0.2">
      <c r="A7" s="577" t="s">
        <v>163</v>
      </c>
      <c r="B7" s="119">
        <f>'GNA CCAA'!B7</f>
        <v>8.426540000000001</v>
      </c>
      <c r="C7" s="119">
        <f>'GNA CCAA'!C7</f>
        <v>0.68424000000000007</v>
      </c>
      <c r="D7" s="119">
        <f>'GO CCAA'!B7</f>
        <v>40.755039999999994</v>
      </c>
      <c r="E7" s="540">
        <f t="shared" ref="E7:E24" si="1">SUM(B7:D7)</f>
        <v>49.865819999999999</v>
      </c>
      <c r="F7" s="119"/>
      <c r="G7" s="119">
        <f>'GNA CCAA'!F7</f>
        <v>82.822720000000032</v>
      </c>
      <c r="H7" s="119">
        <f>'GNA CCAA'!G7</f>
        <v>6.3010999999999973</v>
      </c>
      <c r="I7" s="119">
        <f>'GO CCAA'!G7</f>
        <v>444.51207999999991</v>
      </c>
      <c r="J7" s="540">
        <f t="shared" si="0"/>
        <v>533.63589999999999</v>
      </c>
      <c r="K7" s="82"/>
    </row>
    <row r="8" spans="1:11" s="114" customFormat="1" x14ac:dyDescent="0.2">
      <c r="A8" s="577" t="s">
        <v>164</v>
      </c>
      <c r="B8" s="119">
        <f>'GNA CCAA'!B8</f>
        <v>24.244469999999996</v>
      </c>
      <c r="C8" s="119">
        <f>'GNA CCAA'!C8</f>
        <v>1.22394</v>
      </c>
      <c r="D8" s="119">
        <f>'GO CCAA'!B8</f>
        <v>46.739419999999988</v>
      </c>
      <c r="E8" s="540">
        <f t="shared" si="1"/>
        <v>72.207829999999987</v>
      </c>
      <c r="F8" s="119"/>
      <c r="G8" s="119">
        <f>'GNA CCAA'!F8</f>
        <v>200.22583000000003</v>
      </c>
      <c r="H8" s="119">
        <f>'GNA CCAA'!G8</f>
        <v>11.202300000000003</v>
      </c>
      <c r="I8" s="119">
        <f>'GO CCAA'!G8</f>
        <v>391.88852999999995</v>
      </c>
      <c r="J8" s="540">
        <f t="shared" si="0"/>
        <v>603.31665999999996</v>
      </c>
      <c r="K8" s="82"/>
    </row>
    <row r="9" spans="1:11" s="114" customFormat="1" x14ac:dyDescent="0.2">
      <c r="A9" s="577" t="s">
        <v>165</v>
      </c>
      <c r="B9" s="119">
        <f>'GNA CCAA'!B9</f>
        <v>30.026400000000002</v>
      </c>
      <c r="C9" s="119">
        <f>'GNA CCAA'!C9</f>
        <v>9.7034800000000008</v>
      </c>
      <c r="D9" s="119">
        <f>'GO CCAA'!B9</f>
        <v>52.335760000000001</v>
      </c>
      <c r="E9" s="540">
        <f t="shared" si="1"/>
        <v>92.065640000000002</v>
      </c>
      <c r="F9" s="119"/>
      <c r="G9" s="119">
        <f>'GNA CCAA'!F9</f>
        <v>360.74160999999998</v>
      </c>
      <c r="H9" s="119">
        <f>'GNA CCAA'!G9</f>
        <v>118.66523000000002</v>
      </c>
      <c r="I9" s="119">
        <f>'GO CCAA'!G9</f>
        <v>637.70172000000014</v>
      </c>
      <c r="J9" s="540">
        <f t="shared" si="0"/>
        <v>1117.1085600000001</v>
      </c>
      <c r="K9" s="82"/>
    </row>
    <row r="10" spans="1:11" s="114" customFormat="1" x14ac:dyDescent="0.2">
      <c r="A10" s="577" t="s">
        <v>166</v>
      </c>
      <c r="B10" s="119">
        <f>'GNA CCAA'!B10</f>
        <v>6.4870099999999997</v>
      </c>
      <c r="C10" s="119">
        <f>'GNA CCAA'!C10</f>
        <v>0.43199000000000004</v>
      </c>
      <c r="D10" s="119">
        <f>'GO CCAA'!B10</f>
        <v>30.400819999999992</v>
      </c>
      <c r="E10" s="540">
        <f t="shared" si="1"/>
        <v>37.319819999999993</v>
      </c>
      <c r="F10" s="119"/>
      <c r="G10" s="119">
        <f>'GNA CCAA'!F10</f>
        <v>57.63754999999999</v>
      </c>
      <c r="H10" s="119">
        <f>'GNA CCAA'!G10</f>
        <v>3.5250999999999992</v>
      </c>
      <c r="I10" s="119">
        <f>'GO CCAA'!G10</f>
        <v>306.17341999999979</v>
      </c>
      <c r="J10" s="540">
        <f t="shared" si="0"/>
        <v>367.33606999999978</v>
      </c>
      <c r="K10" s="82"/>
    </row>
    <row r="11" spans="1:11" s="114" customFormat="1" x14ac:dyDescent="0.2">
      <c r="A11" s="577" t="s">
        <v>167</v>
      </c>
      <c r="B11" s="119">
        <f>'GNA CCAA'!B11</f>
        <v>27.57124</v>
      </c>
      <c r="C11" s="119">
        <f>'GNA CCAA'!C11</f>
        <v>2.2280999999999995</v>
      </c>
      <c r="D11" s="119">
        <f>'GO CCAA'!B11</f>
        <v>154.88713000000007</v>
      </c>
      <c r="E11" s="540">
        <f t="shared" si="1"/>
        <v>184.68647000000007</v>
      </c>
      <c r="F11" s="119"/>
      <c r="G11" s="119">
        <f>'GNA CCAA'!F11</f>
        <v>243.16465999999983</v>
      </c>
      <c r="H11" s="119">
        <f>'GNA CCAA'!G11</f>
        <v>14.923130000000016</v>
      </c>
      <c r="I11" s="119">
        <f>'GO CCAA'!G11</f>
        <v>1559.8003800000022</v>
      </c>
      <c r="J11" s="540">
        <f t="shared" si="0"/>
        <v>1817.888170000002</v>
      </c>
      <c r="K11" s="82"/>
    </row>
    <row r="12" spans="1:11" s="114" customFormat="1" x14ac:dyDescent="0.2">
      <c r="A12" s="577" t="s">
        <v>614</v>
      </c>
      <c r="B12" s="119">
        <f>'GNA CCAA'!B12</f>
        <v>16.362380000000002</v>
      </c>
      <c r="C12" s="119">
        <f>'GNA CCAA'!C12</f>
        <v>0.86868000000000045</v>
      </c>
      <c r="D12" s="119">
        <f>'GO CCAA'!B12</f>
        <v>105.47208000000002</v>
      </c>
      <c r="E12" s="540">
        <f t="shared" si="1"/>
        <v>122.70314000000002</v>
      </c>
      <c r="F12" s="119"/>
      <c r="G12" s="119">
        <f>'GNA CCAA'!F12</f>
        <v>163.08941999999979</v>
      </c>
      <c r="H12" s="119">
        <f>'GNA CCAA'!G12</f>
        <v>7.6930800000000046</v>
      </c>
      <c r="I12" s="119">
        <f>'GO CCAA'!G12</f>
        <v>1187.0891600000004</v>
      </c>
      <c r="J12" s="540">
        <f t="shared" si="0"/>
        <v>1357.8716600000002</v>
      </c>
      <c r="K12" s="82"/>
    </row>
    <row r="13" spans="1:11" s="114" customFormat="1" x14ac:dyDescent="0.2">
      <c r="A13" s="577" t="s">
        <v>168</v>
      </c>
      <c r="B13" s="119">
        <f>'GNA CCAA'!B13</f>
        <v>63.582430000000031</v>
      </c>
      <c r="C13" s="119">
        <f>'GNA CCAA'!C13</f>
        <v>4.8210599999999992</v>
      </c>
      <c r="D13" s="119">
        <f>'GO CCAA'!B13</f>
        <v>270.55007999999998</v>
      </c>
      <c r="E13" s="540">
        <f t="shared" si="1"/>
        <v>338.95357000000001</v>
      </c>
      <c r="F13" s="119"/>
      <c r="G13" s="119">
        <f>'GNA CCAA'!F13</f>
        <v>723.777999999999</v>
      </c>
      <c r="H13" s="119">
        <f>'GNA CCAA'!G13</f>
        <v>48.422760000000011</v>
      </c>
      <c r="I13" s="119">
        <f>'GO CCAA'!G13</f>
        <v>3355.0778899999973</v>
      </c>
      <c r="J13" s="540">
        <f t="shared" si="0"/>
        <v>4127.2786499999966</v>
      </c>
      <c r="K13" s="82"/>
    </row>
    <row r="14" spans="1:11" s="114" customFormat="1" x14ac:dyDescent="0.2">
      <c r="A14" s="577" t="s">
        <v>169</v>
      </c>
      <c r="B14" s="119">
        <f>'GNA CCAA'!B14</f>
        <v>0.47382999999999997</v>
      </c>
      <c r="C14" s="119">
        <f>'GNA CCAA'!C14</f>
        <v>4.8549999999999996E-2</v>
      </c>
      <c r="D14" s="119">
        <f>'GO CCAA'!B14</f>
        <v>1.2378199999999999</v>
      </c>
      <c r="E14" s="540">
        <f t="shared" si="1"/>
        <v>1.7601999999999998</v>
      </c>
      <c r="F14" s="119"/>
      <c r="G14" s="119">
        <f>'GNA CCAA'!F14</f>
        <v>5.9754799999999992</v>
      </c>
      <c r="H14" s="119">
        <f>'GNA CCAA'!G14</f>
        <v>0.55152999999999996</v>
      </c>
      <c r="I14" s="119">
        <f>'GO CCAA'!G14</f>
        <v>12.458290000000002</v>
      </c>
      <c r="J14" s="540">
        <f t="shared" si="0"/>
        <v>18.985300000000002</v>
      </c>
      <c r="K14" s="82"/>
    </row>
    <row r="15" spans="1:11" s="114" customFormat="1" x14ac:dyDescent="0.2">
      <c r="A15" s="577" t="s">
        <v>170</v>
      </c>
      <c r="B15" s="119">
        <f>'GNA CCAA'!B15</f>
        <v>45.630400000000002</v>
      </c>
      <c r="C15" s="119">
        <f>'GNA CCAA'!C15</f>
        <v>2.2332900000000007</v>
      </c>
      <c r="D15" s="119">
        <f>'GO CCAA'!B15</f>
        <v>180.84229000000002</v>
      </c>
      <c r="E15" s="540">
        <f t="shared" si="1"/>
        <v>228.70598000000001</v>
      </c>
      <c r="F15" s="119"/>
      <c r="G15" s="119">
        <f>'GNA CCAA'!F15</f>
        <v>474.32741000000004</v>
      </c>
      <c r="H15" s="119">
        <f>'GNA CCAA'!G15</f>
        <v>20.203459999999978</v>
      </c>
      <c r="I15" s="119">
        <f>'GO CCAA'!G15</f>
        <v>2090.7423600000002</v>
      </c>
      <c r="J15" s="540">
        <f t="shared" si="0"/>
        <v>2585.2732300000002</v>
      </c>
      <c r="K15" s="82"/>
    </row>
    <row r="16" spans="1:11" s="114" customFormat="1" x14ac:dyDescent="0.2">
      <c r="A16" s="577" t="s">
        <v>171</v>
      </c>
      <c r="B16" s="119">
        <f>'GNA CCAA'!B16</f>
        <v>9.3492599999999992</v>
      </c>
      <c r="C16" s="119">
        <f>'GNA CCAA'!C16</f>
        <v>0.36726999999999999</v>
      </c>
      <c r="D16" s="119">
        <f>'GO CCAA'!B16</f>
        <v>55.558049999999994</v>
      </c>
      <c r="E16" s="540">
        <f t="shared" si="1"/>
        <v>65.274579999999986</v>
      </c>
      <c r="F16" s="119"/>
      <c r="G16" s="119">
        <f>'GNA CCAA'!F16</f>
        <v>92.44667999999993</v>
      </c>
      <c r="H16" s="119">
        <f>'GNA CCAA'!G16</f>
        <v>2.938060000000001</v>
      </c>
      <c r="I16" s="119">
        <f>'GO CCAA'!G16</f>
        <v>588.13527999999997</v>
      </c>
      <c r="J16" s="540">
        <f t="shared" si="0"/>
        <v>683.52001999999993</v>
      </c>
      <c r="K16" s="82"/>
    </row>
    <row r="17" spans="1:16" s="114" customFormat="1" x14ac:dyDescent="0.2">
      <c r="A17" s="577" t="s">
        <v>172</v>
      </c>
      <c r="B17" s="119">
        <f>'GNA CCAA'!B17</f>
        <v>22.75752</v>
      </c>
      <c r="C17" s="119">
        <f>'GNA CCAA'!C17</f>
        <v>1.5288900000000001</v>
      </c>
      <c r="D17" s="119">
        <f>'GO CCAA'!B17</f>
        <v>122.21402</v>
      </c>
      <c r="E17" s="540">
        <f t="shared" si="1"/>
        <v>146.50042999999999</v>
      </c>
      <c r="F17" s="119"/>
      <c r="G17" s="119">
        <f>'GNA CCAA'!F17</f>
        <v>227.80289000000008</v>
      </c>
      <c r="H17" s="119">
        <f>'GNA CCAA'!G17</f>
        <v>13.090280000000009</v>
      </c>
      <c r="I17" s="119">
        <f>'GO CCAA'!G17</f>
        <v>1353.5736100000001</v>
      </c>
      <c r="J17" s="540">
        <f t="shared" si="0"/>
        <v>1594.4667800000002</v>
      </c>
      <c r="K17" s="82"/>
    </row>
    <row r="18" spans="1:16" s="114" customFormat="1" x14ac:dyDescent="0.2">
      <c r="A18" s="577" t="s">
        <v>173</v>
      </c>
      <c r="B18" s="119">
        <f>'GNA CCAA'!B18</f>
        <v>2.56691</v>
      </c>
      <c r="C18" s="119">
        <f>'GNA CCAA'!C18</f>
        <v>0.16012000000000001</v>
      </c>
      <c r="D18" s="119">
        <f>'GO CCAA'!B18</f>
        <v>14.211560000000002</v>
      </c>
      <c r="E18" s="540">
        <f t="shared" si="1"/>
        <v>16.938590000000001</v>
      </c>
      <c r="F18" s="119"/>
      <c r="G18" s="119">
        <f>'GNA CCAA'!F18</f>
        <v>26.575389999999992</v>
      </c>
      <c r="H18" s="119">
        <f>'GNA CCAA'!G18</f>
        <v>1.5335999999999996</v>
      </c>
      <c r="I18" s="119">
        <f>'GO CCAA'!G18</f>
        <v>173.42851000000002</v>
      </c>
      <c r="J18" s="540">
        <f t="shared" si="0"/>
        <v>201.53750000000002</v>
      </c>
      <c r="K18" s="82"/>
    </row>
    <row r="19" spans="1:16" s="114" customFormat="1" x14ac:dyDescent="0.2">
      <c r="A19" s="577" t="s">
        <v>174</v>
      </c>
      <c r="B19" s="119">
        <f>'GNA CCAA'!B19</f>
        <v>36.134640000000005</v>
      </c>
      <c r="C19" s="119">
        <f>'GNA CCAA'!C19</f>
        <v>2.16974</v>
      </c>
      <c r="D19" s="119">
        <f>'GO CCAA'!B19</f>
        <v>158.02757000000003</v>
      </c>
      <c r="E19" s="540">
        <f t="shared" si="1"/>
        <v>196.33195000000003</v>
      </c>
      <c r="F19" s="119"/>
      <c r="G19" s="119">
        <f>'GNA CCAA'!F19</f>
        <v>516.11384999999996</v>
      </c>
      <c r="H19" s="119">
        <f>'GNA CCAA'!G19</f>
        <v>27.932740000000017</v>
      </c>
      <c r="I19" s="119">
        <f>'GO CCAA'!G19</f>
        <v>2199.5311499999998</v>
      </c>
      <c r="J19" s="540">
        <f t="shared" si="0"/>
        <v>2743.5777399999997</v>
      </c>
      <c r="K19" s="82"/>
    </row>
    <row r="20" spans="1:16" s="114" customFormat="1" x14ac:dyDescent="0.2">
      <c r="A20" s="577" t="s">
        <v>175</v>
      </c>
      <c r="B20" s="119">
        <f>'GNA CCAA'!B20</f>
        <v>0.59721000000000002</v>
      </c>
      <c r="C20" s="119" t="str">
        <f>'GNA CCAA'!C20</f>
        <v>-</v>
      </c>
      <c r="D20" s="119">
        <f>'GO CCAA'!B20</f>
        <v>1.5151300000000001</v>
      </c>
      <c r="E20" s="540">
        <f t="shared" si="1"/>
        <v>2.1123400000000001</v>
      </c>
      <c r="F20" s="119"/>
      <c r="G20" s="119">
        <f>'GNA CCAA'!F20</f>
        <v>6.370919999999999</v>
      </c>
      <c r="H20" s="119" t="str">
        <f>'GNA CCAA'!G20</f>
        <v>-</v>
      </c>
      <c r="I20" s="119">
        <f>'GO CCAA'!G20</f>
        <v>15.067069999999999</v>
      </c>
      <c r="J20" s="540">
        <f t="shared" si="0"/>
        <v>21.437989999999999</v>
      </c>
      <c r="K20" s="82"/>
    </row>
    <row r="21" spans="1:16" s="114" customFormat="1" x14ac:dyDescent="0.2">
      <c r="A21" s="577" t="s">
        <v>176</v>
      </c>
      <c r="B21" s="119">
        <f>'GNA CCAA'!B21</f>
        <v>10.729730000000002</v>
      </c>
      <c r="C21" s="119">
        <f>'GNA CCAA'!C21</f>
        <v>0.55882999999999994</v>
      </c>
      <c r="D21" s="119">
        <f>'GO CCAA'!B21</f>
        <v>71.17804000000001</v>
      </c>
      <c r="E21" s="540">
        <f t="shared" si="1"/>
        <v>82.466600000000014</v>
      </c>
      <c r="F21" s="119"/>
      <c r="G21" s="119">
        <f>'GNA CCAA'!F21</f>
        <v>113.18118999999999</v>
      </c>
      <c r="H21" s="119">
        <f>'GNA CCAA'!G21</f>
        <v>5.7382100000000023</v>
      </c>
      <c r="I21" s="119">
        <f>'GO CCAA'!G21</f>
        <v>848.71598999999958</v>
      </c>
      <c r="J21" s="540">
        <f t="shared" si="0"/>
        <v>967.63538999999957</v>
      </c>
      <c r="K21" s="82"/>
    </row>
    <row r="22" spans="1:16" s="114" customFormat="1" x14ac:dyDescent="0.2">
      <c r="A22" s="577" t="s">
        <v>177</v>
      </c>
      <c r="B22" s="119">
        <f>'GNA CCAA'!B22</f>
        <v>5.6676700000000002</v>
      </c>
      <c r="C22" s="119">
        <f>'GNA CCAA'!C22</f>
        <v>0.28321000000000002</v>
      </c>
      <c r="D22" s="119">
        <f>'GO CCAA'!B22</f>
        <v>46.219880000000003</v>
      </c>
      <c r="E22" s="540">
        <f t="shared" si="1"/>
        <v>52.170760000000001</v>
      </c>
      <c r="F22" s="119"/>
      <c r="G22" s="119">
        <f>'GNA CCAA'!F22</f>
        <v>61.275620000000011</v>
      </c>
      <c r="H22" s="119">
        <f>'GNA CCAA'!G22</f>
        <v>2.4791800000000008</v>
      </c>
      <c r="I22" s="119">
        <f>'GO CCAA'!G22</f>
        <v>615.29310999999984</v>
      </c>
      <c r="J22" s="540">
        <f t="shared" si="0"/>
        <v>679.04790999999989</v>
      </c>
      <c r="K22" s="82"/>
    </row>
    <row r="23" spans="1:16" x14ac:dyDescent="0.2">
      <c r="A23" s="578" t="s">
        <v>178</v>
      </c>
      <c r="B23" s="119">
        <f>'GNA CCAA'!B23</f>
        <v>14.281559999999999</v>
      </c>
      <c r="C23" s="119">
        <f>'GNA CCAA'!C23</f>
        <v>1.2017000000000002</v>
      </c>
      <c r="D23" s="119">
        <f>'GO CCAA'!B23</f>
        <v>113.86060999999997</v>
      </c>
      <c r="E23" s="540">
        <f t="shared" si="1"/>
        <v>129.34386999999995</v>
      </c>
      <c r="F23" s="119"/>
      <c r="G23" s="119">
        <f>'GNA CCAA'!F23</f>
        <v>166.99201000000008</v>
      </c>
      <c r="H23" s="119">
        <f>'GNA CCAA'!G23</f>
        <v>11.129279999999993</v>
      </c>
      <c r="I23" s="119">
        <f>'GO CCAA'!G23</f>
        <v>1568.7764699999984</v>
      </c>
      <c r="J23" s="540">
        <f t="shared" si="0"/>
        <v>1746.8977599999985</v>
      </c>
      <c r="K23" s="483"/>
      <c r="P23" s="114"/>
    </row>
    <row r="24" spans="1:16" x14ac:dyDescent="0.2">
      <c r="A24" s="579" t="s">
        <v>503</v>
      </c>
      <c r="B24" s="123">
        <f>'GNA CCAA'!B24</f>
        <v>399.48607999999962</v>
      </c>
      <c r="C24" s="123">
        <f>'GNA CCAA'!C24</f>
        <v>32.088810000000002</v>
      </c>
      <c r="D24" s="123">
        <f>'GO CCAA'!B24</f>
        <v>1833.9926400000011</v>
      </c>
      <c r="E24" s="123">
        <f t="shared" si="1"/>
        <v>2265.5675300000007</v>
      </c>
      <c r="F24" s="123"/>
      <c r="G24" s="123">
        <f>'GNA CCAA'!F24</f>
        <v>4312.7813300000016</v>
      </c>
      <c r="H24" s="580">
        <f>'GNA CCAA'!G24</f>
        <v>328.36519000000106</v>
      </c>
      <c r="I24" s="123">
        <f>'GO CCAA'!G24</f>
        <v>21544.10664999998</v>
      </c>
      <c r="J24" s="123">
        <f t="shared" si="0"/>
        <v>26185.253169999982</v>
      </c>
      <c r="K24" s="483"/>
    </row>
    <row r="25" spans="1:16" x14ac:dyDescent="0.2">
      <c r="I25" s="8"/>
      <c r="J25" s="93" t="s">
        <v>239</v>
      </c>
    </row>
    <row r="26" spans="1:16" x14ac:dyDescent="0.2">
      <c r="A26" s="543" t="s">
        <v>510</v>
      </c>
      <c r="G26" s="125"/>
      <c r="H26" s="125"/>
      <c r="I26" s="125"/>
      <c r="J26" s="125"/>
    </row>
    <row r="27" spans="1:16" x14ac:dyDescent="0.2">
      <c r="A27" s="154" t="s">
        <v>240</v>
      </c>
      <c r="G27" s="125"/>
      <c r="H27" s="125"/>
      <c r="I27" s="125"/>
      <c r="J27" s="125"/>
    </row>
    <row r="28" spans="1:16" ht="18" x14ac:dyDescent="0.25">
      <c r="A28" s="126"/>
      <c r="E28" s="869"/>
      <c r="F28" s="869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23 F6:I23">
    <cfRule type="cellIs" dxfId="106" priority="5" operator="between">
      <formula>0</formula>
      <formula>0.5</formula>
    </cfRule>
    <cfRule type="cellIs" dxfId="105" priority="6" operator="between">
      <formula>0</formula>
      <formula>0.49</formula>
    </cfRule>
  </conditionalFormatting>
  <conditionalFormatting sqref="E6:E23">
    <cfRule type="cellIs" dxfId="104" priority="3" operator="between">
      <formula>0</formula>
      <formula>0.5</formula>
    </cfRule>
    <cfRule type="cellIs" dxfId="103" priority="4" operator="between">
      <formula>0</formula>
      <formula>0.49</formula>
    </cfRule>
  </conditionalFormatting>
  <conditionalFormatting sqref="J6:J23">
    <cfRule type="cellIs" dxfId="102" priority="1" operator="between">
      <formula>0</formula>
      <formula>0.5</formula>
    </cfRule>
    <cfRule type="cellIs" dxfId="10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/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159</v>
      </c>
    </row>
    <row r="3" spans="1:65" s="102" customFormat="1" x14ac:dyDescent="0.2">
      <c r="A3" s="79"/>
      <c r="B3" s="859">
        <f>INDICE!A3</f>
        <v>42217</v>
      </c>
      <c r="C3" s="860"/>
      <c r="D3" s="860" t="s">
        <v>120</v>
      </c>
      <c r="E3" s="860"/>
      <c r="F3" s="860" t="s">
        <v>121</v>
      </c>
      <c r="G3" s="860"/>
      <c r="H3" s="86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7" t="s">
        <v>491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204</v>
      </c>
      <c r="B5" s="100">
        <v>559.60287000000028</v>
      </c>
      <c r="C5" s="101">
        <v>1.4212053797692934</v>
      </c>
      <c r="D5" s="100">
        <v>3650.9945500000003</v>
      </c>
      <c r="E5" s="101">
        <v>3.9834682158903214</v>
      </c>
      <c r="F5" s="100">
        <v>5405.5508200000013</v>
      </c>
      <c r="G5" s="101">
        <v>3.1860774158642253</v>
      </c>
      <c r="H5" s="101">
        <v>99.994479683269887</v>
      </c>
    </row>
    <row r="6" spans="1:65" s="99" customFormat="1" x14ac:dyDescent="0.2">
      <c r="A6" s="99" t="s">
        <v>149</v>
      </c>
      <c r="B6" s="119">
        <v>3.125E-2</v>
      </c>
      <c r="C6" s="544">
        <v>286.75742574257424</v>
      </c>
      <c r="D6" s="119">
        <v>0.18536000000000002</v>
      </c>
      <c r="E6" s="544">
        <v>14.688776141566642</v>
      </c>
      <c r="F6" s="119">
        <v>0.29842000000000002</v>
      </c>
      <c r="G6" s="544">
        <v>8.6309198791452939</v>
      </c>
      <c r="H6" s="268">
        <v>5.5203167301054795E-3</v>
      </c>
    </row>
    <row r="7" spans="1:65" s="99" customFormat="1" x14ac:dyDescent="0.2">
      <c r="A7" s="68" t="s">
        <v>119</v>
      </c>
      <c r="B7" s="69">
        <v>559.63412000000028</v>
      </c>
      <c r="C7" s="103">
        <v>1.4253837867635204</v>
      </c>
      <c r="D7" s="69">
        <v>3651.1799100000003</v>
      </c>
      <c r="E7" s="103">
        <v>3.9839609667489202</v>
      </c>
      <c r="F7" s="69">
        <v>5405.8492400000014</v>
      </c>
      <c r="G7" s="103">
        <v>3.1863629237859543</v>
      </c>
      <c r="H7" s="103">
        <v>100</v>
      </c>
    </row>
    <row r="8" spans="1:65" s="99" customFormat="1" x14ac:dyDescent="0.2">
      <c r="H8" s="93" t="s">
        <v>239</v>
      </c>
    </row>
    <row r="9" spans="1:65" s="99" customFormat="1" x14ac:dyDescent="0.2">
      <c r="A9" s="94" t="s">
        <v>561</v>
      </c>
    </row>
    <row r="10" spans="1:65" x14ac:dyDescent="0.2">
      <c r="A10" s="166" t="s">
        <v>656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100" priority="7" operator="between">
      <formula>0</formula>
      <formula>0.5</formula>
    </cfRule>
    <cfRule type="cellIs" dxfId="99" priority="8" operator="between">
      <formula>0</formula>
      <formula>0.49</formula>
    </cfRule>
  </conditionalFormatting>
  <conditionalFormatting sqref="D6">
    <cfRule type="cellIs" dxfId="98" priority="5" operator="between">
      <formula>0</formula>
      <formula>0.5</formula>
    </cfRule>
    <cfRule type="cellIs" dxfId="97" priority="6" operator="between">
      <formula>0</formula>
      <formula>0.49</formula>
    </cfRule>
  </conditionalFormatting>
  <conditionalFormatting sqref="F6">
    <cfRule type="cellIs" dxfId="96" priority="3" operator="between">
      <formula>0</formula>
      <formula>0.5</formula>
    </cfRule>
    <cfRule type="cellIs" dxfId="95" priority="4" operator="between">
      <formula>0</formula>
      <formula>0.49</formula>
    </cfRule>
  </conditionalFormatting>
  <conditionalFormatting sqref="H6">
    <cfRule type="cellIs" dxfId="94" priority="1" operator="between">
      <formula>0</formula>
      <formula>0.5</formula>
    </cfRule>
    <cfRule type="cellIs" dxfId="93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/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94" t="s">
        <v>159</v>
      </c>
    </row>
    <row r="3" spans="1:65" s="102" customFormat="1" x14ac:dyDescent="0.2">
      <c r="A3" s="79"/>
      <c r="B3" s="859">
        <f>INDICE!A3</f>
        <v>42217</v>
      </c>
      <c r="C3" s="860"/>
      <c r="D3" s="860" t="s">
        <v>120</v>
      </c>
      <c r="E3" s="860"/>
      <c r="F3" s="860" t="s">
        <v>121</v>
      </c>
      <c r="G3" s="860"/>
      <c r="H3" s="86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8" t="s">
        <v>491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205</v>
      </c>
      <c r="B5" s="129">
        <v>177.27188000000004</v>
      </c>
      <c r="C5" s="180">
        <v>8.6620385927278285</v>
      </c>
      <c r="D5" s="129">
        <v>1401.7851600000001</v>
      </c>
      <c r="E5" s="180">
        <v>2.619517938210473</v>
      </c>
      <c r="F5" s="129">
        <v>2134.1852100000006</v>
      </c>
      <c r="G5" s="180">
        <v>0.51026195128137031</v>
      </c>
      <c r="H5" s="180">
        <v>25.304276908914257</v>
      </c>
    </row>
    <row r="6" spans="1:65" s="179" customFormat="1" x14ac:dyDescent="0.2">
      <c r="A6" s="179" t="s">
        <v>206</v>
      </c>
      <c r="B6" s="129">
        <v>515.15384000000006</v>
      </c>
      <c r="C6" s="180">
        <v>-8.8205588699659767</v>
      </c>
      <c r="D6" s="129">
        <v>4062.5368200000003</v>
      </c>
      <c r="E6" s="180">
        <v>-11.8468290596897</v>
      </c>
      <c r="F6" s="129">
        <v>6299.9036900000001</v>
      </c>
      <c r="G6" s="180">
        <v>-8.6061971002859146</v>
      </c>
      <c r="H6" s="180">
        <v>74.695723091085739</v>
      </c>
    </row>
    <row r="7" spans="1:65" s="99" customFormat="1" x14ac:dyDescent="0.2">
      <c r="A7" s="68" t="s">
        <v>513</v>
      </c>
      <c r="B7" s="69">
        <v>692.42572000000007</v>
      </c>
      <c r="C7" s="103">
        <v>-4.9035074950460791</v>
      </c>
      <c r="D7" s="69">
        <v>5464.3219799999997</v>
      </c>
      <c r="E7" s="103">
        <v>-8.5392609933054757</v>
      </c>
      <c r="F7" s="69">
        <v>8434.0889000000006</v>
      </c>
      <c r="G7" s="103">
        <v>-6.4593045617616127</v>
      </c>
      <c r="H7" s="103">
        <v>100</v>
      </c>
    </row>
    <row r="8" spans="1:65" s="99" customFormat="1" x14ac:dyDescent="0.2">
      <c r="A8" s="181" t="s">
        <v>500</v>
      </c>
      <c r="B8" s="182">
        <v>503.52951000000007</v>
      </c>
      <c r="C8" s="801">
        <v>-8.906280005684188</v>
      </c>
      <c r="D8" s="182">
        <v>3983.4276200000004</v>
      </c>
      <c r="E8" s="801">
        <v>-12.281985200245328</v>
      </c>
      <c r="F8" s="182">
        <v>6183.7855199999985</v>
      </c>
      <c r="G8" s="801">
        <v>-8.6867664676761809</v>
      </c>
      <c r="H8" s="801">
        <v>73.318951143614314</v>
      </c>
    </row>
    <row r="9" spans="1:65" s="179" customFormat="1" x14ac:dyDescent="0.2">
      <c r="H9" s="93" t="s">
        <v>239</v>
      </c>
    </row>
    <row r="10" spans="1:65" s="179" customFormat="1" x14ac:dyDescent="0.2">
      <c r="A10" s="94" t="s">
        <v>561</v>
      </c>
    </row>
    <row r="11" spans="1:65" x14ac:dyDescent="0.2">
      <c r="A11" s="94" t="s">
        <v>514</v>
      </c>
    </row>
    <row r="12" spans="1:65" x14ac:dyDescent="0.2">
      <c r="A12" s="166" t="s">
        <v>656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B9" sqref="B9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515</v>
      </c>
    </row>
    <row r="2" spans="1:3" ht="15.75" x14ac:dyDescent="0.25">
      <c r="A2" s="2"/>
      <c r="C2" s="595" t="s">
        <v>159</v>
      </c>
    </row>
    <row r="3" spans="1:3" s="114" customFormat="1" ht="13.7" customHeight="1" x14ac:dyDescent="0.2">
      <c r="A3" s="111"/>
      <c r="B3" s="446">
        <f>INDICE!A3</f>
        <v>42217</v>
      </c>
      <c r="C3" s="113"/>
    </row>
    <row r="4" spans="1:3" s="114" customFormat="1" x14ac:dyDescent="0.2">
      <c r="A4" s="576" t="s">
        <v>161</v>
      </c>
      <c r="B4" s="117">
        <v>14.390510000000001</v>
      </c>
      <c r="C4" s="117">
        <v>157.34215000000012</v>
      </c>
    </row>
    <row r="5" spans="1:3" s="114" customFormat="1" x14ac:dyDescent="0.2">
      <c r="A5" s="577" t="s">
        <v>162</v>
      </c>
      <c r="B5" s="119">
        <v>0.28296000000000004</v>
      </c>
      <c r="C5" s="119">
        <v>4.6567000000000007</v>
      </c>
    </row>
    <row r="6" spans="1:3" s="114" customFormat="1" x14ac:dyDescent="0.2">
      <c r="A6" s="577" t="s">
        <v>163</v>
      </c>
      <c r="B6" s="119">
        <v>3.9751400000000001</v>
      </c>
      <c r="C6" s="119">
        <v>56.493720000000003</v>
      </c>
    </row>
    <row r="7" spans="1:3" s="114" customFormat="1" x14ac:dyDescent="0.2">
      <c r="A7" s="577" t="s">
        <v>164</v>
      </c>
      <c r="B7" s="119">
        <v>14.686759999999998</v>
      </c>
      <c r="C7" s="119">
        <v>105.69459999999999</v>
      </c>
    </row>
    <row r="8" spans="1:3" s="114" customFormat="1" x14ac:dyDescent="0.2">
      <c r="A8" s="577" t="s">
        <v>165</v>
      </c>
      <c r="B8" s="119">
        <v>89.416839999999993</v>
      </c>
      <c r="C8" s="119">
        <v>1073.4494900000002</v>
      </c>
    </row>
    <row r="9" spans="1:3" s="114" customFormat="1" x14ac:dyDescent="0.2">
      <c r="A9" s="577" t="s">
        <v>166</v>
      </c>
      <c r="B9" s="119">
        <v>0.23045999999999997</v>
      </c>
      <c r="C9" s="119">
        <v>6.3357699999999983</v>
      </c>
    </row>
    <row r="10" spans="1:3" s="114" customFormat="1" x14ac:dyDescent="0.2">
      <c r="A10" s="577" t="s">
        <v>167</v>
      </c>
      <c r="B10" s="119">
        <v>1.82385</v>
      </c>
      <c r="C10" s="119">
        <v>32.08935000000001</v>
      </c>
    </row>
    <row r="11" spans="1:3" s="114" customFormat="1" x14ac:dyDescent="0.2">
      <c r="A11" s="577" t="s">
        <v>614</v>
      </c>
      <c r="B11" s="119">
        <v>9.3154500000000002</v>
      </c>
      <c r="C11" s="119">
        <v>88.796220000000005</v>
      </c>
    </row>
    <row r="12" spans="1:3" s="114" customFormat="1" x14ac:dyDescent="0.2">
      <c r="A12" s="577" t="s">
        <v>168</v>
      </c>
      <c r="B12" s="119">
        <v>3.37405</v>
      </c>
      <c r="C12" s="119">
        <v>46.771149999999999</v>
      </c>
    </row>
    <row r="13" spans="1:3" s="114" customFormat="1" x14ac:dyDescent="0.2">
      <c r="A13" s="577" t="s">
        <v>169</v>
      </c>
      <c r="B13" s="119">
        <v>4.9146099999999997</v>
      </c>
      <c r="C13" s="119">
        <v>43.954019999999993</v>
      </c>
    </row>
    <row r="14" spans="1:3" s="114" customFormat="1" x14ac:dyDescent="0.2">
      <c r="A14" s="577" t="s">
        <v>170</v>
      </c>
      <c r="B14" s="119">
        <v>0.36841999999999997</v>
      </c>
      <c r="C14" s="119">
        <v>12.932729999999999</v>
      </c>
    </row>
    <row r="15" spans="1:3" s="114" customFormat="1" x14ac:dyDescent="0.2">
      <c r="A15" s="577" t="s">
        <v>171</v>
      </c>
      <c r="B15" s="119">
        <v>0.42549999999999999</v>
      </c>
      <c r="C15" s="119">
        <v>5.229709999999999</v>
      </c>
    </row>
    <row r="16" spans="1:3" s="114" customFormat="1" x14ac:dyDescent="0.2">
      <c r="A16" s="577" t="s">
        <v>172</v>
      </c>
      <c r="B16" s="119">
        <v>26.924730000000007</v>
      </c>
      <c r="C16" s="119">
        <v>431.71877000000006</v>
      </c>
    </row>
    <row r="17" spans="1:9" s="114" customFormat="1" x14ac:dyDescent="0.2">
      <c r="A17" s="577" t="s">
        <v>173</v>
      </c>
      <c r="B17" s="119">
        <v>0.29810999999999999</v>
      </c>
      <c r="C17" s="119">
        <v>3.7482600000000001</v>
      </c>
    </row>
    <row r="18" spans="1:9" s="114" customFormat="1" x14ac:dyDescent="0.2">
      <c r="A18" s="577" t="s">
        <v>174</v>
      </c>
      <c r="B18" s="119">
        <v>0.15051999999999999</v>
      </c>
      <c r="C18" s="119">
        <v>3.74966</v>
      </c>
    </row>
    <row r="19" spans="1:9" s="114" customFormat="1" x14ac:dyDescent="0.2">
      <c r="A19" s="577" t="s">
        <v>175</v>
      </c>
      <c r="B19" s="119">
        <v>5.81203</v>
      </c>
      <c r="C19" s="119">
        <v>46.961349999999989</v>
      </c>
    </row>
    <row r="20" spans="1:9" s="114" customFormat="1" x14ac:dyDescent="0.2">
      <c r="A20" s="577" t="s">
        <v>176</v>
      </c>
      <c r="B20" s="119">
        <v>0.39966000000000002</v>
      </c>
      <c r="C20" s="119">
        <v>7.0748399999999991</v>
      </c>
    </row>
    <row r="21" spans="1:9" s="114" customFormat="1" x14ac:dyDescent="0.2">
      <c r="A21" s="577" t="s">
        <v>177</v>
      </c>
      <c r="B21" s="119">
        <v>0.29296</v>
      </c>
      <c r="C21" s="119">
        <v>1.5658000000000001</v>
      </c>
    </row>
    <row r="22" spans="1:9" x14ac:dyDescent="0.2">
      <c r="A22" s="578" t="s">
        <v>178</v>
      </c>
      <c r="B22" s="119">
        <v>0.18931999999999999</v>
      </c>
      <c r="C22" s="119">
        <v>5.6209199999999999</v>
      </c>
      <c r="I22" s="114"/>
    </row>
    <row r="23" spans="1:9" x14ac:dyDescent="0.2">
      <c r="A23" s="579" t="s">
        <v>503</v>
      </c>
      <c r="B23" s="123">
        <v>177.27188000000001</v>
      </c>
      <c r="C23" s="123">
        <v>2134.185210000001</v>
      </c>
    </row>
    <row r="24" spans="1:9" x14ac:dyDescent="0.2">
      <c r="A24" s="154" t="s">
        <v>240</v>
      </c>
      <c r="C24" s="93" t="s">
        <v>239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39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92" priority="3" operator="between">
      <formula>0</formula>
      <formula>0.5</formula>
    </cfRule>
    <cfRule type="cellIs" dxfId="91" priority="4" operator="between">
      <formula>0</formula>
      <formula>0.49</formula>
    </cfRule>
  </conditionalFormatting>
  <conditionalFormatting sqref="C5:C22">
    <cfRule type="cellIs" dxfId="90" priority="1" operator="between">
      <formula>0</formula>
      <formula>0.5</formula>
    </cfRule>
    <cfRule type="cellIs" dxfId="8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workbookViewId="0">
      <selection activeCell="L26" sqref="L26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48" t="s">
        <v>0</v>
      </c>
      <c r="B1" s="848"/>
      <c r="C1" s="848"/>
      <c r="D1" s="848"/>
      <c r="E1" s="848"/>
      <c r="F1" s="848"/>
    </row>
    <row r="2" spans="1:6" ht="12.75" x14ac:dyDescent="0.2">
      <c r="A2" s="849"/>
      <c r="B2" s="849"/>
      <c r="C2" s="849"/>
      <c r="D2" s="849"/>
      <c r="E2" s="849"/>
      <c r="F2" s="849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483</v>
      </c>
      <c r="F3" s="738" t="s">
        <v>484</v>
      </c>
    </row>
    <row r="4" spans="1:6" ht="12.75" x14ac:dyDescent="0.2">
      <c r="A4" s="26" t="s">
        <v>45</v>
      </c>
      <c r="B4" s="444"/>
      <c r="C4" s="444"/>
      <c r="D4" s="444"/>
      <c r="E4" s="444"/>
      <c r="F4" s="738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4900.164293285542</v>
      </c>
      <c r="E5" s="464">
        <v>4611.0724700000001</v>
      </c>
      <c r="F5" s="734" t="s">
        <v>658</v>
      </c>
    </row>
    <row r="6" spans="1:6" ht="12.75" x14ac:dyDescent="0.2">
      <c r="A6" s="22" t="s">
        <v>471</v>
      </c>
      <c r="B6" s="31" t="s">
        <v>47</v>
      </c>
      <c r="C6" s="32" t="s">
        <v>48</v>
      </c>
      <c r="D6" s="33">
        <v>115.73266000000002</v>
      </c>
      <c r="E6" s="465">
        <v>112.32881</v>
      </c>
      <c r="F6" s="734" t="s">
        <v>658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457.08971999999983</v>
      </c>
      <c r="E7" s="465">
        <v>432.12010999999978</v>
      </c>
      <c r="F7" s="734" t="s">
        <v>658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542.06339999999989</v>
      </c>
      <c r="E8" s="465">
        <v>559.63412000000028</v>
      </c>
      <c r="F8" s="734" t="s">
        <v>658</v>
      </c>
    </row>
    <row r="9" spans="1:6" ht="12.75" x14ac:dyDescent="0.2">
      <c r="A9" s="22" t="s">
        <v>599</v>
      </c>
      <c r="B9" s="31" t="s">
        <v>47</v>
      </c>
      <c r="C9" s="32" t="s">
        <v>48</v>
      </c>
      <c r="D9" s="33">
        <v>2051.8065299999989</v>
      </c>
      <c r="E9" s="465">
        <v>1835.7193900000002</v>
      </c>
      <c r="F9" s="734" t="s">
        <v>658</v>
      </c>
    </row>
    <row r="10" spans="1:6" ht="12.75" x14ac:dyDescent="0.2">
      <c r="A10" s="34" t="s">
        <v>51</v>
      </c>
      <c r="B10" s="35" t="s">
        <v>47</v>
      </c>
      <c r="C10" s="36" t="s">
        <v>608</v>
      </c>
      <c r="D10" s="37">
        <v>25426.441000000003</v>
      </c>
      <c r="E10" s="466">
        <v>20746.183999999997</v>
      </c>
      <c r="F10" s="735" t="s">
        <v>658</v>
      </c>
    </row>
    <row r="11" spans="1:6" ht="12.75" x14ac:dyDescent="0.2">
      <c r="A11" s="38" t="s">
        <v>52</v>
      </c>
      <c r="B11" s="39"/>
      <c r="C11" s="40"/>
      <c r="D11" s="41"/>
      <c r="E11" s="41"/>
      <c r="F11" s="736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5978</v>
      </c>
      <c r="E12" s="465">
        <v>5660</v>
      </c>
      <c r="F12" s="737" t="s">
        <v>658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31820.081860000002</v>
      </c>
      <c r="E13" s="465">
        <v>30970.804680000001</v>
      </c>
      <c r="F13" s="734" t="s">
        <v>658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49.651952054597658</v>
      </c>
      <c r="E14" s="467">
        <v>41.732828148449336</v>
      </c>
      <c r="F14" s="734" t="s">
        <v>658</v>
      </c>
    </row>
    <row r="15" spans="1:6" ht="12.75" x14ac:dyDescent="0.2">
      <c r="A15" s="22" t="s">
        <v>485</v>
      </c>
      <c r="B15" s="31" t="s">
        <v>47</v>
      </c>
      <c r="C15" s="32" t="s">
        <v>48</v>
      </c>
      <c r="D15" s="33">
        <v>845</v>
      </c>
      <c r="E15" s="465">
        <v>744</v>
      </c>
      <c r="F15" s="735" t="s">
        <v>658</v>
      </c>
    </row>
    <row r="16" spans="1:6" ht="12.75" x14ac:dyDescent="0.2">
      <c r="A16" s="26" t="s">
        <v>58</v>
      </c>
      <c r="B16" s="28"/>
      <c r="C16" s="29"/>
      <c r="D16" s="43"/>
      <c r="E16" s="43"/>
      <c r="F16" s="736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5752</v>
      </c>
      <c r="E17" s="464">
        <v>6009</v>
      </c>
      <c r="F17" s="737" t="s">
        <v>658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87.954754922496861</v>
      </c>
      <c r="E18" s="467">
        <v>91.884583158776707</v>
      </c>
      <c r="F18" s="734" t="s">
        <v>658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18014</v>
      </c>
      <c r="E19" s="466">
        <v>18081</v>
      </c>
      <c r="F19" s="735" t="s">
        <v>658</v>
      </c>
    </row>
    <row r="20" spans="1:6" ht="12.75" x14ac:dyDescent="0.2">
      <c r="A20" s="26" t="s">
        <v>67</v>
      </c>
      <c r="B20" s="28"/>
      <c r="C20" s="29"/>
      <c r="D20" s="30"/>
      <c r="E20" s="30"/>
      <c r="F20" s="736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56.350869565217387</v>
      </c>
      <c r="E21" s="468">
        <v>46.628999999999998</v>
      </c>
      <c r="F21" s="734" t="s">
        <v>658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1.0995782608695652</v>
      </c>
      <c r="E22" s="469">
        <v>1.113904761904762</v>
      </c>
      <c r="F22" s="734" t="s">
        <v>658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131.700626490323</v>
      </c>
      <c r="E23" s="470">
        <v>123.968086116129</v>
      </c>
      <c r="F23" s="734" t="s">
        <v>658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114.960403729032</v>
      </c>
      <c r="E24" s="470">
        <v>108.890562341935</v>
      </c>
      <c r="F24" s="734" t="s">
        <v>658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13.42</v>
      </c>
      <c r="E25" s="470">
        <v>13.42</v>
      </c>
      <c r="F25" s="734" t="s">
        <v>658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8.6769076126901634</v>
      </c>
      <c r="E26" s="471">
        <v>8.6769076126901634</v>
      </c>
      <c r="F26" s="734" t="s">
        <v>658</v>
      </c>
    </row>
    <row r="27" spans="1:6" ht="12.75" x14ac:dyDescent="0.2">
      <c r="A27" s="38" t="s">
        <v>82</v>
      </c>
      <c r="B27" s="39"/>
      <c r="C27" s="40"/>
      <c r="D27" s="41"/>
      <c r="E27" s="41"/>
      <c r="F27" s="736"/>
    </row>
    <row r="28" spans="1:6" ht="12.75" x14ac:dyDescent="0.2">
      <c r="A28" s="22" t="s">
        <v>83</v>
      </c>
      <c r="B28" s="31" t="s">
        <v>84</v>
      </c>
      <c r="C28" s="32" t="s">
        <v>486</v>
      </c>
      <c r="D28" s="50">
        <v>2.6</v>
      </c>
      <c r="E28" s="472">
        <v>3.1</v>
      </c>
      <c r="F28" s="734" t="s">
        <v>646</v>
      </c>
    </row>
    <row r="29" spans="1:6" x14ac:dyDescent="0.2">
      <c r="A29" s="22" t="s">
        <v>85</v>
      </c>
      <c r="B29" s="31" t="s">
        <v>84</v>
      </c>
      <c r="C29" s="32" t="s">
        <v>486</v>
      </c>
      <c r="D29" s="51">
        <v>5.8</v>
      </c>
      <c r="E29" s="473">
        <v>5</v>
      </c>
      <c r="F29" s="734" t="s">
        <v>658</v>
      </c>
    </row>
    <row r="30" spans="1:6" ht="12.75" x14ac:dyDescent="0.2">
      <c r="A30" s="52" t="s">
        <v>86</v>
      </c>
      <c r="B30" s="31" t="s">
        <v>84</v>
      </c>
      <c r="C30" s="32" t="s">
        <v>486</v>
      </c>
      <c r="D30" s="51">
        <v>1.8</v>
      </c>
      <c r="E30" s="473">
        <v>4.8</v>
      </c>
      <c r="F30" s="734" t="s">
        <v>658</v>
      </c>
    </row>
    <row r="31" spans="1:6" ht="12.75" x14ac:dyDescent="0.2">
      <c r="A31" s="52" t="s">
        <v>87</v>
      </c>
      <c r="B31" s="31" t="s">
        <v>84</v>
      </c>
      <c r="C31" s="32" t="s">
        <v>486</v>
      </c>
      <c r="D31" s="51">
        <v>3.8</v>
      </c>
      <c r="E31" s="473">
        <v>7.9</v>
      </c>
      <c r="F31" s="734" t="s">
        <v>658</v>
      </c>
    </row>
    <row r="32" spans="1:6" ht="12.75" x14ac:dyDescent="0.2">
      <c r="A32" s="52" t="s">
        <v>88</v>
      </c>
      <c r="B32" s="31" t="s">
        <v>84</v>
      </c>
      <c r="C32" s="32" t="s">
        <v>486</v>
      </c>
      <c r="D32" s="51">
        <v>1.6</v>
      </c>
      <c r="E32" s="473">
        <v>4.5999999999999996</v>
      </c>
      <c r="F32" s="734" t="s">
        <v>658</v>
      </c>
    </row>
    <row r="33" spans="1:6" ht="12.75" x14ac:dyDescent="0.2">
      <c r="A33" s="52" t="s">
        <v>89</v>
      </c>
      <c r="B33" s="31" t="s">
        <v>84</v>
      </c>
      <c r="C33" s="32" t="s">
        <v>486</v>
      </c>
      <c r="D33" s="51">
        <v>10.9</v>
      </c>
      <c r="E33" s="473">
        <v>11</v>
      </c>
      <c r="F33" s="734" t="s">
        <v>658</v>
      </c>
    </row>
    <row r="34" spans="1:6" ht="12.75" x14ac:dyDescent="0.2">
      <c r="A34" s="52" t="s">
        <v>90</v>
      </c>
      <c r="B34" s="31" t="s">
        <v>84</v>
      </c>
      <c r="C34" s="32" t="s">
        <v>486</v>
      </c>
      <c r="D34" s="51">
        <v>3.9</v>
      </c>
      <c r="E34" s="473">
        <v>5.3</v>
      </c>
      <c r="F34" s="734" t="s">
        <v>658</v>
      </c>
    </row>
    <row r="35" spans="1:6" ht="12.75" x14ac:dyDescent="0.2">
      <c r="A35" s="52" t="s">
        <v>91</v>
      </c>
      <c r="B35" s="31" t="s">
        <v>84</v>
      </c>
      <c r="C35" s="32" t="s">
        <v>486</v>
      </c>
      <c r="D35" s="51">
        <v>9.1999999999999993</v>
      </c>
      <c r="E35" s="473">
        <v>1.6</v>
      </c>
      <c r="F35" s="734" t="s">
        <v>658</v>
      </c>
    </row>
    <row r="36" spans="1:6" x14ac:dyDescent="0.2">
      <c r="A36" s="22" t="s">
        <v>92</v>
      </c>
      <c r="B36" s="31" t="s">
        <v>93</v>
      </c>
      <c r="C36" s="32" t="s">
        <v>486</v>
      </c>
      <c r="D36" s="51">
        <v>5.5</v>
      </c>
      <c r="E36" s="473">
        <v>2</v>
      </c>
      <c r="F36" s="734" t="s">
        <v>658</v>
      </c>
    </row>
    <row r="37" spans="1:6" x14ac:dyDescent="0.2">
      <c r="A37" s="22" t="s">
        <v>487</v>
      </c>
      <c r="B37" s="31" t="s">
        <v>94</v>
      </c>
      <c r="C37" s="32" t="s">
        <v>486</v>
      </c>
      <c r="D37" s="51">
        <v>-5.3</v>
      </c>
      <c r="E37" s="473">
        <v>2.2000000000000002</v>
      </c>
      <c r="F37" s="734" t="s">
        <v>658</v>
      </c>
    </row>
    <row r="38" spans="1:6" ht="12.75" x14ac:dyDescent="0.2">
      <c r="A38" s="34" t="s">
        <v>95</v>
      </c>
      <c r="B38" s="35" t="s">
        <v>96</v>
      </c>
      <c r="C38" s="36" t="s">
        <v>486</v>
      </c>
      <c r="D38" s="53">
        <v>25</v>
      </c>
      <c r="E38" s="474">
        <v>25.1</v>
      </c>
      <c r="F38" s="734" t="s">
        <v>658</v>
      </c>
    </row>
    <row r="39" spans="1:6" ht="12.75" x14ac:dyDescent="0.2">
      <c r="A39" s="38" t="s">
        <v>63</v>
      </c>
      <c r="B39" s="39"/>
      <c r="C39" s="40"/>
      <c r="D39" s="41"/>
      <c r="E39" s="41"/>
      <c r="F39" s="736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18.471419999999998</v>
      </c>
      <c r="E40" s="475">
        <v>17.015000000000001</v>
      </c>
      <c r="F40" s="734" t="s">
        <v>658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74.493766380799997</v>
      </c>
      <c r="E41" s="465">
        <v>67.986789524399995</v>
      </c>
      <c r="F41" s="734" t="s">
        <v>658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0.38</v>
      </c>
      <c r="E42" s="470">
        <v>0.36900309224591304</v>
      </c>
      <c r="F42" s="734" t="s">
        <v>658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0.28999999999999998</v>
      </c>
      <c r="E43" s="470">
        <v>0.32770744501446625</v>
      </c>
      <c r="F43" s="734" t="s">
        <v>658</v>
      </c>
    </row>
    <row r="44" spans="1:6" x14ac:dyDescent="0.2">
      <c r="A44" s="38" t="s">
        <v>97</v>
      </c>
      <c r="B44" s="39"/>
      <c r="C44" s="40"/>
      <c r="D44" s="41"/>
      <c r="E44" s="41"/>
      <c r="F44" s="736"/>
    </row>
    <row r="45" spans="1:6" ht="12.75" x14ac:dyDescent="0.2">
      <c r="A45" s="54" t="s">
        <v>98</v>
      </c>
      <c r="B45" s="31" t="s">
        <v>84</v>
      </c>
      <c r="C45" s="32" t="s">
        <v>486</v>
      </c>
      <c r="D45" s="51">
        <v>2</v>
      </c>
      <c r="E45" s="473">
        <v>2.5</v>
      </c>
      <c r="F45" s="734" t="s">
        <v>658</v>
      </c>
    </row>
    <row r="46" spans="1:6" ht="12.75" x14ac:dyDescent="0.2">
      <c r="A46" s="55" t="s">
        <v>99</v>
      </c>
      <c r="B46" s="31" t="s">
        <v>84</v>
      </c>
      <c r="C46" s="32" t="s">
        <v>486</v>
      </c>
      <c r="D46" s="51">
        <v>1.6</v>
      </c>
      <c r="E46" s="473">
        <v>4.2</v>
      </c>
      <c r="F46" s="734" t="s">
        <v>658</v>
      </c>
    </row>
    <row r="47" spans="1:6" ht="12.75" x14ac:dyDescent="0.2">
      <c r="A47" s="55" t="s">
        <v>100</v>
      </c>
      <c r="B47" s="31" t="s">
        <v>84</v>
      </c>
      <c r="C47" s="32" t="s">
        <v>486</v>
      </c>
      <c r="D47" s="51">
        <v>2.7</v>
      </c>
      <c r="E47" s="473">
        <v>0.2</v>
      </c>
      <c r="F47" s="734" t="s">
        <v>658</v>
      </c>
    </row>
    <row r="48" spans="1:6" ht="12.75" x14ac:dyDescent="0.2">
      <c r="A48" s="54" t="s">
        <v>101</v>
      </c>
      <c r="B48" s="31" t="s">
        <v>84</v>
      </c>
      <c r="C48" s="32" t="s">
        <v>486</v>
      </c>
      <c r="D48" s="51">
        <v>-0.2</v>
      </c>
      <c r="E48" s="473">
        <v>-1.7</v>
      </c>
      <c r="F48" s="734" t="s">
        <v>658</v>
      </c>
    </row>
    <row r="49" spans="1:7" ht="12.75" x14ac:dyDescent="0.2">
      <c r="A49" s="476" t="s">
        <v>102</v>
      </c>
      <c r="B49" s="31" t="s">
        <v>84</v>
      </c>
      <c r="C49" s="32" t="s">
        <v>486</v>
      </c>
      <c r="D49" s="51">
        <v>6.6</v>
      </c>
      <c r="E49" s="473">
        <v>1.8</v>
      </c>
      <c r="F49" s="734" t="s">
        <v>658</v>
      </c>
    </row>
    <row r="50" spans="1:7" ht="12.75" x14ac:dyDescent="0.2">
      <c r="A50" s="55" t="s">
        <v>103</v>
      </c>
      <c r="B50" s="31" t="s">
        <v>84</v>
      </c>
      <c r="C50" s="32" t="s">
        <v>486</v>
      </c>
      <c r="D50" s="51">
        <v>6.7</v>
      </c>
      <c r="E50" s="473">
        <v>2.7</v>
      </c>
      <c r="F50" s="734" t="s">
        <v>658</v>
      </c>
    </row>
    <row r="51" spans="1:7" ht="12.75" x14ac:dyDescent="0.2">
      <c r="A51" s="55" t="s">
        <v>104</v>
      </c>
      <c r="B51" s="31" t="s">
        <v>84</v>
      </c>
      <c r="C51" s="32" t="s">
        <v>486</v>
      </c>
      <c r="D51" s="51">
        <v>6.1</v>
      </c>
      <c r="E51" s="473">
        <v>-6.8</v>
      </c>
      <c r="F51" s="734" t="s">
        <v>658</v>
      </c>
    </row>
    <row r="52" spans="1:7" ht="12.75" x14ac:dyDescent="0.2">
      <c r="A52" s="55" t="s">
        <v>105</v>
      </c>
      <c r="B52" s="31" t="s">
        <v>84</v>
      </c>
      <c r="C52" s="32" t="s">
        <v>486</v>
      </c>
      <c r="D52" s="51">
        <v>4.8</v>
      </c>
      <c r="E52" s="473">
        <v>0.4</v>
      </c>
      <c r="F52" s="734" t="s">
        <v>658</v>
      </c>
    </row>
    <row r="53" spans="1:7" ht="12.75" x14ac:dyDescent="0.2">
      <c r="A53" s="54" t="s">
        <v>106</v>
      </c>
      <c r="B53" s="31" t="s">
        <v>84</v>
      </c>
      <c r="C53" s="32" t="s">
        <v>486</v>
      </c>
      <c r="D53" s="51">
        <v>6.5</v>
      </c>
      <c r="E53" s="473">
        <v>7</v>
      </c>
      <c r="F53" s="734" t="s">
        <v>658</v>
      </c>
    </row>
    <row r="54" spans="1:7" ht="12.75" x14ac:dyDescent="0.2">
      <c r="A54" s="56" t="s">
        <v>107</v>
      </c>
      <c r="B54" s="35" t="s">
        <v>84</v>
      </c>
      <c r="C54" s="36" t="s">
        <v>486</v>
      </c>
      <c r="D54" s="53">
        <v>-6.9</v>
      </c>
      <c r="E54" s="474">
        <v>9.9</v>
      </c>
      <c r="F54" s="735" t="s">
        <v>658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55"/>
      <c r="B56" s="22"/>
      <c r="C56" s="22"/>
      <c r="D56" s="22"/>
      <c r="E56" s="22"/>
      <c r="F56" s="22"/>
    </row>
    <row r="57" spans="1:7" ht="12.75" x14ac:dyDescent="0.2">
      <c r="A57" s="455" t="s">
        <v>488</v>
      </c>
      <c r="B57" s="461"/>
      <c r="C57" s="461"/>
      <c r="D57" s="462"/>
      <c r="E57" s="22"/>
      <c r="F57" s="22"/>
    </row>
    <row r="58" spans="1:7" ht="12.75" x14ac:dyDescent="0.2">
      <c r="A58" s="455" t="s">
        <v>489</v>
      </c>
      <c r="B58" s="22"/>
      <c r="C58" s="22"/>
      <c r="D58" s="22"/>
      <c r="E58" s="22"/>
      <c r="F58" s="22"/>
    </row>
    <row r="59" spans="1:7" ht="12.75" x14ac:dyDescent="0.2">
      <c r="A59" s="455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/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94" t="s">
        <v>159</v>
      </c>
    </row>
    <row r="3" spans="1:65" s="102" customFormat="1" x14ac:dyDescent="0.2">
      <c r="A3" s="79"/>
      <c r="B3" s="859">
        <f>INDICE!A3</f>
        <v>42217</v>
      </c>
      <c r="C3" s="860"/>
      <c r="D3" s="860" t="s">
        <v>120</v>
      </c>
      <c r="E3" s="860"/>
      <c r="F3" s="860" t="s">
        <v>121</v>
      </c>
      <c r="G3" s="860"/>
      <c r="H3" s="86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8" t="s">
        <v>491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207</v>
      </c>
      <c r="B5" s="596">
        <v>25.101077359617697</v>
      </c>
      <c r="C5" s="184">
        <v>14.165643500227318</v>
      </c>
      <c r="D5" s="100">
        <v>252.48326270683404</v>
      </c>
      <c r="E5" s="101">
        <v>4.3599551816122561</v>
      </c>
      <c r="F5" s="100">
        <v>376.72956549536457</v>
      </c>
      <c r="G5" s="101">
        <v>3.0599764792115431</v>
      </c>
      <c r="H5" s="597">
        <v>7.1760547039868072</v>
      </c>
      <c r="I5" s="99"/>
    </row>
    <row r="6" spans="1:65" s="136" customFormat="1" x14ac:dyDescent="0.2">
      <c r="A6" s="99" t="s">
        <v>208</v>
      </c>
      <c r="B6" s="596">
        <v>70.796999999999997</v>
      </c>
      <c r="C6" s="101">
        <v>-20.234125016900265</v>
      </c>
      <c r="D6" s="100">
        <v>640.452</v>
      </c>
      <c r="E6" s="101">
        <v>15.55916423081087</v>
      </c>
      <c r="F6" s="100">
        <v>971.43700000000001</v>
      </c>
      <c r="G6" s="101">
        <v>-6.5097134190118551</v>
      </c>
      <c r="H6" s="597">
        <v>18.50421546902086</v>
      </c>
      <c r="I6" s="99"/>
    </row>
    <row r="7" spans="1:65" s="136" customFormat="1" x14ac:dyDescent="0.2">
      <c r="A7" s="99" t="s">
        <v>209</v>
      </c>
      <c r="B7" s="596">
        <v>199</v>
      </c>
      <c r="C7" s="101">
        <v>5.2910052910052912</v>
      </c>
      <c r="D7" s="100">
        <v>1336</v>
      </c>
      <c r="E7" s="101">
        <v>4.5383411580594677</v>
      </c>
      <c r="F7" s="100">
        <v>1829</v>
      </c>
      <c r="G7" s="101">
        <v>3.6848072562358283</v>
      </c>
      <c r="H7" s="597">
        <v>34.839325754360964</v>
      </c>
      <c r="I7" s="99"/>
    </row>
    <row r="8" spans="1:65" s="136" customFormat="1" x14ac:dyDescent="0.2">
      <c r="A8" s="179" t="s">
        <v>517</v>
      </c>
      <c r="B8" s="596">
        <v>144.1019226403823</v>
      </c>
      <c r="C8" s="101">
        <v>14.348732159640798</v>
      </c>
      <c r="D8" s="100">
        <v>1389.3990058186555</v>
      </c>
      <c r="E8" s="101">
        <v>4.7609015336755913</v>
      </c>
      <c r="F8" s="100">
        <v>2072.6480058186553</v>
      </c>
      <c r="G8" s="101">
        <v>-4.5649989603564292</v>
      </c>
      <c r="H8" s="597">
        <v>39.480404072631366</v>
      </c>
      <c r="I8" s="99"/>
      <c r="J8" s="100"/>
    </row>
    <row r="9" spans="1:65" s="99" customFormat="1" x14ac:dyDescent="0.2">
      <c r="A9" s="68" t="s">
        <v>210</v>
      </c>
      <c r="B9" s="69">
        <v>439</v>
      </c>
      <c r="C9" s="103">
        <v>3.1091915735972129</v>
      </c>
      <c r="D9" s="69">
        <v>3618.3342685254897</v>
      </c>
      <c r="E9" s="103">
        <v>6.4086952970495101</v>
      </c>
      <c r="F9" s="69">
        <v>5249.8145713140202</v>
      </c>
      <c r="G9" s="103">
        <v>-1.6964540597109878</v>
      </c>
      <c r="H9" s="103">
        <v>100</v>
      </c>
    </row>
    <row r="10" spans="1:65" s="99" customFormat="1" x14ac:dyDescent="0.2">
      <c r="H10" s="93" t="s">
        <v>239</v>
      </c>
    </row>
    <row r="11" spans="1:65" s="99" customFormat="1" x14ac:dyDescent="0.2">
      <c r="A11" s="94" t="s">
        <v>561</v>
      </c>
    </row>
    <row r="12" spans="1:65" x14ac:dyDescent="0.2">
      <c r="A12" s="94" t="s">
        <v>516</v>
      </c>
    </row>
    <row r="13" spans="1:65" x14ac:dyDescent="0.2">
      <c r="A13" s="94" t="s">
        <v>643</v>
      </c>
    </row>
    <row r="14" spans="1:65" x14ac:dyDescent="0.2">
      <c r="A14" s="166" t="s">
        <v>656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4"/>
  <sheetViews>
    <sheetView workbookViewId="0">
      <selection activeCell="M12" sqref="M12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36" t="s">
        <v>269</v>
      </c>
      <c r="B1" s="436"/>
      <c r="C1" s="1"/>
      <c r="D1" s="1"/>
      <c r="E1" s="1"/>
      <c r="F1" s="1"/>
      <c r="G1" s="1"/>
      <c r="H1" s="1"/>
      <c r="I1" s="1"/>
    </row>
    <row r="2" spans="1:10" x14ac:dyDescent="0.2">
      <c r="A2" s="598"/>
      <c r="B2" s="598"/>
      <c r="C2" s="598"/>
      <c r="D2" s="598"/>
      <c r="E2" s="598"/>
      <c r="F2" s="1"/>
      <c r="G2" s="1"/>
      <c r="H2" s="599"/>
      <c r="I2" s="602" t="s">
        <v>159</v>
      </c>
    </row>
    <row r="3" spans="1:10" ht="14.45" customHeight="1" x14ac:dyDescent="0.2">
      <c r="A3" s="878" t="s">
        <v>528</v>
      </c>
      <c r="B3" s="878" t="s">
        <v>529</v>
      </c>
      <c r="C3" s="859">
        <f>INDICE!A3</f>
        <v>42217</v>
      </c>
      <c r="D3" s="860"/>
      <c r="E3" s="860" t="s">
        <v>120</v>
      </c>
      <c r="F3" s="860"/>
      <c r="G3" s="860" t="s">
        <v>121</v>
      </c>
      <c r="H3" s="860"/>
      <c r="I3" s="860"/>
    </row>
    <row r="4" spans="1:10" x14ac:dyDescent="0.2">
      <c r="A4" s="879"/>
      <c r="B4" s="879"/>
      <c r="C4" s="97" t="s">
        <v>48</v>
      </c>
      <c r="D4" s="97" t="s">
        <v>526</v>
      </c>
      <c r="E4" s="97" t="s">
        <v>48</v>
      </c>
      <c r="F4" s="97" t="s">
        <v>526</v>
      </c>
      <c r="G4" s="97" t="s">
        <v>48</v>
      </c>
      <c r="H4" s="98" t="s">
        <v>526</v>
      </c>
      <c r="I4" s="98" t="s">
        <v>110</v>
      </c>
    </row>
    <row r="5" spans="1:10" x14ac:dyDescent="0.2">
      <c r="A5" s="603"/>
      <c r="B5" s="609" t="s">
        <v>212</v>
      </c>
      <c r="C5" s="606">
        <v>0</v>
      </c>
      <c r="D5" s="187" t="s">
        <v>150</v>
      </c>
      <c r="E5" s="186">
        <v>211</v>
      </c>
      <c r="F5" s="188">
        <v>170.5128205128205</v>
      </c>
      <c r="G5" s="605">
        <v>379</v>
      </c>
      <c r="H5" s="188">
        <v>77.934272300469488</v>
      </c>
      <c r="I5" s="611">
        <v>0.59968354430379756</v>
      </c>
      <c r="J5" s="398"/>
    </row>
    <row r="6" spans="1:10" x14ac:dyDescent="0.2">
      <c r="A6" s="185"/>
      <c r="B6" s="610" t="s">
        <v>213</v>
      </c>
      <c r="C6" s="607">
        <v>884</v>
      </c>
      <c r="D6" s="187">
        <v>50.084889643463491</v>
      </c>
      <c r="E6" s="189">
        <v>6055</v>
      </c>
      <c r="F6" s="187">
        <v>6.9977027743417564</v>
      </c>
      <c r="G6" s="605">
        <v>8955</v>
      </c>
      <c r="H6" s="190">
        <v>5.0316678395496135</v>
      </c>
      <c r="I6" s="611">
        <v>14.169303797468356</v>
      </c>
      <c r="J6" s="398"/>
    </row>
    <row r="7" spans="1:10" x14ac:dyDescent="0.2">
      <c r="A7" s="876" t="s">
        <v>347</v>
      </c>
      <c r="B7" s="877"/>
      <c r="C7" s="192">
        <v>884</v>
      </c>
      <c r="D7" s="193">
        <v>50.084889643463491</v>
      </c>
      <c r="E7" s="192">
        <v>6266</v>
      </c>
      <c r="F7" s="194">
        <v>9.2208471326477248</v>
      </c>
      <c r="G7" s="195">
        <v>9334</v>
      </c>
      <c r="H7" s="194">
        <v>6.8085593317313187</v>
      </c>
      <c r="I7" s="196">
        <v>14.768987341772153</v>
      </c>
      <c r="J7" s="398"/>
    </row>
    <row r="8" spans="1:10" x14ac:dyDescent="0.2">
      <c r="A8" s="603"/>
      <c r="B8" s="609" t="s">
        <v>214</v>
      </c>
      <c r="C8" s="607">
        <v>194</v>
      </c>
      <c r="D8" s="187">
        <v>1.0416666666666665</v>
      </c>
      <c r="E8" s="189">
        <v>1244</v>
      </c>
      <c r="F8" s="197">
        <v>122.93906810035841</v>
      </c>
      <c r="G8" s="605">
        <v>1835</v>
      </c>
      <c r="H8" s="197">
        <v>102.98672566371681</v>
      </c>
      <c r="I8" s="611">
        <v>2.9034810126582276</v>
      </c>
      <c r="J8" s="398"/>
    </row>
    <row r="9" spans="1:10" x14ac:dyDescent="0.2">
      <c r="A9" s="603"/>
      <c r="B9" s="185" t="s">
        <v>215</v>
      </c>
      <c r="C9" s="607">
        <v>300</v>
      </c>
      <c r="D9" s="187">
        <v>-0.99009900990099009</v>
      </c>
      <c r="E9" s="189">
        <v>2282</v>
      </c>
      <c r="F9" s="190">
        <v>-5.3504769805060146</v>
      </c>
      <c r="G9" s="605">
        <v>3804</v>
      </c>
      <c r="H9" s="190">
        <v>-0.60099294486542987</v>
      </c>
      <c r="I9" s="611">
        <v>6.018987341772152</v>
      </c>
      <c r="J9" s="398"/>
    </row>
    <row r="10" spans="1:10" x14ac:dyDescent="0.2">
      <c r="A10" s="603"/>
      <c r="B10" s="185" t="s">
        <v>216</v>
      </c>
      <c r="C10" s="607">
        <v>0</v>
      </c>
      <c r="D10" s="187" t="s">
        <v>150</v>
      </c>
      <c r="E10" s="189">
        <v>0</v>
      </c>
      <c r="F10" s="198">
        <v>-100</v>
      </c>
      <c r="G10" s="605">
        <v>54</v>
      </c>
      <c r="H10" s="198">
        <v>-79.069767441860463</v>
      </c>
      <c r="I10" s="611">
        <v>8.5443037974683542E-2</v>
      </c>
      <c r="J10" s="398"/>
    </row>
    <row r="11" spans="1:10" x14ac:dyDescent="0.2">
      <c r="A11" s="200"/>
      <c r="B11" s="610" t="s">
        <v>217</v>
      </c>
      <c r="C11" s="607">
        <v>100</v>
      </c>
      <c r="D11" s="187">
        <v>-71.590909090909093</v>
      </c>
      <c r="E11" s="189">
        <v>1987</v>
      </c>
      <c r="F11" s="199">
        <v>2.5813113061435211</v>
      </c>
      <c r="G11" s="605">
        <v>2967</v>
      </c>
      <c r="H11" s="199">
        <v>17.226392730146188</v>
      </c>
      <c r="I11" s="611">
        <v>4.6946202531645564</v>
      </c>
      <c r="J11" s="398"/>
    </row>
    <row r="12" spans="1:10" x14ac:dyDescent="0.2">
      <c r="A12" s="876" t="s">
        <v>518</v>
      </c>
      <c r="B12" s="877"/>
      <c r="C12" s="192">
        <v>594</v>
      </c>
      <c r="D12" s="193">
        <v>-29.870129870129869</v>
      </c>
      <c r="E12" s="192">
        <v>5513</v>
      </c>
      <c r="F12" s="194">
        <v>11.238902340597255</v>
      </c>
      <c r="G12" s="195">
        <v>8660</v>
      </c>
      <c r="H12" s="194">
        <v>15.159574468085108</v>
      </c>
      <c r="I12" s="196">
        <v>13.702531645569621</v>
      </c>
      <c r="J12" s="398"/>
    </row>
    <row r="13" spans="1:10" x14ac:dyDescent="0.2">
      <c r="A13" s="604"/>
      <c r="B13" s="613" t="s">
        <v>661</v>
      </c>
      <c r="C13" s="606">
        <v>0</v>
      </c>
      <c r="D13" s="187">
        <v>-100</v>
      </c>
      <c r="E13" s="186">
        <v>952</v>
      </c>
      <c r="F13" s="199">
        <v>52.80898876404494</v>
      </c>
      <c r="G13" s="605">
        <v>1564</v>
      </c>
      <c r="H13" s="199">
        <v>121.52974504249292</v>
      </c>
      <c r="I13" s="611">
        <v>2.4746835443037978</v>
      </c>
      <c r="J13" s="398"/>
    </row>
    <row r="14" spans="1:10" x14ac:dyDescent="0.2">
      <c r="A14" s="604"/>
      <c r="B14" s="608" t="s">
        <v>254</v>
      </c>
      <c r="C14" s="606">
        <v>0</v>
      </c>
      <c r="D14" s="187" t="s">
        <v>150</v>
      </c>
      <c r="E14" s="186">
        <v>0</v>
      </c>
      <c r="F14" s="199">
        <v>-100</v>
      </c>
      <c r="G14" s="189">
        <v>0</v>
      </c>
      <c r="H14" s="199">
        <v>-100</v>
      </c>
      <c r="I14" s="804">
        <v>0</v>
      </c>
      <c r="J14" s="398"/>
    </row>
    <row r="15" spans="1:10" x14ac:dyDescent="0.2">
      <c r="A15" s="604"/>
      <c r="B15" s="608" t="s">
        <v>219</v>
      </c>
      <c r="C15" s="607">
        <v>25</v>
      </c>
      <c r="D15" s="187">
        <v>-7.4074074074074066</v>
      </c>
      <c r="E15" s="189">
        <v>111</v>
      </c>
      <c r="F15" s="199">
        <v>109.43396226415094</v>
      </c>
      <c r="G15" s="189">
        <v>111</v>
      </c>
      <c r="H15" s="199">
        <v>42.307692307692307</v>
      </c>
      <c r="I15" s="803">
        <v>0.17563291139240506</v>
      </c>
      <c r="J15" s="398"/>
    </row>
    <row r="16" spans="1:10" x14ac:dyDescent="0.2">
      <c r="A16" s="604"/>
      <c r="B16" s="608" t="s">
        <v>220</v>
      </c>
      <c r="C16" s="607">
        <v>0</v>
      </c>
      <c r="D16" s="187" t="s">
        <v>150</v>
      </c>
      <c r="E16" s="189">
        <v>0</v>
      </c>
      <c r="F16" s="199">
        <v>-100</v>
      </c>
      <c r="G16" s="189">
        <v>0</v>
      </c>
      <c r="H16" s="199">
        <v>-100</v>
      </c>
      <c r="I16" s="804">
        <v>0</v>
      </c>
      <c r="J16" s="398"/>
    </row>
    <row r="17" spans="1:10" x14ac:dyDescent="0.2">
      <c r="A17" s="604"/>
      <c r="B17" s="608" t="s">
        <v>221</v>
      </c>
      <c r="C17" s="607">
        <v>0</v>
      </c>
      <c r="D17" s="187">
        <v>-100</v>
      </c>
      <c r="E17" s="189">
        <v>1163</v>
      </c>
      <c r="F17" s="199">
        <v>178.22966507177034</v>
      </c>
      <c r="G17" s="605">
        <v>1921</v>
      </c>
      <c r="H17" s="199">
        <v>169.80337078651687</v>
      </c>
      <c r="I17" s="611">
        <v>3.0395569620253164</v>
      </c>
      <c r="J17" s="398"/>
    </row>
    <row r="18" spans="1:10" x14ac:dyDescent="0.2">
      <c r="A18" s="604"/>
      <c r="B18" s="608" t="s">
        <v>222</v>
      </c>
      <c r="C18" s="607">
        <v>160</v>
      </c>
      <c r="D18" s="187">
        <v>100</v>
      </c>
      <c r="E18" s="189">
        <v>990</v>
      </c>
      <c r="F18" s="199">
        <v>53.013910355486857</v>
      </c>
      <c r="G18" s="605">
        <v>1700</v>
      </c>
      <c r="H18" s="199">
        <v>110.65675340768277</v>
      </c>
      <c r="I18" s="611">
        <v>2.6898734177215191</v>
      </c>
      <c r="J18" s="398"/>
    </row>
    <row r="19" spans="1:10" x14ac:dyDescent="0.2">
      <c r="A19" s="604"/>
      <c r="B19" s="608" t="s">
        <v>223</v>
      </c>
      <c r="C19" s="607">
        <v>1410</v>
      </c>
      <c r="D19" s="187">
        <v>155.89836660617061</v>
      </c>
      <c r="E19" s="189">
        <v>5428</v>
      </c>
      <c r="F19" s="199">
        <v>-9.4729819879919948</v>
      </c>
      <c r="G19" s="605">
        <v>6506</v>
      </c>
      <c r="H19" s="199">
        <v>-27.177076337586747</v>
      </c>
      <c r="I19" s="611">
        <v>10.294303797468354</v>
      </c>
      <c r="J19" s="398"/>
    </row>
    <row r="20" spans="1:10" x14ac:dyDescent="0.2">
      <c r="A20" s="200"/>
      <c r="B20" s="610" t="s">
        <v>261</v>
      </c>
      <c r="C20" s="607">
        <v>42</v>
      </c>
      <c r="D20" s="187">
        <v>90.909090909090907</v>
      </c>
      <c r="E20" s="189">
        <v>205</v>
      </c>
      <c r="F20" s="199">
        <v>11.413043478260869</v>
      </c>
      <c r="G20" s="605">
        <v>308</v>
      </c>
      <c r="H20" s="199">
        <v>16.666666666666664</v>
      </c>
      <c r="I20" s="611">
        <v>0.48734177215189872</v>
      </c>
      <c r="J20" s="398"/>
    </row>
    <row r="21" spans="1:10" x14ac:dyDescent="0.2">
      <c r="A21" s="876" t="s">
        <v>519</v>
      </c>
      <c r="B21" s="877"/>
      <c r="C21" s="192">
        <v>1637</v>
      </c>
      <c r="D21" s="193">
        <v>92.136150234741791</v>
      </c>
      <c r="E21" s="192">
        <v>8849</v>
      </c>
      <c r="F21" s="194">
        <v>9.2604025188294852</v>
      </c>
      <c r="G21" s="195">
        <v>12110</v>
      </c>
      <c r="H21" s="194">
        <v>1.4067995310668231</v>
      </c>
      <c r="I21" s="196">
        <v>19.161392405063289</v>
      </c>
      <c r="J21" s="398"/>
    </row>
    <row r="22" spans="1:10" x14ac:dyDescent="0.2">
      <c r="A22" s="604"/>
      <c r="B22" s="613" t="s">
        <v>224</v>
      </c>
      <c r="C22" s="607">
        <v>563</v>
      </c>
      <c r="D22" s="187">
        <v>-6.9421487603305785</v>
      </c>
      <c r="E22" s="189">
        <v>4665</v>
      </c>
      <c r="F22" s="187">
        <v>-2.1807506814845881</v>
      </c>
      <c r="G22" s="189">
        <v>7138</v>
      </c>
      <c r="H22" s="187">
        <v>-9.7970608817354796E-2</v>
      </c>
      <c r="I22" s="612">
        <v>11.294303797468354</v>
      </c>
      <c r="J22" s="398"/>
    </row>
    <row r="23" spans="1:10" x14ac:dyDescent="0.2">
      <c r="A23" s="608"/>
      <c r="B23" s="608" t="s">
        <v>225</v>
      </c>
      <c r="C23" s="607">
        <v>0</v>
      </c>
      <c r="D23" s="187">
        <v>-100</v>
      </c>
      <c r="E23" s="189">
        <v>1439</v>
      </c>
      <c r="F23" s="187">
        <v>38.765670202507231</v>
      </c>
      <c r="G23" s="605">
        <v>2269</v>
      </c>
      <c r="H23" s="187">
        <v>67.207074428887253</v>
      </c>
      <c r="I23" s="612">
        <v>3.5901898734177213</v>
      </c>
      <c r="J23" s="398"/>
    </row>
    <row r="24" spans="1:10" x14ac:dyDescent="0.2">
      <c r="A24" s="876" t="s">
        <v>394</v>
      </c>
      <c r="B24" s="877"/>
      <c r="C24" s="192">
        <v>563</v>
      </c>
      <c r="D24" s="193">
        <v>-24.530831099195709</v>
      </c>
      <c r="E24" s="192">
        <v>6104</v>
      </c>
      <c r="F24" s="194">
        <v>5.1326214261109202</v>
      </c>
      <c r="G24" s="195">
        <v>9407</v>
      </c>
      <c r="H24" s="194">
        <v>10.644554222535874</v>
      </c>
      <c r="I24" s="196">
        <v>14.884493670886076</v>
      </c>
      <c r="J24" s="398"/>
    </row>
    <row r="25" spans="1:10" x14ac:dyDescent="0.2">
      <c r="A25" s="604"/>
      <c r="B25" s="613" t="s">
        <v>227</v>
      </c>
      <c r="C25" s="606">
        <v>687</v>
      </c>
      <c r="D25" s="187">
        <v>1.7777777777777777</v>
      </c>
      <c r="E25" s="186">
        <v>4310</v>
      </c>
      <c r="F25" s="199">
        <v>18.146929824561404</v>
      </c>
      <c r="G25" s="605">
        <v>5936</v>
      </c>
      <c r="H25" s="199">
        <v>22.064569195969565</v>
      </c>
      <c r="I25" s="611">
        <v>9.3924050632911396</v>
      </c>
      <c r="J25" s="398"/>
    </row>
    <row r="26" spans="1:10" x14ac:dyDescent="0.2">
      <c r="A26" s="604"/>
      <c r="B26" s="608" t="s">
        <v>228</v>
      </c>
      <c r="C26" s="606">
        <v>370</v>
      </c>
      <c r="D26" s="187">
        <v>640</v>
      </c>
      <c r="E26" s="186">
        <v>1968</v>
      </c>
      <c r="F26" s="199">
        <v>29.72972972972973</v>
      </c>
      <c r="G26" s="189">
        <v>2533</v>
      </c>
      <c r="H26" s="199">
        <v>1.7677782241864202</v>
      </c>
      <c r="I26" s="804">
        <v>4.0079113924050631</v>
      </c>
      <c r="J26" s="398"/>
    </row>
    <row r="27" spans="1:10" x14ac:dyDescent="0.2">
      <c r="A27" s="604"/>
      <c r="B27" s="608" t="s">
        <v>229</v>
      </c>
      <c r="C27" s="607">
        <v>0</v>
      </c>
      <c r="D27" s="187" t="s">
        <v>150</v>
      </c>
      <c r="E27" s="189">
        <v>358</v>
      </c>
      <c r="F27" s="187">
        <v>-61.422413793103445</v>
      </c>
      <c r="G27" s="189">
        <v>485</v>
      </c>
      <c r="H27" s="187">
        <v>-54.288407163053719</v>
      </c>
      <c r="I27" s="612">
        <v>0.76740506329113922</v>
      </c>
      <c r="J27" s="398"/>
    </row>
    <row r="28" spans="1:10" x14ac:dyDescent="0.2">
      <c r="A28" s="604"/>
      <c r="B28" s="608" t="s">
        <v>230</v>
      </c>
      <c r="C28" s="607">
        <v>0</v>
      </c>
      <c r="D28" s="187" t="s">
        <v>150</v>
      </c>
      <c r="E28" s="189">
        <v>383</v>
      </c>
      <c r="F28" s="187" t="s">
        <v>150</v>
      </c>
      <c r="G28" s="605">
        <v>507</v>
      </c>
      <c r="H28" s="187" t="s">
        <v>150</v>
      </c>
      <c r="I28" s="612">
        <v>0.80221518987341778</v>
      </c>
      <c r="J28" s="398"/>
    </row>
    <row r="29" spans="1:10" x14ac:dyDescent="0.2">
      <c r="A29" s="604"/>
      <c r="B29" s="608" t="s">
        <v>231</v>
      </c>
      <c r="C29" s="607">
        <v>0</v>
      </c>
      <c r="D29" s="201" t="s">
        <v>150</v>
      </c>
      <c r="E29" s="189">
        <v>0</v>
      </c>
      <c r="F29" s="187">
        <v>-100</v>
      </c>
      <c r="G29" s="201" t="s">
        <v>150</v>
      </c>
      <c r="H29" s="187">
        <v>-100</v>
      </c>
      <c r="I29" s="804">
        <v>0</v>
      </c>
      <c r="J29" s="398"/>
    </row>
    <row r="30" spans="1:10" x14ac:dyDescent="0.2">
      <c r="A30" s="604"/>
      <c r="B30" s="608" t="s">
        <v>232</v>
      </c>
      <c r="C30" s="606">
        <v>77</v>
      </c>
      <c r="D30" s="201">
        <v>-41.666666666666671</v>
      </c>
      <c r="E30" s="186">
        <v>711</v>
      </c>
      <c r="F30" s="187">
        <v>135.43046357615893</v>
      </c>
      <c r="G30" s="189">
        <v>1049</v>
      </c>
      <c r="H30" s="187">
        <v>247.35099337748343</v>
      </c>
      <c r="I30" s="611">
        <v>1.6598101265822784</v>
      </c>
      <c r="J30" s="398"/>
    </row>
    <row r="31" spans="1:10" x14ac:dyDescent="0.2">
      <c r="A31" s="604"/>
      <c r="B31" s="608" t="s">
        <v>233</v>
      </c>
      <c r="C31" s="607">
        <v>0</v>
      </c>
      <c r="D31" s="187">
        <v>-100</v>
      </c>
      <c r="E31" s="189">
        <v>1091</v>
      </c>
      <c r="F31" s="187">
        <v>60.441176470588232</v>
      </c>
      <c r="G31" s="605">
        <v>1217</v>
      </c>
      <c r="H31" s="187">
        <v>47.694174757281552</v>
      </c>
      <c r="I31" s="612">
        <v>1.9256329113924049</v>
      </c>
      <c r="J31" s="398"/>
    </row>
    <row r="32" spans="1:10" x14ac:dyDescent="0.2">
      <c r="A32" s="604"/>
      <c r="B32" s="608" t="s">
        <v>234</v>
      </c>
      <c r="C32" s="606">
        <v>81</v>
      </c>
      <c r="D32" s="201" t="s">
        <v>150</v>
      </c>
      <c r="E32" s="186">
        <v>827</v>
      </c>
      <c r="F32" s="187">
        <v>94.131455399061039</v>
      </c>
      <c r="G32" s="605">
        <v>1828</v>
      </c>
      <c r="H32" s="187">
        <v>170.81481481481481</v>
      </c>
      <c r="I32" s="612">
        <v>2.8924050632911391</v>
      </c>
      <c r="J32" s="398"/>
    </row>
    <row r="33" spans="1:10" x14ac:dyDescent="0.2">
      <c r="A33" s="604"/>
      <c r="B33" s="608" t="s">
        <v>235</v>
      </c>
      <c r="C33" s="606">
        <v>767</v>
      </c>
      <c r="D33" s="201">
        <v>-15.060908084163898</v>
      </c>
      <c r="E33" s="186">
        <v>6595</v>
      </c>
      <c r="F33" s="187">
        <v>2.8059236165237724</v>
      </c>
      <c r="G33" s="605">
        <v>10080</v>
      </c>
      <c r="H33" s="187">
        <v>12.037345781927309</v>
      </c>
      <c r="I33" s="612">
        <v>15.949367088607595</v>
      </c>
      <c r="J33" s="398"/>
    </row>
    <row r="34" spans="1:10" x14ac:dyDescent="0.2">
      <c r="A34" s="604"/>
      <c r="B34" s="608" t="s">
        <v>236</v>
      </c>
      <c r="C34" s="607">
        <v>0</v>
      </c>
      <c r="D34" s="187">
        <v>-100</v>
      </c>
      <c r="E34" s="189">
        <v>0</v>
      </c>
      <c r="F34" s="187">
        <v>-100</v>
      </c>
      <c r="G34" s="605">
        <v>21</v>
      </c>
      <c r="H34" s="187">
        <v>-89.285714285714292</v>
      </c>
      <c r="I34" s="540">
        <v>3.3227848101265826E-2</v>
      </c>
      <c r="J34" s="398"/>
    </row>
    <row r="35" spans="1:10" x14ac:dyDescent="0.2">
      <c r="A35" s="608"/>
      <c r="B35" s="608" t="s">
        <v>237</v>
      </c>
      <c r="C35" s="607">
        <v>0</v>
      </c>
      <c r="D35" s="187" t="s">
        <v>150</v>
      </c>
      <c r="E35" s="189">
        <v>33</v>
      </c>
      <c r="F35" s="187" t="s">
        <v>150</v>
      </c>
      <c r="G35" s="605">
        <v>33</v>
      </c>
      <c r="H35" s="187" t="s">
        <v>150</v>
      </c>
      <c r="I35" s="612">
        <v>5.2215189873417722E-2</v>
      </c>
      <c r="J35" s="398"/>
    </row>
    <row r="36" spans="1:10" x14ac:dyDescent="0.2">
      <c r="A36" s="876" t="s">
        <v>520</v>
      </c>
      <c r="B36" s="877"/>
      <c r="C36" s="192">
        <v>1982</v>
      </c>
      <c r="D36" s="193">
        <v>-1.0484273589615578</v>
      </c>
      <c r="E36" s="192">
        <v>16276</v>
      </c>
      <c r="F36" s="194">
        <v>14.105440269209199</v>
      </c>
      <c r="G36" s="195">
        <v>23689</v>
      </c>
      <c r="H36" s="194">
        <v>19.605170150459454</v>
      </c>
      <c r="I36" s="196">
        <v>37.482594936708864</v>
      </c>
      <c r="J36" s="398"/>
    </row>
    <row r="37" spans="1:10" x14ac:dyDescent="0.2">
      <c r="A37" s="205"/>
      <c r="B37" s="205" t="s">
        <v>238</v>
      </c>
      <c r="C37" s="205">
        <v>5660</v>
      </c>
      <c r="D37" s="206">
        <v>12.368473297597776</v>
      </c>
      <c r="E37" s="205">
        <v>43008</v>
      </c>
      <c r="F37" s="207">
        <v>10.668519376254439</v>
      </c>
      <c r="G37" s="205">
        <v>63200</v>
      </c>
      <c r="H37" s="207">
        <v>11.840591764143765</v>
      </c>
      <c r="I37" s="208">
        <v>100</v>
      </c>
      <c r="J37" s="398"/>
    </row>
    <row r="38" spans="1:10" x14ac:dyDescent="0.2">
      <c r="A38" s="209"/>
      <c r="B38" s="805" t="s">
        <v>635</v>
      </c>
      <c r="C38" s="210">
        <v>2568</v>
      </c>
      <c r="D38" s="211">
        <v>-8.5144282151763448</v>
      </c>
      <c r="E38" s="210">
        <v>21791</v>
      </c>
      <c r="F38" s="211">
        <v>10.061114197686752</v>
      </c>
      <c r="G38" s="210">
        <v>32805</v>
      </c>
      <c r="H38" s="211">
        <v>15.857319441991876</v>
      </c>
      <c r="I38" s="212">
        <v>51.90664556962026</v>
      </c>
      <c r="J38" s="398"/>
    </row>
    <row r="39" spans="1:10" x14ac:dyDescent="0.2">
      <c r="A39" s="209"/>
      <c r="B39" s="805" t="s">
        <v>636</v>
      </c>
      <c r="C39" s="210">
        <v>3092</v>
      </c>
      <c r="D39" s="211">
        <v>38.654708520179369</v>
      </c>
      <c r="E39" s="210">
        <v>21217</v>
      </c>
      <c r="F39" s="211">
        <v>11.299375754078582</v>
      </c>
      <c r="G39" s="210">
        <v>30395</v>
      </c>
      <c r="H39" s="211">
        <v>7.8066255231609567</v>
      </c>
      <c r="I39" s="212">
        <v>48.093354430379748</v>
      </c>
      <c r="J39" s="398"/>
    </row>
    <row r="40" spans="1:10" x14ac:dyDescent="0.2">
      <c r="A40" s="213"/>
      <c r="B40" s="806" t="s">
        <v>637</v>
      </c>
      <c r="C40" s="214">
        <v>1069</v>
      </c>
      <c r="D40" s="215">
        <v>37.051282051282051</v>
      </c>
      <c r="E40" s="214">
        <v>8530</v>
      </c>
      <c r="F40" s="215">
        <v>24.126891734575086</v>
      </c>
      <c r="G40" s="214">
        <v>13066</v>
      </c>
      <c r="H40" s="215">
        <v>26.204964744518499</v>
      </c>
      <c r="I40" s="216">
        <v>20.674050632911392</v>
      </c>
      <c r="J40" s="398"/>
    </row>
    <row r="41" spans="1:10" x14ac:dyDescent="0.2">
      <c r="A41" s="213"/>
      <c r="B41" s="806" t="s">
        <v>638</v>
      </c>
      <c r="C41" s="214">
        <v>4591</v>
      </c>
      <c r="D41" s="215">
        <v>7.8459008691566829</v>
      </c>
      <c r="E41" s="214">
        <v>34478</v>
      </c>
      <c r="F41" s="215">
        <v>7.7774304470146927</v>
      </c>
      <c r="G41" s="214">
        <v>50134</v>
      </c>
      <c r="H41" s="215">
        <v>8.6185977987693914</v>
      </c>
      <c r="I41" s="216">
        <v>79.325949367088612</v>
      </c>
    </row>
    <row r="42" spans="1:10" x14ac:dyDescent="0.2">
      <c r="A42" s="822"/>
      <c r="B42" s="823" t="s">
        <v>639</v>
      </c>
      <c r="C42" s="824">
        <v>185</v>
      </c>
      <c r="D42" s="784">
        <v>72.89719626168224</v>
      </c>
      <c r="E42" s="824">
        <v>1101</v>
      </c>
      <c r="F42" s="825">
        <v>53.556485355648533</v>
      </c>
      <c r="G42" s="826">
        <v>1811</v>
      </c>
      <c r="H42" s="825">
        <v>100.77605321507761</v>
      </c>
      <c r="I42" s="827">
        <v>2.865506329113924</v>
      </c>
    </row>
    <row r="43" spans="1:10" x14ac:dyDescent="0.2">
      <c r="A43" s="94"/>
    </row>
    <row r="44" spans="1:10" x14ac:dyDescent="0.2">
      <c r="A44" s="166"/>
    </row>
  </sheetData>
  <mergeCells count="10">
    <mergeCell ref="A3:A4"/>
    <mergeCell ref="C3:D3"/>
    <mergeCell ref="E3:F3"/>
    <mergeCell ref="G3:I3"/>
    <mergeCell ref="B3:B4"/>
    <mergeCell ref="A24:B24"/>
    <mergeCell ref="A21:B21"/>
    <mergeCell ref="A12:B12"/>
    <mergeCell ref="A7:B7"/>
    <mergeCell ref="A36:B36"/>
  </mergeCells>
  <conditionalFormatting sqref="H6">
    <cfRule type="cellIs" dxfId="88" priority="3" operator="between">
      <formula>-0.49</formula>
      <formula>0.49</formula>
    </cfRule>
    <cfRule type="cellIs" dxfId="87" priority="4" operator="between">
      <formula>-0.49</formula>
      <formula>0.49</formula>
    </cfRule>
    <cfRule type="cellIs" dxfId="86" priority="5" operator="between">
      <formula>0.00001</formula>
      <formula>0.49</formula>
    </cfRule>
  </conditionalFormatting>
  <conditionalFormatting sqref="I34">
    <cfRule type="cellIs" dxfId="85" priority="1" operator="between">
      <formula>0</formula>
      <formula>0.5</formula>
    </cfRule>
    <cfRule type="cellIs" dxfId="84" priority="2" operator="between">
      <formula>0</formula>
      <formula>0.49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/>
  </sheetViews>
  <sheetFormatPr baseColWidth="10" defaultRowHeight="14.25" x14ac:dyDescent="0.2"/>
  <sheetData>
    <row r="1" spans="1:8" x14ac:dyDescent="0.2">
      <c r="A1" s="17" t="s">
        <v>241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242</v>
      </c>
      <c r="H2" s="1"/>
    </row>
    <row r="3" spans="1:8" x14ac:dyDescent="0.2">
      <c r="A3" s="79"/>
      <c r="B3" s="859">
        <f>INDICE!A3</f>
        <v>42217</v>
      </c>
      <c r="C3" s="860"/>
      <c r="D3" s="860" t="s">
        <v>120</v>
      </c>
      <c r="E3" s="860"/>
      <c r="F3" s="860" t="s">
        <v>121</v>
      </c>
      <c r="G3" s="860"/>
      <c r="H3" s="1"/>
    </row>
    <row r="4" spans="1:8" x14ac:dyDescent="0.2">
      <c r="A4" s="81"/>
      <c r="B4" s="97" t="s">
        <v>57</v>
      </c>
      <c r="C4" s="97" t="s">
        <v>526</v>
      </c>
      <c r="D4" s="97" t="s">
        <v>57</v>
      </c>
      <c r="E4" s="97" t="s">
        <v>526</v>
      </c>
      <c r="F4" s="97" t="s">
        <v>57</v>
      </c>
      <c r="G4" s="447" t="s">
        <v>526</v>
      </c>
      <c r="H4" s="1"/>
    </row>
    <row r="5" spans="1:8" x14ac:dyDescent="0.2">
      <c r="A5" s="224" t="s">
        <v>8</v>
      </c>
      <c r="B5" s="614">
        <v>41.732828148449336</v>
      </c>
      <c r="C5" s="812">
        <v>-44.723607017873228</v>
      </c>
      <c r="D5" s="614">
        <v>47.994555027912895</v>
      </c>
      <c r="E5" s="812">
        <v>-38.117298089060291</v>
      </c>
      <c r="F5" s="614">
        <v>53.249158233870126</v>
      </c>
      <c r="G5" s="812">
        <v>-31.944770343070932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239</v>
      </c>
      <c r="H6" s="1"/>
    </row>
    <row r="7" spans="1:8" x14ac:dyDescent="0.2">
      <c r="A7" s="94" t="s">
        <v>133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622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workbookViewId="0">
      <selection activeCell="L26" sqref="L26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5" t="s">
        <v>530</v>
      </c>
      <c r="B1" s="225"/>
      <c r="C1" s="226"/>
      <c r="D1" s="226"/>
      <c r="E1" s="226"/>
      <c r="F1" s="226"/>
      <c r="G1" s="226"/>
      <c r="H1" s="227"/>
    </row>
    <row r="2" spans="1:8" x14ac:dyDescent="0.2">
      <c r="A2" s="228"/>
      <c r="B2" s="228"/>
      <c r="C2" s="229"/>
      <c r="D2" s="229"/>
      <c r="E2" s="229"/>
      <c r="F2" s="229"/>
      <c r="G2" s="229"/>
      <c r="H2" s="230" t="s">
        <v>159</v>
      </c>
    </row>
    <row r="3" spans="1:8" ht="14.1" customHeight="1" x14ac:dyDescent="0.2">
      <c r="A3" s="231"/>
      <c r="B3" s="859">
        <f>INDICE!A3</f>
        <v>42217</v>
      </c>
      <c r="C3" s="860"/>
      <c r="D3" s="860" t="s">
        <v>120</v>
      </c>
      <c r="E3" s="860"/>
      <c r="F3" s="860" t="s">
        <v>121</v>
      </c>
      <c r="G3" s="860"/>
      <c r="H3" s="860"/>
    </row>
    <row r="4" spans="1:8" x14ac:dyDescent="0.2">
      <c r="A4" s="232"/>
      <c r="B4" s="72" t="s">
        <v>48</v>
      </c>
      <c r="C4" s="72" t="s">
        <v>526</v>
      </c>
      <c r="D4" s="72" t="s">
        <v>48</v>
      </c>
      <c r="E4" s="72" t="s">
        <v>526</v>
      </c>
      <c r="F4" s="72" t="s">
        <v>48</v>
      </c>
      <c r="G4" s="73" t="s">
        <v>526</v>
      </c>
      <c r="H4" s="73" t="s">
        <v>110</v>
      </c>
    </row>
    <row r="5" spans="1:8" x14ac:dyDescent="0.2">
      <c r="A5" s="232" t="s">
        <v>243</v>
      </c>
      <c r="B5" s="233"/>
      <c r="C5" s="233"/>
      <c r="D5" s="233"/>
      <c r="E5" s="233"/>
      <c r="F5" s="233"/>
      <c r="G5" s="234"/>
      <c r="H5" s="235"/>
    </row>
    <row r="6" spans="1:8" x14ac:dyDescent="0.2">
      <c r="A6" s="236" t="s">
        <v>471</v>
      </c>
      <c r="B6" s="760">
        <v>81</v>
      </c>
      <c r="C6" s="616">
        <v>-10</v>
      </c>
      <c r="D6" s="376">
        <v>496</v>
      </c>
      <c r="E6" s="616">
        <v>23.690773067331673</v>
      </c>
      <c r="F6" s="376">
        <v>738</v>
      </c>
      <c r="G6" s="616">
        <v>38.983050847457626</v>
      </c>
      <c r="H6" s="616">
        <v>4.6148074037018514</v>
      </c>
    </row>
    <row r="7" spans="1:8" x14ac:dyDescent="0.2">
      <c r="A7" s="236" t="s">
        <v>49</v>
      </c>
      <c r="B7" s="760">
        <v>20</v>
      </c>
      <c r="C7" s="619">
        <v>-50</v>
      </c>
      <c r="D7" s="376">
        <v>97</v>
      </c>
      <c r="E7" s="616">
        <v>32.87671232876712</v>
      </c>
      <c r="F7" s="376">
        <v>129</v>
      </c>
      <c r="G7" s="616">
        <v>27.722772277227726</v>
      </c>
      <c r="H7" s="616">
        <v>0.80665332666333167</v>
      </c>
    </row>
    <row r="8" spans="1:8" x14ac:dyDescent="0.2">
      <c r="A8" s="236" t="s">
        <v>50</v>
      </c>
      <c r="B8" s="760">
        <v>176</v>
      </c>
      <c r="C8" s="616">
        <v>-26.970954356846473</v>
      </c>
      <c r="D8" s="376">
        <v>1427</v>
      </c>
      <c r="E8" s="616">
        <v>11.921568627450981</v>
      </c>
      <c r="F8" s="376">
        <v>2103</v>
      </c>
      <c r="G8" s="616">
        <v>5.6783919597989954</v>
      </c>
      <c r="H8" s="616">
        <v>13.150325162581291</v>
      </c>
    </row>
    <row r="9" spans="1:8" x14ac:dyDescent="0.2">
      <c r="A9" s="236" t="s">
        <v>129</v>
      </c>
      <c r="B9" s="760">
        <v>402</v>
      </c>
      <c r="C9" s="616">
        <v>42.049469964664311</v>
      </c>
      <c r="D9" s="376">
        <v>3383</v>
      </c>
      <c r="E9" s="616">
        <v>3.6775973030953111</v>
      </c>
      <c r="F9" s="376">
        <v>5045</v>
      </c>
      <c r="G9" s="616">
        <v>-1.2720156555772992</v>
      </c>
      <c r="H9" s="616">
        <v>31.547023511755878</v>
      </c>
    </row>
    <row r="10" spans="1:8" x14ac:dyDescent="0.2">
      <c r="A10" s="236" t="s">
        <v>130</v>
      </c>
      <c r="B10" s="760">
        <v>290</v>
      </c>
      <c r="C10" s="616">
        <v>-33.486238532110093</v>
      </c>
      <c r="D10" s="376">
        <v>2614</v>
      </c>
      <c r="E10" s="616">
        <v>-29.768941429339062</v>
      </c>
      <c r="F10" s="376">
        <v>4447</v>
      </c>
      <c r="G10" s="616">
        <v>-19.423808660989309</v>
      </c>
      <c r="H10" s="616">
        <v>27.807653826913459</v>
      </c>
    </row>
    <row r="11" spans="1:8" x14ac:dyDescent="0.2">
      <c r="A11" s="236" t="s">
        <v>244</v>
      </c>
      <c r="B11" s="760">
        <v>355</v>
      </c>
      <c r="C11" s="616">
        <v>-20.935412026726059</v>
      </c>
      <c r="D11" s="376">
        <v>2389</v>
      </c>
      <c r="E11" s="616">
        <v>4.0505226480836241</v>
      </c>
      <c r="F11" s="376">
        <v>3530</v>
      </c>
      <c r="G11" s="616">
        <v>15.021179537308567</v>
      </c>
      <c r="H11" s="616">
        <v>22.073536768384191</v>
      </c>
    </row>
    <row r="12" spans="1:8" x14ac:dyDescent="0.2">
      <c r="A12" s="239" t="s">
        <v>245</v>
      </c>
      <c r="B12" s="761">
        <v>1324</v>
      </c>
      <c r="C12" s="241">
        <v>-13.97011046133853</v>
      </c>
      <c r="D12" s="240">
        <v>10406</v>
      </c>
      <c r="E12" s="241">
        <v>-5.6572982774252036</v>
      </c>
      <c r="F12" s="240">
        <v>15992</v>
      </c>
      <c r="G12" s="241">
        <v>-2.0098039215686274</v>
      </c>
      <c r="H12" s="241">
        <v>100</v>
      </c>
    </row>
    <row r="13" spans="1:8" x14ac:dyDescent="0.2">
      <c r="A13" s="191" t="s">
        <v>246</v>
      </c>
      <c r="B13" s="762"/>
      <c r="C13" s="243"/>
      <c r="D13" s="242"/>
      <c r="E13" s="243"/>
      <c r="F13" s="242"/>
      <c r="G13" s="243"/>
      <c r="H13" s="243"/>
    </row>
    <row r="14" spans="1:8" x14ac:dyDescent="0.2">
      <c r="A14" s="236" t="s">
        <v>471</v>
      </c>
      <c r="B14" s="760">
        <v>29</v>
      </c>
      <c r="C14" s="616">
        <v>-27.500000000000004</v>
      </c>
      <c r="D14" s="376">
        <v>255</v>
      </c>
      <c r="E14" s="616">
        <v>-20.5607476635514</v>
      </c>
      <c r="F14" s="376">
        <v>359</v>
      </c>
      <c r="G14" s="616">
        <v>-13.075060532687651</v>
      </c>
      <c r="H14" s="616">
        <v>1.7376573088092933</v>
      </c>
    </row>
    <row r="15" spans="1:8" x14ac:dyDescent="0.2">
      <c r="A15" s="236" t="s">
        <v>49</v>
      </c>
      <c r="B15" s="760">
        <v>429</v>
      </c>
      <c r="C15" s="616">
        <v>57.142857142857139</v>
      </c>
      <c r="D15" s="376">
        <v>3057</v>
      </c>
      <c r="E15" s="616">
        <v>38.013544018058695</v>
      </c>
      <c r="F15" s="376">
        <v>4261</v>
      </c>
      <c r="G15" s="616">
        <v>29.19951485748939</v>
      </c>
      <c r="H15" s="616">
        <v>20.624394966118103</v>
      </c>
    </row>
    <row r="16" spans="1:8" x14ac:dyDescent="0.2">
      <c r="A16" s="236" t="s">
        <v>50</v>
      </c>
      <c r="B16" s="760">
        <v>40</v>
      </c>
      <c r="C16" s="786">
        <v>900</v>
      </c>
      <c r="D16" s="376">
        <v>323</v>
      </c>
      <c r="E16" s="616">
        <v>24.23076923076923</v>
      </c>
      <c r="F16" s="376">
        <v>402</v>
      </c>
      <c r="G16" s="616">
        <v>-1.7114914425427872</v>
      </c>
      <c r="H16" s="616">
        <v>1.9457889641819943</v>
      </c>
    </row>
    <row r="17" spans="1:8" x14ac:dyDescent="0.2">
      <c r="A17" s="236" t="s">
        <v>129</v>
      </c>
      <c r="B17" s="760">
        <v>600</v>
      </c>
      <c r="C17" s="616">
        <v>-11.504424778761061</v>
      </c>
      <c r="D17" s="376">
        <v>3859</v>
      </c>
      <c r="E17" s="616">
        <v>-6.7874396135265709</v>
      </c>
      <c r="F17" s="376">
        <v>6130</v>
      </c>
      <c r="G17" s="616">
        <v>7.7707454289732771</v>
      </c>
      <c r="H17" s="616">
        <v>29.670861568247819</v>
      </c>
    </row>
    <row r="18" spans="1:8" x14ac:dyDescent="0.2">
      <c r="A18" s="236" t="s">
        <v>130</v>
      </c>
      <c r="B18" s="760">
        <v>175</v>
      </c>
      <c r="C18" s="616">
        <v>-2.2346368715083798</v>
      </c>
      <c r="D18" s="376">
        <v>1170</v>
      </c>
      <c r="E18" s="616">
        <v>-42.87109375</v>
      </c>
      <c r="F18" s="376">
        <v>2148</v>
      </c>
      <c r="G18" s="616">
        <v>-28.991735537190085</v>
      </c>
      <c r="H18" s="616">
        <v>10.396902226524686</v>
      </c>
    </row>
    <row r="19" spans="1:8" x14ac:dyDescent="0.2">
      <c r="A19" s="236" t="s">
        <v>244</v>
      </c>
      <c r="B19" s="760">
        <v>795</v>
      </c>
      <c r="C19" s="616">
        <v>33.613445378151262</v>
      </c>
      <c r="D19" s="376">
        <v>5079</v>
      </c>
      <c r="E19" s="616">
        <v>29.072426937738243</v>
      </c>
      <c r="F19" s="376">
        <v>7360</v>
      </c>
      <c r="G19" s="616">
        <v>25.683060109289617</v>
      </c>
      <c r="H19" s="616">
        <v>35.624394966118103</v>
      </c>
    </row>
    <row r="20" spans="1:8" x14ac:dyDescent="0.2">
      <c r="A20" s="244" t="s">
        <v>247</v>
      </c>
      <c r="B20" s="763">
        <v>2068</v>
      </c>
      <c r="C20" s="246">
        <v>16.902204635387225</v>
      </c>
      <c r="D20" s="245">
        <v>13743</v>
      </c>
      <c r="E20" s="246">
        <v>6.3782026472637199</v>
      </c>
      <c r="F20" s="245">
        <v>20660</v>
      </c>
      <c r="G20" s="246">
        <v>10.546310664026967</v>
      </c>
      <c r="H20" s="246">
        <v>100</v>
      </c>
    </row>
    <row r="21" spans="1:8" x14ac:dyDescent="0.2">
      <c r="A21" s="191" t="s">
        <v>531</v>
      </c>
      <c r="B21" s="764"/>
      <c r="C21" s="618"/>
      <c r="D21" s="617"/>
      <c r="E21" s="618"/>
      <c r="F21" s="617"/>
      <c r="G21" s="618"/>
      <c r="H21" s="618"/>
    </row>
    <row r="22" spans="1:8" x14ac:dyDescent="0.2">
      <c r="A22" s="236" t="s">
        <v>471</v>
      </c>
      <c r="B22" s="760">
        <v>-52</v>
      </c>
      <c r="C22" s="616">
        <v>4</v>
      </c>
      <c r="D22" s="376">
        <v>-241</v>
      </c>
      <c r="E22" s="616">
        <v>201.25000000000003</v>
      </c>
      <c r="F22" s="376">
        <v>-379</v>
      </c>
      <c r="G22" s="616">
        <v>221.18644067796609</v>
      </c>
      <c r="H22" s="619" t="s">
        <v>532</v>
      </c>
    </row>
    <row r="23" spans="1:8" x14ac:dyDescent="0.2">
      <c r="A23" s="236" t="s">
        <v>49</v>
      </c>
      <c r="B23" s="760">
        <v>409</v>
      </c>
      <c r="C23" s="616">
        <v>75.536480686695285</v>
      </c>
      <c r="D23" s="376">
        <v>2960</v>
      </c>
      <c r="E23" s="616">
        <v>38.18860877684407</v>
      </c>
      <c r="F23" s="376">
        <v>4132</v>
      </c>
      <c r="G23" s="616">
        <v>29.246168282765094</v>
      </c>
      <c r="H23" s="619" t="s">
        <v>532</v>
      </c>
    </row>
    <row r="24" spans="1:8" x14ac:dyDescent="0.2">
      <c r="A24" s="236" t="s">
        <v>50</v>
      </c>
      <c r="B24" s="760">
        <v>-136</v>
      </c>
      <c r="C24" s="616">
        <v>-42.616033755274266</v>
      </c>
      <c r="D24" s="376">
        <v>-1104</v>
      </c>
      <c r="E24" s="616">
        <v>8.7684729064039413</v>
      </c>
      <c r="F24" s="376">
        <v>-1701</v>
      </c>
      <c r="G24" s="616">
        <v>7.5901328273244779</v>
      </c>
      <c r="H24" s="619" t="s">
        <v>532</v>
      </c>
    </row>
    <row r="25" spans="1:8" x14ac:dyDescent="0.2">
      <c r="A25" s="236" t="s">
        <v>129</v>
      </c>
      <c r="B25" s="760">
        <v>198</v>
      </c>
      <c r="C25" s="616">
        <v>-49.87341772151899</v>
      </c>
      <c r="D25" s="376">
        <v>476</v>
      </c>
      <c r="E25" s="616">
        <v>-45.724059293044469</v>
      </c>
      <c r="F25" s="376">
        <v>1085</v>
      </c>
      <c r="G25" s="616">
        <v>87.716262975778548</v>
      </c>
      <c r="H25" s="619" t="s">
        <v>532</v>
      </c>
    </row>
    <row r="26" spans="1:8" x14ac:dyDescent="0.2">
      <c r="A26" s="236" t="s">
        <v>130</v>
      </c>
      <c r="B26" s="760">
        <v>-115</v>
      </c>
      <c r="C26" s="616">
        <v>-55.252918287937746</v>
      </c>
      <c r="D26" s="376">
        <v>-1444</v>
      </c>
      <c r="E26" s="616">
        <v>-13.739545997610513</v>
      </c>
      <c r="F26" s="376">
        <v>-2299</v>
      </c>
      <c r="G26" s="616">
        <v>-7.8187650360866083</v>
      </c>
      <c r="H26" s="619" t="s">
        <v>532</v>
      </c>
    </row>
    <row r="27" spans="1:8" x14ac:dyDescent="0.2">
      <c r="A27" s="236" t="s">
        <v>244</v>
      </c>
      <c r="B27" s="760">
        <v>440</v>
      </c>
      <c r="C27" s="616">
        <v>201.36986301369865</v>
      </c>
      <c r="D27" s="376">
        <v>2690</v>
      </c>
      <c r="E27" s="616">
        <v>64.124466137888959</v>
      </c>
      <c r="F27" s="376">
        <v>3830</v>
      </c>
      <c r="G27" s="616">
        <v>37.423753139576604</v>
      </c>
      <c r="H27" s="619" t="s">
        <v>532</v>
      </c>
    </row>
    <row r="28" spans="1:8" x14ac:dyDescent="0.2">
      <c r="A28" s="244" t="s">
        <v>248</v>
      </c>
      <c r="B28" s="763">
        <v>744</v>
      </c>
      <c r="C28" s="246">
        <v>223.47826086956522</v>
      </c>
      <c r="D28" s="245">
        <v>3337</v>
      </c>
      <c r="E28" s="246">
        <v>76.654314452091057</v>
      </c>
      <c r="F28" s="245">
        <v>4668</v>
      </c>
      <c r="G28" s="246">
        <v>97.045166737019841</v>
      </c>
      <c r="H28" s="615" t="s">
        <v>532</v>
      </c>
    </row>
    <row r="29" spans="1:8" x14ac:dyDescent="0.2">
      <c r="A29" s="94" t="s">
        <v>643</v>
      </c>
      <c r="B29" s="237"/>
      <c r="C29" s="237"/>
      <c r="D29" s="237"/>
      <c r="E29" s="237"/>
      <c r="F29" s="237"/>
      <c r="G29" s="237"/>
      <c r="H29" s="248" t="s">
        <v>239</v>
      </c>
    </row>
    <row r="30" spans="1:8" x14ac:dyDescent="0.2">
      <c r="A30" s="166" t="s">
        <v>656</v>
      </c>
      <c r="B30" s="237"/>
      <c r="C30" s="237"/>
      <c r="D30" s="237"/>
      <c r="E30" s="237"/>
      <c r="F30" s="237"/>
      <c r="G30" s="238"/>
      <c r="H30" s="238"/>
    </row>
    <row r="31" spans="1:8" x14ac:dyDescent="0.2">
      <c r="A31" s="166" t="s">
        <v>533</v>
      </c>
      <c r="B31" s="237"/>
      <c r="C31" s="237"/>
      <c r="D31" s="237"/>
      <c r="E31" s="237"/>
      <c r="F31" s="237"/>
      <c r="G31" s="238"/>
      <c r="H31" s="238"/>
    </row>
  </sheetData>
  <mergeCells count="3">
    <mergeCell ref="B3:C3"/>
    <mergeCell ref="D3:E3"/>
    <mergeCell ref="F3:H3"/>
  </mergeCells>
  <conditionalFormatting sqref="E9">
    <cfRule type="cellIs" dxfId="83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workbookViewId="0">
      <selection activeCell="L9" sqref="L9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5" t="s">
        <v>534</v>
      </c>
      <c r="B1" s="225"/>
      <c r="C1" s="1"/>
      <c r="D1" s="1"/>
      <c r="E1" s="1"/>
      <c r="F1" s="1"/>
      <c r="G1" s="1"/>
      <c r="H1" s="1"/>
    </row>
    <row r="2" spans="1:8" x14ac:dyDescent="0.2">
      <c r="A2" s="598"/>
      <c r="B2" s="598"/>
      <c r="C2" s="598"/>
      <c r="D2" s="598"/>
      <c r="E2" s="598"/>
      <c r="F2" s="1"/>
      <c r="G2" s="1"/>
      <c r="H2" s="600" t="s">
        <v>159</v>
      </c>
    </row>
    <row r="3" spans="1:8" ht="14.45" customHeight="1" x14ac:dyDescent="0.2">
      <c r="A3" s="880" t="s">
        <v>528</v>
      </c>
      <c r="B3" s="878" t="s">
        <v>529</v>
      </c>
      <c r="C3" s="862">
        <f>INDICE!A3</f>
        <v>42217</v>
      </c>
      <c r="D3" s="861">
        <v>41671</v>
      </c>
      <c r="E3" s="861">
        <v>41671</v>
      </c>
      <c r="F3" s="860" t="s">
        <v>121</v>
      </c>
      <c r="G3" s="860"/>
      <c r="H3" s="860"/>
    </row>
    <row r="4" spans="1:8" x14ac:dyDescent="0.2">
      <c r="A4" s="881"/>
      <c r="B4" s="879"/>
      <c r="C4" s="97" t="s">
        <v>537</v>
      </c>
      <c r="D4" s="97" t="s">
        <v>538</v>
      </c>
      <c r="E4" s="97" t="s">
        <v>249</v>
      </c>
      <c r="F4" s="97" t="s">
        <v>537</v>
      </c>
      <c r="G4" s="97" t="s">
        <v>538</v>
      </c>
      <c r="H4" s="97" t="s">
        <v>249</v>
      </c>
    </row>
    <row r="5" spans="1:8" x14ac:dyDescent="0.2">
      <c r="A5" s="620"/>
      <c r="B5" s="186" t="s">
        <v>212</v>
      </c>
      <c r="C5" s="186">
        <v>0</v>
      </c>
      <c r="D5" s="186">
        <v>1</v>
      </c>
      <c r="E5" s="249">
        <v>1</v>
      </c>
      <c r="F5" s="188">
        <v>6</v>
      </c>
      <c r="G5" s="186">
        <v>213</v>
      </c>
      <c r="H5" s="249">
        <v>207</v>
      </c>
    </row>
    <row r="6" spans="1:8" x14ac:dyDescent="0.2">
      <c r="A6" s="620"/>
      <c r="B6" s="186" t="s">
        <v>250</v>
      </c>
      <c r="C6" s="186">
        <v>304</v>
      </c>
      <c r="D6" s="186">
        <v>223</v>
      </c>
      <c r="E6" s="250">
        <v>-81</v>
      </c>
      <c r="F6" s="188">
        <v>2294</v>
      </c>
      <c r="G6" s="186">
        <v>2219</v>
      </c>
      <c r="H6" s="250">
        <v>-75</v>
      </c>
    </row>
    <row r="7" spans="1:8" x14ac:dyDescent="0.2">
      <c r="A7" s="620"/>
      <c r="B7" s="189" t="s">
        <v>213</v>
      </c>
      <c r="C7" s="189">
        <v>0</v>
      </c>
      <c r="D7" s="189">
        <v>2</v>
      </c>
      <c r="E7" s="251">
        <v>2</v>
      </c>
      <c r="F7" s="189">
        <v>0</v>
      </c>
      <c r="G7" s="189">
        <v>103</v>
      </c>
      <c r="H7" s="250">
        <v>103</v>
      </c>
    </row>
    <row r="8" spans="1:8" x14ac:dyDescent="0.2">
      <c r="A8" s="191" t="s">
        <v>347</v>
      </c>
      <c r="B8" s="192"/>
      <c r="C8" s="192">
        <v>304</v>
      </c>
      <c r="D8" s="192">
        <v>226</v>
      </c>
      <c r="E8" s="252">
        <v>-78</v>
      </c>
      <c r="F8" s="192">
        <v>2300</v>
      </c>
      <c r="G8" s="192">
        <v>2535</v>
      </c>
      <c r="H8" s="252">
        <v>235</v>
      </c>
    </row>
    <row r="9" spans="1:8" x14ac:dyDescent="0.2">
      <c r="A9" s="620"/>
      <c r="B9" s="189" t="s">
        <v>251</v>
      </c>
      <c r="C9" s="189">
        <v>0</v>
      </c>
      <c r="D9" s="186">
        <v>0</v>
      </c>
      <c r="E9" s="253">
        <v>0</v>
      </c>
      <c r="F9" s="189">
        <v>447</v>
      </c>
      <c r="G9" s="186">
        <v>8</v>
      </c>
      <c r="H9" s="253">
        <v>-439</v>
      </c>
    </row>
    <row r="10" spans="1:8" x14ac:dyDescent="0.2">
      <c r="A10" s="620"/>
      <c r="B10" s="186" t="s">
        <v>214</v>
      </c>
      <c r="C10" s="186">
        <v>0</v>
      </c>
      <c r="D10" s="186">
        <v>15</v>
      </c>
      <c r="E10" s="250">
        <v>15</v>
      </c>
      <c r="F10" s="186">
        <v>0</v>
      </c>
      <c r="G10" s="186">
        <v>81</v>
      </c>
      <c r="H10" s="250">
        <v>81</v>
      </c>
    </row>
    <row r="11" spans="1:8" x14ac:dyDescent="0.2">
      <c r="A11" s="620"/>
      <c r="B11" s="189" t="s">
        <v>252</v>
      </c>
      <c r="C11" s="189">
        <v>0</v>
      </c>
      <c r="D11" s="189">
        <v>131</v>
      </c>
      <c r="E11" s="250">
        <v>131</v>
      </c>
      <c r="F11" s="189">
        <v>4</v>
      </c>
      <c r="G11" s="189">
        <v>1355</v>
      </c>
      <c r="H11" s="250">
        <v>1351</v>
      </c>
    </row>
    <row r="12" spans="1:8" x14ac:dyDescent="0.2">
      <c r="A12" s="191" t="s">
        <v>535</v>
      </c>
      <c r="B12" s="192"/>
      <c r="C12" s="192">
        <v>0</v>
      </c>
      <c r="D12" s="192">
        <v>146</v>
      </c>
      <c r="E12" s="252">
        <v>146</v>
      </c>
      <c r="F12" s="192">
        <v>451</v>
      </c>
      <c r="G12" s="192">
        <v>1444</v>
      </c>
      <c r="H12" s="252">
        <v>993</v>
      </c>
    </row>
    <row r="13" spans="1:8" x14ac:dyDescent="0.2">
      <c r="A13" s="620"/>
      <c r="B13" s="189" t="s">
        <v>309</v>
      </c>
      <c r="C13" s="189">
        <v>3</v>
      </c>
      <c r="D13" s="186">
        <v>21</v>
      </c>
      <c r="E13" s="253">
        <v>18</v>
      </c>
      <c r="F13" s="189">
        <v>35</v>
      </c>
      <c r="G13" s="186">
        <v>239</v>
      </c>
      <c r="H13" s="253">
        <v>204</v>
      </c>
    </row>
    <row r="14" spans="1:8" x14ac:dyDescent="0.2">
      <c r="A14" s="620"/>
      <c r="B14" s="189" t="s">
        <v>253</v>
      </c>
      <c r="C14" s="189">
        <v>13</v>
      </c>
      <c r="D14" s="189">
        <v>101</v>
      </c>
      <c r="E14" s="250">
        <v>88</v>
      </c>
      <c r="F14" s="189">
        <v>277</v>
      </c>
      <c r="G14" s="189">
        <v>1195</v>
      </c>
      <c r="H14" s="250">
        <v>918</v>
      </c>
    </row>
    <row r="15" spans="1:8" x14ac:dyDescent="0.2">
      <c r="A15" s="620"/>
      <c r="B15" s="189" t="s">
        <v>254</v>
      </c>
      <c r="C15" s="189">
        <v>41</v>
      </c>
      <c r="D15" s="186">
        <v>228</v>
      </c>
      <c r="E15" s="250">
        <v>187</v>
      </c>
      <c r="F15" s="189">
        <v>424</v>
      </c>
      <c r="G15" s="186">
        <v>2230</v>
      </c>
      <c r="H15" s="250">
        <v>1806</v>
      </c>
    </row>
    <row r="16" spans="1:8" x14ac:dyDescent="0.2">
      <c r="A16" s="620"/>
      <c r="B16" s="189" t="s">
        <v>255</v>
      </c>
      <c r="C16" s="189">
        <v>0</v>
      </c>
      <c r="D16" s="186">
        <v>33</v>
      </c>
      <c r="E16" s="250">
        <v>33</v>
      </c>
      <c r="F16" s="189">
        <v>398</v>
      </c>
      <c r="G16" s="186">
        <v>564</v>
      </c>
      <c r="H16" s="250">
        <v>166</v>
      </c>
    </row>
    <row r="17" spans="1:8" x14ac:dyDescent="0.2">
      <c r="A17" s="620"/>
      <c r="B17" s="189" t="s">
        <v>256</v>
      </c>
      <c r="C17" s="189">
        <v>24</v>
      </c>
      <c r="D17" s="186">
        <v>127</v>
      </c>
      <c r="E17" s="250">
        <v>103</v>
      </c>
      <c r="F17" s="189">
        <v>935</v>
      </c>
      <c r="G17" s="186">
        <v>1048</v>
      </c>
      <c r="H17" s="250">
        <v>113</v>
      </c>
    </row>
    <row r="18" spans="1:8" x14ac:dyDescent="0.2">
      <c r="A18" s="620"/>
      <c r="B18" s="189" t="s">
        <v>219</v>
      </c>
      <c r="C18" s="189">
        <v>123</v>
      </c>
      <c r="D18" s="186">
        <v>216</v>
      </c>
      <c r="E18" s="250">
        <v>93</v>
      </c>
      <c r="F18" s="189">
        <v>1376</v>
      </c>
      <c r="G18" s="186">
        <v>1523</v>
      </c>
      <c r="H18" s="250">
        <v>147</v>
      </c>
    </row>
    <row r="19" spans="1:8" x14ac:dyDescent="0.2">
      <c r="A19" s="620"/>
      <c r="B19" s="189" t="s">
        <v>257</v>
      </c>
      <c r="C19" s="189">
        <v>143</v>
      </c>
      <c r="D19" s="186">
        <v>119</v>
      </c>
      <c r="E19" s="250">
        <v>-24</v>
      </c>
      <c r="F19" s="189">
        <v>1817</v>
      </c>
      <c r="G19" s="186">
        <v>1447</v>
      </c>
      <c r="H19" s="250">
        <v>-370</v>
      </c>
    </row>
    <row r="20" spans="1:8" x14ac:dyDescent="0.2">
      <c r="A20" s="620"/>
      <c r="B20" s="189" t="s">
        <v>222</v>
      </c>
      <c r="C20" s="189">
        <v>49</v>
      </c>
      <c r="D20" s="186">
        <v>110</v>
      </c>
      <c r="E20" s="250">
        <v>61</v>
      </c>
      <c r="F20" s="189">
        <v>321</v>
      </c>
      <c r="G20" s="186">
        <v>953</v>
      </c>
      <c r="H20" s="250">
        <v>632</v>
      </c>
    </row>
    <row r="21" spans="1:8" x14ac:dyDescent="0.2">
      <c r="A21" s="620"/>
      <c r="B21" s="189" t="s">
        <v>223</v>
      </c>
      <c r="C21" s="189">
        <v>57</v>
      </c>
      <c r="D21" s="186">
        <v>1</v>
      </c>
      <c r="E21" s="250">
        <v>-56</v>
      </c>
      <c r="F21" s="189">
        <v>829</v>
      </c>
      <c r="G21" s="186">
        <v>2</v>
      </c>
      <c r="H21" s="250">
        <v>-827</v>
      </c>
    </row>
    <row r="22" spans="1:8" x14ac:dyDescent="0.2">
      <c r="A22" s="620"/>
      <c r="B22" s="189" t="s">
        <v>258</v>
      </c>
      <c r="C22" s="189">
        <v>46</v>
      </c>
      <c r="D22" s="186">
        <v>8</v>
      </c>
      <c r="E22" s="250">
        <v>-38</v>
      </c>
      <c r="F22" s="189">
        <v>797</v>
      </c>
      <c r="G22" s="186">
        <v>136</v>
      </c>
      <c r="H22" s="250">
        <v>-661</v>
      </c>
    </row>
    <row r="23" spans="1:8" x14ac:dyDescent="0.2">
      <c r="A23" s="620"/>
      <c r="B23" s="189" t="s">
        <v>259</v>
      </c>
      <c r="C23" s="189">
        <v>0</v>
      </c>
      <c r="D23" s="186">
        <v>30</v>
      </c>
      <c r="E23" s="250">
        <v>30</v>
      </c>
      <c r="F23" s="189">
        <v>441</v>
      </c>
      <c r="G23" s="186">
        <v>444</v>
      </c>
      <c r="H23" s="250">
        <v>3</v>
      </c>
    </row>
    <row r="24" spans="1:8" x14ac:dyDescent="0.2">
      <c r="A24" s="620"/>
      <c r="B24" s="189" t="s">
        <v>260</v>
      </c>
      <c r="C24" s="189">
        <v>0</v>
      </c>
      <c r="D24" s="186">
        <v>0</v>
      </c>
      <c r="E24" s="250">
        <v>0</v>
      </c>
      <c r="F24" s="189">
        <v>15</v>
      </c>
      <c r="G24" s="186">
        <v>0</v>
      </c>
      <c r="H24" s="250">
        <v>-15</v>
      </c>
    </row>
    <row r="25" spans="1:8" x14ac:dyDescent="0.2">
      <c r="A25" s="620"/>
      <c r="B25" s="189" t="s">
        <v>261</v>
      </c>
      <c r="C25" s="189">
        <v>97</v>
      </c>
      <c r="D25" s="186">
        <v>158</v>
      </c>
      <c r="E25" s="250">
        <v>61</v>
      </c>
      <c r="F25" s="189">
        <v>1055</v>
      </c>
      <c r="G25" s="186">
        <v>2642</v>
      </c>
      <c r="H25" s="250">
        <v>1587</v>
      </c>
    </row>
    <row r="26" spans="1:8" x14ac:dyDescent="0.2">
      <c r="A26" s="191" t="s">
        <v>519</v>
      </c>
      <c r="B26" s="192"/>
      <c r="C26" s="192">
        <v>596</v>
      </c>
      <c r="D26" s="192">
        <v>1152</v>
      </c>
      <c r="E26" s="252">
        <v>556</v>
      </c>
      <c r="F26" s="192">
        <v>8720</v>
      </c>
      <c r="G26" s="192">
        <v>12423</v>
      </c>
      <c r="H26" s="252">
        <v>3703</v>
      </c>
    </row>
    <row r="27" spans="1:8" x14ac:dyDescent="0.2">
      <c r="A27" s="620"/>
      <c r="B27" s="189" t="s">
        <v>224</v>
      </c>
      <c r="C27" s="189">
        <v>123</v>
      </c>
      <c r="D27" s="186">
        <v>35</v>
      </c>
      <c r="E27" s="250">
        <v>-88</v>
      </c>
      <c r="F27" s="189">
        <v>1311</v>
      </c>
      <c r="G27" s="186">
        <v>100</v>
      </c>
      <c r="H27" s="250">
        <v>-1211</v>
      </c>
    </row>
    <row r="28" spans="1:8" x14ac:dyDescent="0.2">
      <c r="A28" s="621"/>
      <c r="B28" s="189" t="s">
        <v>262</v>
      </c>
      <c r="C28" s="189">
        <v>0</v>
      </c>
      <c r="D28" s="186">
        <v>0</v>
      </c>
      <c r="E28" s="250">
        <v>0</v>
      </c>
      <c r="F28" s="189">
        <v>224</v>
      </c>
      <c r="G28" s="186">
        <v>0</v>
      </c>
      <c r="H28" s="250">
        <v>-224</v>
      </c>
    </row>
    <row r="29" spans="1:8" x14ac:dyDescent="0.2">
      <c r="A29" s="621"/>
      <c r="B29" s="189" t="s">
        <v>263</v>
      </c>
      <c r="C29" s="189">
        <v>5</v>
      </c>
      <c r="D29" s="186">
        <v>0</v>
      </c>
      <c r="E29" s="250">
        <v>-5</v>
      </c>
      <c r="F29" s="189">
        <v>295</v>
      </c>
      <c r="G29" s="186">
        <v>3</v>
      </c>
      <c r="H29" s="250">
        <v>-292</v>
      </c>
    </row>
    <row r="30" spans="1:8" x14ac:dyDescent="0.2">
      <c r="A30" s="621"/>
      <c r="B30" s="189" t="s">
        <v>629</v>
      </c>
      <c r="C30" s="189">
        <v>103</v>
      </c>
      <c r="D30" s="189">
        <v>71</v>
      </c>
      <c r="E30" s="253">
        <v>-32</v>
      </c>
      <c r="F30" s="186">
        <v>113</v>
      </c>
      <c r="G30" s="186">
        <v>419</v>
      </c>
      <c r="H30" s="253">
        <v>306</v>
      </c>
    </row>
    <row r="31" spans="1:8" x14ac:dyDescent="0.2">
      <c r="A31" s="191" t="s">
        <v>394</v>
      </c>
      <c r="B31" s="192"/>
      <c r="C31" s="192">
        <v>231</v>
      </c>
      <c r="D31" s="192">
        <v>106</v>
      </c>
      <c r="E31" s="252">
        <v>-125</v>
      </c>
      <c r="F31" s="192">
        <v>1943</v>
      </c>
      <c r="G31" s="192">
        <v>522</v>
      </c>
      <c r="H31" s="252">
        <v>-1421</v>
      </c>
    </row>
    <row r="32" spans="1:8" x14ac:dyDescent="0.2">
      <c r="A32" s="621"/>
      <c r="B32" s="189" t="s">
        <v>228</v>
      </c>
      <c r="C32" s="189">
        <v>111</v>
      </c>
      <c r="D32" s="186">
        <v>63</v>
      </c>
      <c r="E32" s="250">
        <v>-48</v>
      </c>
      <c r="F32" s="189">
        <v>1409</v>
      </c>
      <c r="G32" s="186">
        <v>331</v>
      </c>
      <c r="H32" s="250">
        <v>-1078</v>
      </c>
    </row>
    <row r="33" spans="1:8" x14ac:dyDescent="0.2">
      <c r="A33" s="621"/>
      <c r="B33" s="189" t="s">
        <v>234</v>
      </c>
      <c r="C33" s="189">
        <v>21</v>
      </c>
      <c r="D33" s="189">
        <v>33</v>
      </c>
      <c r="E33" s="253">
        <v>12</v>
      </c>
      <c r="F33" s="631">
        <v>194</v>
      </c>
      <c r="G33" s="189">
        <v>452</v>
      </c>
      <c r="H33" s="250">
        <v>258</v>
      </c>
    </row>
    <row r="34" spans="1:8" x14ac:dyDescent="0.2">
      <c r="A34" s="621"/>
      <c r="B34" s="189" t="s">
        <v>264</v>
      </c>
      <c r="C34" s="189">
        <v>0</v>
      </c>
      <c r="D34" s="189">
        <v>202</v>
      </c>
      <c r="E34" s="250">
        <v>202</v>
      </c>
      <c r="F34" s="189">
        <v>0</v>
      </c>
      <c r="G34" s="189">
        <v>1538</v>
      </c>
      <c r="H34" s="250">
        <v>1538</v>
      </c>
    </row>
    <row r="35" spans="1:8" x14ac:dyDescent="0.2">
      <c r="A35" s="621"/>
      <c r="B35" s="189" t="s">
        <v>236</v>
      </c>
      <c r="C35" s="189">
        <v>0</v>
      </c>
      <c r="D35" s="189">
        <v>24</v>
      </c>
      <c r="E35" s="253">
        <v>24</v>
      </c>
      <c r="F35" s="631">
        <v>10</v>
      </c>
      <c r="G35" s="189">
        <v>453</v>
      </c>
      <c r="H35" s="250">
        <v>443</v>
      </c>
    </row>
    <row r="36" spans="1:8" x14ac:dyDescent="0.2">
      <c r="A36" s="621"/>
      <c r="B36" s="189" t="s">
        <v>237</v>
      </c>
      <c r="C36" s="189">
        <v>16</v>
      </c>
      <c r="D36" s="189">
        <v>17</v>
      </c>
      <c r="E36" s="253">
        <v>1</v>
      </c>
      <c r="F36" s="631">
        <v>398</v>
      </c>
      <c r="G36" s="189">
        <v>531</v>
      </c>
      <c r="H36" s="250">
        <v>133</v>
      </c>
    </row>
    <row r="37" spans="1:8" x14ac:dyDescent="0.2">
      <c r="A37" s="192" t="s">
        <v>520</v>
      </c>
      <c r="B37" s="192"/>
      <c r="C37" s="192">
        <v>148</v>
      </c>
      <c r="D37" s="192">
        <v>339</v>
      </c>
      <c r="E37" s="252">
        <v>191</v>
      </c>
      <c r="F37" s="192">
        <v>2011</v>
      </c>
      <c r="G37" s="192">
        <v>3305</v>
      </c>
      <c r="H37" s="252">
        <v>1294</v>
      </c>
    </row>
    <row r="38" spans="1:8" x14ac:dyDescent="0.2">
      <c r="A38" s="621"/>
      <c r="B38" s="189" t="s">
        <v>265</v>
      </c>
      <c r="C38" s="189">
        <v>6</v>
      </c>
      <c r="D38" s="189">
        <v>7</v>
      </c>
      <c r="E38" s="249">
        <v>1</v>
      </c>
      <c r="F38" s="631">
        <v>160</v>
      </c>
      <c r="G38" s="189">
        <v>51</v>
      </c>
      <c r="H38" s="250">
        <v>-109</v>
      </c>
    </row>
    <row r="39" spans="1:8" x14ac:dyDescent="0.2">
      <c r="A39" s="621"/>
      <c r="B39" s="189" t="s">
        <v>266</v>
      </c>
      <c r="C39" s="189">
        <v>0</v>
      </c>
      <c r="D39" s="189">
        <v>1</v>
      </c>
      <c r="E39" s="253">
        <v>1</v>
      </c>
      <c r="F39" s="631">
        <v>97</v>
      </c>
      <c r="G39" s="189">
        <v>2</v>
      </c>
      <c r="H39" s="250">
        <v>-95</v>
      </c>
    </row>
    <row r="40" spans="1:8" x14ac:dyDescent="0.2">
      <c r="A40" s="621"/>
      <c r="B40" s="189" t="s">
        <v>267</v>
      </c>
      <c r="C40" s="189">
        <v>12</v>
      </c>
      <c r="D40" s="189">
        <v>0</v>
      </c>
      <c r="E40" s="253">
        <v>-12</v>
      </c>
      <c r="F40" s="631">
        <v>17</v>
      </c>
      <c r="G40" s="189">
        <v>126</v>
      </c>
      <c r="H40" s="253">
        <v>109</v>
      </c>
    </row>
    <row r="41" spans="1:8" x14ac:dyDescent="0.2">
      <c r="A41" s="621"/>
      <c r="B41" s="189" t="s">
        <v>268</v>
      </c>
      <c r="C41" s="189">
        <v>27</v>
      </c>
      <c r="D41" s="189">
        <v>5</v>
      </c>
      <c r="E41" s="253">
        <v>-22</v>
      </c>
      <c r="F41" s="631">
        <v>217</v>
      </c>
      <c r="G41" s="189">
        <v>93</v>
      </c>
      <c r="H41" s="253">
        <v>-124</v>
      </c>
    </row>
    <row r="42" spans="1:8" x14ac:dyDescent="0.2">
      <c r="A42" s="191" t="s">
        <v>536</v>
      </c>
      <c r="B42" s="203"/>
      <c r="C42" s="192">
        <v>45</v>
      </c>
      <c r="D42" s="192">
        <v>13</v>
      </c>
      <c r="E42" s="807">
        <v>-32</v>
      </c>
      <c r="F42" s="203">
        <v>491</v>
      </c>
      <c r="G42" s="203">
        <v>272</v>
      </c>
      <c r="H42" s="254">
        <v>-219</v>
      </c>
    </row>
    <row r="43" spans="1:8" x14ac:dyDescent="0.2">
      <c r="A43" s="368" t="s">
        <v>604</v>
      </c>
      <c r="B43" s="750"/>
      <c r="C43" s="765">
        <v>0</v>
      </c>
      <c r="D43" s="765">
        <v>86</v>
      </c>
      <c r="E43" s="765">
        <v>86</v>
      </c>
      <c r="F43" s="203">
        <v>76</v>
      </c>
      <c r="G43" s="765">
        <v>159</v>
      </c>
      <c r="H43" s="254">
        <v>83</v>
      </c>
    </row>
    <row r="44" spans="1:8" x14ac:dyDescent="0.2">
      <c r="A44" s="829" t="s">
        <v>119</v>
      </c>
      <c r="B44" s="205"/>
      <c r="C44" s="205">
        <v>1324</v>
      </c>
      <c r="D44" s="255">
        <v>2068</v>
      </c>
      <c r="E44" s="205">
        <v>744</v>
      </c>
      <c r="F44" s="205">
        <v>15992</v>
      </c>
      <c r="G44" s="255">
        <v>20660</v>
      </c>
      <c r="H44" s="205">
        <v>4668</v>
      </c>
    </row>
    <row r="45" spans="1:8" x14ac:dyDescent="0.2">
      <c r="A45" s="360" t="s">
        <v>521</v>
      </c>
      <c r="B45" s="210"/>
      <c r="C45" s="210">
        <v>358</v>
      </c>
      <c r="D45" s="210">
        <v>132</v>
      </c>
      <c r="E45" s="210">
        <v>-226</v>
      </c>
      <c r="F45" s="210">
        <v>3064</v>
      </c>
      <c r="G45" s="210">
        <v>972</v>
      </c>
      <c r="H45" s="210">
        <v>-2092</v>
      </c>
    </row>
    <row r="46" spans="1:8" x14ac:dyDescent="0.2">
      <c r="A46" s="360" t="s">
        <v>522</v>
      </c>
      <c r="B46" s="210"/>
      <c r="C46" s="210">
        <v>966</v>
      </c>
      <c r="D46" s="210">
        <v>1936</v>
      </c>
      <c r="E46" s="210">
        <v>970</v>
      </c>
      <c r="F46" s="210">
        <v>12928</v>
      </c>
      <c r="G46" s="210">
        <v>19688</v>
      </c>
      <c r="H46" s="210">
        <v>6760</v>
      </c>
    </row>
    <row r="47" spans="1:8" x14ac:dyDescent="0.2">
      <c r="A47" s="828" t="s">
        <v>523</v>
      </c>
      <c r="B47" s="214"/>
      <c r="C47" s="214">
        <v>793</v>
      </c>
      <c r="D47" s="214">
        <v>1238</v>
      </c>
      <c r="E47" s="214">
        <v>445</v>
      </c>
      <c r="F47" s="214">
        <v>9646</v>
      </c>
      <c r="G47" s="214">
        <v>11080</v>
      </c>
      <c r="H47" s="214">
        <v>1434</v>
      </c>
    </row>
    <row r="48" spans="1:8" x14ac:dyDescent="0.2">
      <c r="A48" s="828" t="s">
        <v>524</v>
      </c>
      <c r="B48" s="214"/>
      <c r="C48" s="214">
        <v>531</v>
      </c>
      <c r="D48" s="214">
        <v>830</v>
      </c>
      <c r="E48" s="214">
        <v>299</v>
      </c>
      <c r="F48" s="214">
        <v>6346</v>
      </c>
      <c r="G48" s="214">
        <v>9580</v>
      </c>
      <c r="H48" s="214">
        <v>3234</v>
      </c>
    </row>
    <row r="49" spans="1:8" x14ac:dyDescent="0.2">
      <c r="A49" s="830" t="s">
        <v>525</v>
      </c>
      <c r="B49" s="824"/>
      <c r="C49" s="824">
        <v>481</v>
      </c>
      <c r="D49" s="783">
        <v>1055</v>
      </c>
      <c r="E49" s="826">
        <v>574</v>
      </c>
      <c r="F49" s="826">
        <v>6546</v>
      </c>
      <c r="G49" s="826">
        <v>10064</v>
      </c>
      <c r="H49" s="826">
        <v>3518</v>
      </c>
    </row>
    <row r="50" spans="1:8" ht="15" x14ac:dyDescent="0.25">
      <c r="A50" s="222" t="s">
        <v>240</v>
      </c>
      <c r="B50" s="218"/>
      <c r="C50" s="257"/>
      <c r="D50" s="219"/>
      <c r="E50" s="219"/>
      <c r="F50" s="220"/>
      <c r="G50" s="219"/>
      <c r="H50" s="248" t="s">
        <v>239</v>
      </c>
    </row>
    <row r="51" spans="1:8" ht="15" x14ac:dyDescent="0.25">
      <c r="B51" s="222"/>
      <c r="C51" s="223"/>
      <c r="D51" s="219"/>
      <c r="E51" s="219"/>
      <c r="F51" s="220"/>
      <c r="G51" s="219"/>
      <c r="H51" s="221"/>
    </row>
    <row r="53" spans="1:8" x14ac:dyDescent="0.2">
      <c r="C53" s="258"/>
      <c r="D53" s="258"/>
      <c r="E53" s="258"/>
      <c r="F53" s="258"/>
      <c r="G53" s="258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I23" sqref="I23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159</v>
      </c>
    </row>
    <row r="3" spans="1:8" x14ac:dyDescent="0.2">
      <c r="A3" s="63"/>
      <c r="B3" s="859">
        <f>INDICE!A3</f>
        <v>42217</v>
      </c>
      <c r="C3" s="860"/>
      <c r="D3" s="860" t="s">
        <v>120</v>
      </c>
      <c r="E3" s="860"/>
      <c r="F3" s="860" t="s">
        <v>121</v>
      </c>
      <c r="G3" s="860"/>
      <c r="H3" s="860"/>
    </row>
    <row r="4" spans="1:8" x14ac:dyDescent="0.2">
      <c r="A4" s="75"/>
      <c r="B4" s="72" t="s">
        <v>48</v>
      </c>
      <c r="C4" s="72" t="s">
        <v>526</v>
      </c>
      <c r="D4" s="72" t="s">
        <v>48</v>
      </c>
      <c r="E4" s="72" t="s">
        <v>526</v>
      </c>
      <c r="F4" s="72" t="s">
        <v>48</v>
      </c>
      <c r="G4" s="72" t="s">
        <v>526</v>
      </c>
      <c r="H4" s="73" t="s">
        <v>128</v>
      </c>
    </row>
    <row r="5" spans="1:8" x14ac:dyDescent="0.2">
      <c r="A5" s="236" t="s">
        <v>270</v>
      </c>
      <c r="B5" s="666">
        <v>0.39700000000000002</v>
      </c>
      <c r="C5" s="381">
        <v>-14.989293361884368</v>
      </c>
      <c r="D5" s="538">
        <v>3.5529999999999999</v>
      </c>
      <c r="E5" s="381">
        <v>27.393330942990318</v>
      </c>
      <c r="F5" s="538">
        <v>5.5359999999999996</v>
      </c>
      <c r="G5" s="381">
        <v>27.88172788172788</v>
      </c>
      <c r="H5" s="667">
        <v>2.2211485600931025</v>
      </c>
    </row>
    <row r="6" spans="1:8" x14ac:dyDescent="0.2">
      <c r="A6" s="236" t="s">
        <v>271</v>
      </c>
      <c r="B6" s="539">
        <v>2.74</v>
      </c>
      <c r="C6" s="267">
        <v>14.596403178586364</v>
      </c>
      <c r="D6" s="266">
        <v>22.146000000000001</v>
      </c>
      <c r="E6" s="267">
        <v>48.381909547738694</v>
      </c>
      <c r="F6" s="266">
        <v>30.827000000000002</v>
      </c>
      <c r="G6" s="267">
        <v>23.209432454036772</v>
      </c>
      <c r="H6" s="668">
        <v>12.368379093567571</v>
      </c>
    </row>
    <row r="7" spans="1:8" x14ac:dyDescent="0.2">
      <c r="A7" s="236" t="s">
        <v>272</v>
      </c>
      <c r="B7" s="539">
        <v>3.415</v>
      </c>
      <c r="C7" s="267">
        <v>-25.46922741161065</v>
      </c>
      <c r="D7" s="266">
        <v>27.009</v>
      </c>
      <c r="E7" s="267">
        <v>-29.258774227344158</v>
      </c>
      <c r="F7" s="266">
        <v>36.42</v>
      </c>
      <c r="G7" s="267">
        <v>-27.822588636318596</v>
      </c>
      <c r="H7" s="668">
        <v>14.612397138473771</v>
      </c>
    </row>
    <row r="8" spans="1:8" x14ac:dyDescent="0.2">
      <c r="A8" s="236" t="s">
        <v>273</v>
      </c>
      <c r="B8" s="539">
        <v>8.4149999999999991</v>
      </c>
      <c r="C8" s="267">
        <v>-61.255122243197199</v>
      </c>
      <c r="D8" s="266">
        <v>87.902000000000001</v>
      </c>
      <c r="E8" s="267">
        <v>-50.619350706986722</v>
      </c>
      <c r="F8" s="266">
        <v>138.30500000000001</v>
      </c>
      <c r="G8" s="267">
        <v>-49.376841565857141</v>
      </c>
      <c r="H8" s="668">
        <v>55.490598194305733</v>
      </c>
    </row>
    <row r="9" spans="1:8" x14ac:dyDescent="0.2">
      <c r="A9" s="236" t="s">
        <v>274</v>
      </c>
      <c r="B9" s="540">
        <v>1.841</v>
      </c>
      <c r="C9" s="268">
        <v>2.2012499999999999</v>
      </c>
      <c r="D9" s="266">
        <v>36.481000000000002</v>
      </c>
      <c r="E9" s="267">
        <v>5573.5614307931573</v>
      </c>
      <c r="F9" s="266">
        <v>36.868000000000002</v>
      </c>
      <c r="G9" s="267">
        <v>3.9425438596491227</v>
      </c>
      <c r="H9" s="668">
        <v>14.792143264724078</v>
      </c>
    </row>
    <row r="10" spans="1:8" x14ac:dyDescent="0.2">
      <c r="A10" s="236" t="s">
        <v>632</v>
      </c>
      <c r="B10" s="540">
        <v>0.20699999999999999</v>
      </c>
      <c r="C10" s="268" t="s">
        <v>150</v>
      </c>
      <c r="D10" s="266">
        <v>1.284492</v>
      </c>
      <c r="E10" s="267" t="s">
        <v>150</v>
      </c>
      <c r="F10" s="266">
        <v>1.284492</v>
      </c>
      <c r="G10" s="267" t="s">
        <v>150</v>
      </c>
      <c r="H10" s="811">
        <v>0.51536263660605297</v>
      </c>
    </row>
    <row r="11" spans="1:8" x14ac:dyDescent="0.2">
      <c r="A11" s="244" t="s">
        <v>275</v>
      </c>
      <c r="B11" s="269">
        <v>17.015000000000001</v>
      </c>
      <c r="C11" s="270">
        <v>-41.807175347994118</v>
      </c>
      <c r="D11" s="269">
        <v>178.37541999999999</v>
      </c>
      <c r="E11" s="270">
        <v>-23.948641204710384</v>
      </c>
      <c r="F11" s="269">
        <v>249.24041999999997</v>
      </c>
      <c r="G11" s="270">
        <v>-29.578181818181822</v>
      </c>
      <c r="H11" s="270">
        <v>100</v>
      </c>
    </row>
    <row r="12" spans="1:8" x14ac:dyDescent="0.2">
      <c r="A12" s="271" t="s">
        <v>276</v>
      </c>
      <c r="B12" s="272">
        <f>B11/'Consumo PP'!B11*100</f>
        <v>0.36900309224591304</v>
      </c>
      <c r="C12" s="273"/>
      <c r="D12" s="272">
        <f>D11/'Consumo PP'!D11*100</f>
        <v>0.48430972771558473</v>
      </c>
      <c r="E12" s="273"/>
      <c r="F12" s="272">
        <f>F11/'Consumo PP'!F11*100</f>
        <v>0.45268954092452596</v>
      </c>
      <c r="G12" s="274"/>
      <c r="H12" s="274"/>
    </row>
    <row r="13" spans="1:8" x14ac:dyDescent="0.2">
      <c r="A13" s="275" t="s">
        <v>561</v>
      </c>
      <c r="B13" s="67"/>
      <c r="C13" s="67"/>
      <c r="D13" s="67"/>
      <c r="E13" s="67"/>
      <c r="F13" s="67"/>
      <c r="G13" s="268"/>
      <c r="H13" s="71" t="s">
        <v>239</v>
      </c>
    </row>
    <row r="14" spans="1:8" x14ac:dyDescent="0.2">
      <c r="A14" s="275" t="s">
        <v>633</v>
      </c>
      <c r="B14" s="67"/>
      <c r="C14" s="67"/>
      <c r="D14" s="67"/>
      <c r="E14" s="67"/>
      <c r="F14" s="67"/>
      <c r="G14" s="268"/>
      <c r="H14" s="71"/>
    </row>
    <row r="15" spans="1:8" x14ac:dyDescent="0.2">
      <c r="A15" s="222" t="s">
        <v>656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82" priority="3" operator="between">
      <formula>0.00001</formula>
      <formula>0.499</formula>
    </cfRule>
  </conditionalFormatting>
  <conditionalFormatting sqref="F10">
    <cfRule type="cellIs" dxfId="81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/>
  </sheetViews>
  <sheetFormatPr baseColWidth="10" defaultRowHeight="14.25" x14ac:dyDescent="0.2"/>
  <sheetData>
    <row r="1" spans="1:7" x14ac:dyDescent="0.2">
      <c r="A1" s="6" t="s">
        <v>277</v>
      </c>
      <c r="B1" s="67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159</v>
      </c>
    </row>
    <row r="3" spans="1:7" x14ac:dyDescent="0.2">
      <c r="A3" s="63"/>
      <c r="B3" s="862">
        <f>INDICE!A3</f>
        <v>42217</v>
      </c>
      <c r="C3" s="862"/>
      <c r="D3" s="882" t="s">
        <v>120</v>
      </c>
      <c r="E3" s="882"/>
      <c r="F3" s="882" t="s">
        <v>121</v>
      </c>
      <c r="G3" s="882"/>
    </row>
    <row r="4" spans="1:7" x14ac:dyDescent="0.2">
      <c r="A4" s="75"/>
      <c r="B4" s="261"/>
      <c r="C4" s="72" t="s">
        <v>526</v>
      </c>
      <c r="D4" s="261"/>
      <c r="E4" s="72" t="s">
        <v>526</v>
      </c>
      <c r="F4" s="261"/>
      <c r="G4" s="72" t="s">
        <v>526</v>
      </c>
    </row>
    <row r="5" spans="1:7" ht="15" x14ac:dyDescent="0.25">
      <c r="A5" s="663" t="s">
        <v>119</v>
      </c>
      <c r="B5" s="669">
        <v>6009</v>
      </c>
      <c r="C5" s="664">
        <v>11.504917424383002</v>
      </c>
      <c r="D5" s="665">
        <v>43520</v>
      </c>
      <c r="E5" s="664">
        <v>6.4996084573218482</v>
      </c>
      <c r="F5" s="670">
        <v>64063</v>
      </c>
      <c r="G5" s="664">
        <v>6.9409899006760698</v>
      </c>
    </row>
    <row r="6" spans="1:7" x14ac:dyDescent="0.2">
      <c r="A6" s="275"/>
      <c r="B6" s="1"/>
      <c r="C6" s="1"/>
      <c r="D6" s="1"/>
      <c r="E6" s="1"/>
      <c r="F6" s="1"/>
      <c r="G6" s="71" t="s">
        <v>239</v>
      </c>
    </row>
    <row r="7" spans="1:7" x14ac:dyDescent="0.2">
      <c r="A7" s="275" t="s">
        <v>561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278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159</v>
      </c>
    </row>
    <row r="3" spans="1:8" s="80" customFormat="1" x14ac:dyDescent="0.2">
      <c r="A3" s="79"/>
      <c r="B3" s="859">
        <f>INDICE!A3</f>
        <v>42217</v>
      </c>
      <c r="C3" s="860"/>
      <c r="D3" s="860" t="s">
        <v>120</v>
      </c>
      <c r="E3" s="860"/>
      <c r="F3" s="860" t="s">
        <v>121</v>
      </c>
      <c r="G3" s="860"/>
      <c r="H3" s="860"/>
    </row>
    <row r="4" spans="1:8" s="80" customFormat="1" x14ac:dyDescent="0.2">
      <c r="A4" s="81"/>
      <c r="B4" s="72" t="s">
        <v>48</v>
      </c>
      <c r="C4" s="72" t="s">
        <v>122</v>
      </c>
      <c r="D4" s="72" t="s">
        <v>48</v>
      </c>
      <c r="E4" s="72" t="s">
        <v>123</v>
      </c>
      <c r="F4" s="72" t="s">
        <v>48</v>
      </c>
      <c r="G4" s="73" t="s">
        <v>123</v>
      </c>
      <c r="H4" s="73" t="s">
        <v>128</v>
      </c>
    </row>
    <row r="5" spans="1:8" s="80" customFormat="1" x14ac:dyDescent="0.2">
      <c r="A5" s="82" t="s">
        <v>615</v>
      </c>
      <c r="B5" s="477">
        <v>133</v>
      </c>
      <c r="C5" s="84">
        <v>14.655172413793101</v>
      </c>
      <c r="D5" s="83">
        <v>1116</v>
      </c>
      <c r="E5" s="84">
        <v>5.5818353831598868</v>
      </c>
      <c r="F5" s="83">
        <v>1633</v>
      </c>
      <c r="G5" s="84">
        <v>3.3662062766644345</v>
      </c>
      <c r="H5" s="480">
        <v>2.586930693069307</v>
      </c>
    </row>
    <row r="6" spans="1:8" s="80" customFormat="1" x14ac:dyDescent="0.2">
      <c r="A6" s="82" t="s">
        <v>49</v>
      </c>
      <c r="B6" s="478">
        <v>841</v>
      </c>
      <c r="C6" s="86">
        <v>34.130781499202548</v>
      </c>
      <c r="D6" s="85">
        <v>5906</v>
      </c>
      <c r="E6" s="86">
        <v>24.049569418189456</v>
      </c>
      <c r="F6" s="85">
        <v>8420</v>
      </c>
      <c r="G6" s="86">
        <v>18.988484825788554</v>
      </c>
      <c r="H6" s="481">
        <v>13.33861386138614</v>
      </c>
    </row>
    <row r="7" spans="1:8" s="80" customFormat="1" x14ac:dyDescent="0.2">
      <c r="A7" s="82" t="s">
        <v>50</v>
      </c>
      <c r="B7" s="478">
        <v>895</v>
      </c>
      <c r="C7" s="86">
        <v>12.720403022670027</v>
      </c>
      <c r="D7" s="85">
        <v>6294</v>
      </c>
      <c r="E7" s="86">
        <v>7.3145780051150897</v>
      </c>
      <c r="F7" s="85">
        <v>9303</v>
      </c>
      <c r="G7" s="86">
        <v>8.550166267396996</v>
      </c>
      <c r="H7" s="481">
        <v>14.737425742574256</v>
      </c>
    </row>
    <row r="8" spans="1:8" s="80" customFormat="1" x14ac:dyDescent="0.2">
      <c r="A8" s="82" t="s">
        <v>129</v>
      </c>
      <c r="B8" s="478">
        <v>2464</v>
      </c>
      <c r="C8" s="86">
        <v>6.5743944636678195</v>
      </c>
      <c r="D8" s="85">
        <v>18273</v>
      </c>
      <c r="E8" s="86">
        <v>0.39006702560158224</v>
      </c>
      <c r="F8" s="85">
        <v>27456</v>
      </c>
      <c r="G8" s="86">
        <v>2.6432736504966581</v>
      </c>
      <c r="H8" s="481">
        <v>43.494653465346531</v>
      </c>
    </row>
    <row r="9" spans="1:8" s="80" customFormat="1" x14ac:dyDescent="0.2">
      <c r="A9" s="82" t="s">
        <v>130</v>
      </c>
      <c r="B9" s="478">
        <v>355</v>
      </c>
      <c r="C9" s="86">
        <v>2.601156069364162</v>
      </c>
      <c r="D9" s="85">
        <v>2646</v>
      </c>
      <c r="E9" s="86">
        <v>-14.810045074050226</v>
      </c>
      <c r="F9" s="85">
        <v>4022</v>
      </c>
      <c r="G9" s="87">
        <v>-14.569945060955463</v>
      </c>
      <c r="H9" s="481">
        <v>6.3714851485148518</v>
      </c>
    </row>
    <row r="10" spans="1:8" s="80" customFormat="1" x14ac:dyDescent="0.2">
      <c r="A10" s="81" t="s">
        <v>131</v>
      </c>
      <c r="B10" s="479">
        <v>1229</v>
      </c>
      <c r="C10" s="89">
        <v>27.754677754677754</v>
      </c>
      <c r="D10" s="88">
        <v>8660</v>
      </c>
      <c r="E10" s="89">
        <v>17.951511849632254</v>
      </c>
      <c r="F10" s="88">
        <v>12291</v>
      </c>
      <c r="G10" s="89">
        <v>16.81531290888568</v>
      </c>
      <c r="H10" s="482">
        <v>19.47089108910891</v>
      </c>
    </row>
    <row r="11" spans="1:8" s="80" customFormat="1" x14ac:dyDescent="0.2">
      <c r="A11" s="90" t="s">
        <v>119</v>
      </c>
      <c r="B11" s="91">
        <v>5917</v>
      </c>
      <c r="C11" s="92">
        <v>14.737250339344579</v>
      </c>
      <c r="D11" s="91">
        <v>42895</v>
      </c>
      <c r="E11" s="92">
        <v>6.3521186125505169</v>
      </c>
      <c r="F11" s="91">
        <v>63125</v>
      </c>
      <c r="G11" s="92">
        <v>6.6210624102694027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239</v>
      </c>
    </row>
    <row r="13" spans="1:8" s="80" customFormat="1" x14ac:dyDescent="0.2">
      <c r="A13" s="94" t="s">
        <v>133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562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656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/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5" t="s">
        <v>279</v>
      </c>
      <c r="B1" s="225"/>
      <c r="C1" s="225"/>
      <c r="D1" s="225"/>
      <c r="E1" s="225"/>
      <c r="F1" s="226"/>
      <c r="G1" s="226"/>
    </row>
    <row r="2" spans="1:7" x14ac:dyDescent="0.2">
      <c r="A2" s="225"/>
      <c r="B2" s="225"/>
      <c r="C2" s="225"/>
      <c r="D2" s="225"/>
      <c r="E2" s="230" t="s">
        <v>159</v>
      </c>
      <c r="F2" s="226"/>
      <c r="G2" s="226"/>
    </row>
    <row r="3" spans="1:7" x14ac:dyDescent="0.2">
      <c r="A3" s="883">
        <f>INDICE!A3</f>
        <v>42217</v>
      </c>
      <c r="B3" s="883">
        <v>41671</v>
      </c>
      <c r="C3" s="884">
        <v>41671</v>
      </c>
      <c r="D3" s="883">
        <v>41671</v>
      </c>
      <c r="E3" s="883">
        <v>41671</v>
      </c>
      <c r="F3" s="226"/>
    </row>
    <row r="4" spans="1:7" ht="15" x14ac:dyDescent="0.25">
      <c r="A4" s="236" t="s">
        <v>30</v>
      </c>
      <c r="B4" s="237">
        <v>17.015000000000001</v>
      </c>
      <c r="C4" s="672"/>
      <c r="D4" s="368" t="s">
        <v>280</v>
      </c>
      <c r="E4" s="832">
        <v>5917</v>
      </c>
    </row>
    <row r="5" spans="1:7" x14ac:dyDescent="0.2">
      <c r="A5" s="236" t="s">
        <v>281</v>
      </c>
      <c r="B5" s="237">
        <v>5660</v>
      </c>
      <c r="C5" s="375"/>
      <c r="D5" s="236" t="s">
        <v>282</v>
      </c>
      <c r="E5" s="237">
        <v>-396</v>
      </c>
    </row>
    <row r="6" spans="1:7" x14ac:dyDescent="0.2">
      <c r="A6" s="236" t="s">
        <v>555</v>
      </c>
      <c r="B6" s="237">
        <v>-40</v>
      </c>
      <c r="C6" s="375"/>
      <c r="D6" s="236" t="s">
        <v>283</v>
      </c>
      <c r="E6" s="237">
        <v>255</v>
      </c>
    </row>
    <row r="7" spans="1:7" x14ac:dyDescent="0.2">
      <c r="A7" s="236" t="s">
        <v>556</v>
      </c>
      <c r="B7" s="237">
        <v>17.984999999999673</v>
      </c>
      <c r="C7" s="375"/>
      <c r="D7" s="236" t="s">
        <v>557</v>
      </c>
      <c r="E7" s="237">
        <v>1324</v>
      </c>
    </row>
    <row r="8" spans="1:7" x14ac:dyDescent="0.2">
      <c r="A8" s="236" t="s">
        <v>558</v>
      </c>
      <c r="B8" s="237">
        <v>354</v>
      </c>
      <c r="C8" s="375"/>
      <c r="D8" s="236" t="s">
        <v>559</v>
      </c>
      <c r="E8" s="237">
        <v>-2068</v>
      </c>
    </row>
    <row r="9" spans="1:7" ht="15" x14ac:dyDescent="0.25">
      <c r="A9" s="244" t="s">
        <v>59</v>
      </c>
      <c r="B9" s="685">
        <v>6009</v>
      </c>
      <c r="C9" s="375"/>
      <c r="D9" s="236" t="s">
        <v>285</v>
      </c>
      <c r="E9" s="237">
        <v>-421</v>
      </c>
    </row>
    <row r="10" spans="1:7" ht="15" x14ac:dyDescent="0.25">
      <c r="A10" s="236" t="s">
        <v>284</v>
      </c>
      <c r="B10" s="237">
        <v>-92</v>
      </c>
      <c r="C10" s="375"/>
      <c r="D10" s="244" t="s">
        <v>560</v>
      </c>
      <c r="E10" s="685">
        <v>4611</v>
      </c>
    </row>
    <row r="11" spans="1:7" ht="15" x14ac:dyDescent="0.25">
      <c r="A11" s="244" t="s">
        <v>280</v>
      </c>
      <c r="B11" s="685">
        <v>5917</v>
      </c>
      <c r="C11" s="673"/>
      <c r="D11" s="321"/>
      <c r="E11" s="662" t="s">
        <v>132</v>
      </c>
      <c r="F11" s="236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9"/>
  <sheetViews>
    <sheetView workbookViewId="0">
      <selection sqref="A1:D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48" t="s">
        <v>564</v>
      </c>
      <c r="B1" s="848"/>
      <c r="C1" s="848"/>
      <c r="D1" s="848"/>
      <c r="E1" s="278"/>
      <c r="F1" s="278"/>
      <c r="G1" s="60"/>
      <c r="H1" s="60"/>
      <c r="I1" s="60"/>
      <c r="J1" s="60"/>
      <c r="K1" s="58"/>
      <c r="L1" s="58"/>
    </row>
    <row r="2" spans="1:12" ht="14.25" customHeight="1" x14ac:dyDescent="0.2">
      <c r="A2" s="848"/>
      <c r="B2" s="848"/>
      <c r="C2" s="848"/>
      <c r="D2" s="848"/>
      <c r="E2" s="278"/>
      <c r="F2" s="278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286</v>
      </c>
      <c r="F3" s="58"/>
    </row>
    <row r="4" spans="1:12" s="281" customFormat="1" ht="14.25" customHeight="1" x14ac:dyDescent="0.2">
      <c r="A4" s="279"/>
      <c r="B4" s="279"/>
      <c r="C4" s="280" t="s">
        <v>287</v>
      </c>
      <c r="D4" s="280" t="s">
        <v>563</v>
      </c>
      <c r="E4" s="65"/>
      <c r="F4" s="65"/>
    </row>
    <row r="5" spans="1:12" s="281" customFormat="1" ht="14.25" customHeight="1" x14ac:dyDescent="0.2">
      <c r="A5" s="850">
        <v>2009</v>
      </c>
      <c r="B5" s="285" t="s">
        <v>288</v>
      </c>
      <c r="C5" s="675">
        <v>13.5</v>
      </c>
      <c r="D5" s="286">
        <v>-1.8895348837209287</v>
      </c>
      <c r="E5" s="65"/>
      <c r="F5" s="65"/>
    </row>
    <row r="6" spans="1:12" ht="14.25" customHeight="1" x14ac:dyDescent="0.2">
      <c r="A6" s="885"/>
      <c r="B6" s="282" t="s">
        <v>289</v>
      </c>
      <c r="C6" s="674">
        <v>10.5</v>
      </c>
      <c r="D6" s="283">
        <v>-22.222222222222221</v>
      </c>
      <c r="F6" s="58"/>
    </row>
    <row r="7" spans="1:12" ht="14.25" customHeight="1" x14ac:dyDescent="0.2">
      <c r="A7" s="885"/>
      <c r="B7" s="282" t="s">
        <v>290</v>
      </c>
      <c r="C7" s="674">
        <v>10.48</v>
      </c>
      <c r="D7" s="283">
        <v>-0.19047619047618641</v>
      </c>
      <c r="E7" s="284"/>
      <c r="F7" s="58"/>
    </row>
    <row r="8" spans="1:12" ht="14.25" customHeight="1" x14ac:dyDescent="0.2">
      <c r="A8" s="885"/>
      <c r="B8" s="282" t="s">
        <v>291</v>
      </c>
      <c r="C8" s="674">
        <v>10.69</v>
      </c>
      <c r="D8" s="283">
        <v>2.0038167938931211</v>
      </c>
      <c r="E8" s="284"/>
      <c r="F8" s="58"/>
    </row>
    <row r="9" spans="1:12" s="281" customFormat="1" ht="14.25" customHeight="1" x14ac:dyDescent="0.2">
      <c r="A9" s="850">
        <v>2010</v>
      </c>
      <c r="B9" s="285" t="s">
        <v>288</v>
      </c>
      <c r="C9" s="675">
        <v>11.06</v>
      </c>
      <c r="D9" s="286">
        <v>3.4611786716557624</v>
      </c>
      <c r="E9" s="65"/>
      <c r="F9" s="65"/>
    </row>
    <row r="10" spans="1:12" ht="14.25" customHeight="1" x14ac:dyDescent="0.2">
      <c r="A10" s="885"/>
      <c r="B10" s="282" t="s">
        <v>289</v>
      </c>
      <c r="C10" s="674">
        <v>11.68</v>
      </c>
      <c r="D10" s="283">
        <v>5.6057866184448395</v>
      </c>
      <c r="F10" s="58"/>
    </row>
    <row r="11" spans="1:12" ht="14.25" customHeight="1" x14ac:dyDescent="0.2">
      <c r="A11" s="885"/>
      <c r="B11" s="282" t="s">
        <v>290</v>
      </c>
      <c r="C11" s="674">
        <v>12.45</v>
      </c>
      <c r="D11" s="283">
        <v>6.5924657534246531</v>
      </c>
      <c r="E11" s="284"/>
      <c r="F11" s="58"/>
    </row>
    <row r="12" spans="1:12" ht="14.25" customHeight="1" x14ac:dyDescent="0.2">
      <c r="A12" s="851"/>
      <c r="B12" s="287" t="s">
        <v>291</v>
      </c>
      <c r="C12" s="676">
        <v>12.79</v>
      </c>
      <c r="D12" s="288">
        <v>2.7309236947791153</v>
      </c>
      <c r="E12" s="284"/>
      <c r="F12" s="58"/>
    </row>
    <row r="13" spans="1:12" s="281" customFormat="1" ht="14.25" customHeight="1" x14ac:dyDescent="0.2">
      <c r="A13" s="885">
        <v>2011</v>
      </c>
      <c r="B13" s="282" t="s">
        <v>288</v>
      </c>
      <c r="C13" s="674">
        <v>13.19</v>
      </c>
      <c r="D13" s="283">
        <v>3.1274433150899172</v>
      </c>
      <c r="E13" s="65"/>
      <c r="F13" s="65"/>
    </row>
    <row r="14" spans="1:12" ht="14.25" customHeight="1" x14ac:dyDescent="0.2">
      <c r="A14" s="885"/>
      <c r="B14" s="282" t="s">
        <v>289</v>
      </c>
      <c r="C14" s="674">
        <v>14</v>
      </c>
      <c r="D14" s="283">
        <v>6.141015921152392</v>
      </c>
      <c r="F14" s="58"/>
    </row>
    <row r="15" spans="1:12" ht="14.25" customHeight="1" x14ac:dyDescent="0.2">
      <c r="A15" s="885"/>
      <c r="B15" s="282" t="s">
        <v>290</v>
      </c>
      <c r="C15" s="674">
        <v>14.8</v>
      </c>
      <c r="D15" s="283">
        <v>5.7142857142857197</v>
      </c>
      <c r="E15" s="284"/>
      <c r="F15" s="58"/>
    </row>
    <row r="16" spans="1:12" ht="14.25" customHeight="1" x14ac:dyDescent="0.2">
      <c r="A16" s="851"/>
      <c r="B16" s="287" t="s">
        <v>291</v>
      </c>
      <c r="C16" s="676">
        <v>15.09</v>
      </c>
      <c r="D16" s="288">
        <v>1.9594594594594537</v>
      </c>
      <c r="E16" s="284"/>
      <c r="F16" s="58"/>
    </row>
    <row r="17" spans="1:6" s="281" customFormat="1" ht="14.25" customHeight="1" x14ac:dyDescent="0.2">
      <c r="A17" s="885">
        <v>2012</v>
      </c>
      <c r="B17" s="282" t="s">
        <v>292</v>
      </c>
      <c r="C17" s="674">
        <v>15.53</v>
      </c>
      <c r="D17" s="283">
        <v>2.9158383035122566</v>
      </c>
      <c r="E17" s="65"/>
      <c r="F17" s="65"/>
    </row>
    <row r="18" spans="1:6" ht="14.25" customHeight="1" x14ac:dyDescent="0.2">
      <c r="A18" s="885"/>
      <c r="B18" s="282" t="s">
        <v>290</v>
      </c>
      <c r="C18" s="674">
        <v>16.45</v>
      </c>
      <c r="D18" s="283">
        <v>5.9240180296200897</v>
      </c>
      <c r="F18" s="58"/>
    </row>
    <row r="19" spans="1:6" ht="14.25" customHeight="1" x14ac:dyDescent="0.2">
      <c r="A19" s="885"/>
      <c r="B19" s="282" t="s">
        <v>293</v>
      </c>
      <c r="C19" s="674">
        <v>16.87</v>
      </c>
      <c r="D19" s="283">
        <v>2.5531914893617129</v>
      </c>
      <c r="E19" s="284"/>
      <c r="F19" s="58"/>
    </row>
    <row r="20" spans="1:6" ht="14.25" customHeight="1" x14ac:dyDescent="0.2">
      <c r="A20" s="851"/>
      <c r="B20" s="287" t="s">
        <v>291</v>
      </c>
      <c r="C20" s="676">
        <v>16.100000000000001</v>
      </c>
      <c r="D20" s="288">
        <v>-4.5643153526970925</v>
      </c>
      <c r="E20" s="284"/>
      <c r="F20" s="58"/>
    </row>
    <row r="21" spans="1:6" ht="14.25" customHeight="1" x14ac:dyDescent="0.2">
      <c r="A21" s="850">
        <v>2013</v>
      </c>
      <c r="B21" s="285" t="s">
        <v>288</v>
      </c>
      <c r="C21" s="675">
        <v>16.32</v>
      </c>
      <c r="D21" s="286">
        <v>1.3664596273291854</v>
      </c>
      <c r="E21" s="284"/>
      <c r="F21" s="58"/>
    </row>
    <row r="22" spans="1:6" ht="14.25" customHeight="1" x14ac:dyDescent="0.2">
      <c r="A22" s="885"/>
      <c r="B22" s="282" t="s">
        <v>294</v>
      </c>
      <c r="C22" s="674">
        <v>17.13</v>
      </c>
      <c r="D22" s="283">
        <v>4.9632352941176388</v>
      </c>
      <c r="E22" s="284"/>
      <c r="F22" s="58"/>
    </row>
    <row r="23" spans="1:6" ht="14.25" customHeight="1" x14ac:dyDescent="0.2">
      <c r="A23" s="851"/>
      <c r="B23" s="287" t="s">
        <v>295</v>
      </c>
      <c r="C23" s="676">
        <v>17.5</v>
      </c>
      <c r="D23" s="288">
        <v>2.1599532983070695</v>
      </c>
      <c r="F23" s="58"/>
    </row>
    <row r="24" spans="1:6" ht="14.25" customHeight="1" x14ac:dyDescent="0.2">
      <c r="A24" s="850">
        <v>2015</v>
      </c>
      <c r="B24" s="285" t="s">
        <v>640</v>
      </c>
      <c r="C24" s="675">
        <v>15.81</v>
      </c>
      <c r="D24" s="286">
        <v>-9.66</v>
      </c>
      <c r="F24" s="58"/>
    </row>
    <row r="25" spans="1:6" ht="14.25" customHeight="1" x14ac:dyDescent="0.2">
      <c r="A25" s="885"/>
      <c r="B25" s="282" t="s">
        <v>644</v>
      </c>
      <c r="C25" s="674">
        <v>14.12</v>
      </c>
      <c r="D25" s="283">
        <v>-10.69</v>
      </c>
      <c r="F25" s="58"/>
    </row>
    <row r="26" spans="1:6" ht="14.25" customHeight="1" x14ac:dyDescent="0.2">
      <c r="A26" s="851"/>
      <c r="B26" s="287" t="s">
        <v>654</v>
      </c>
      <c r="C26" s="676">
        <v>13.42</v>
      </c>
      <c r="D26" s="288">
        <v>-4.96</v>
      </c>
    </row>
    <row r="27" spans="1:6" ht="14.25" customHeight="1" x14ac:dyDescent="0.2">
      <c r="A27" s="275"/>
      <c r="D27" s="71" t="s">
        <v>297</v>
      </c>
    </row>
    <row r="28" spans="1:6" ht="14.25" customHeight="1" x14ac:dyDescent="0.2">
      <c r="A28" s="275" t="s">
        <v>296</v>
      </c>
    </row>
    <row r="29" spans="1:6" ht="14.25" customHeight="1" x14ac:dyDescent="0.2">
      <c r="A29" s="275"/>
    </row>
  </sheetData>
  <mergeCells count="7">
    <mergeCell ref="A24:A26"/>
    <mergeCell ref="A21:A23"/>
    <mergeCell ref="A1:D2"/>
    <mergeCell ref="A5:A8"/>
    <mergeCell ref="A9:A12"/>
    <mergeCell ref="A13:A16"/>
    <mergeCell ref="A17:A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50" t="s">
        <v>647</v>
      </c>
      <c r="C3" s="852" t="s">
        <v>490</v>
      </c>
      <c r="D3" s="850" t="s">
        <v>610</v>
      </c>
      <c r="E3" s="852" t="s">
        <v>490</v>
      </c>
      <c r="F3" s="854" t="s">
        <v>111</v>
      </c>
      <c r="G3" s="854"/>
    </row>
    <row r="4" spans="1:7" ht="14.45" customHeight="1" x14ac:dyDescent="0.25">
      <c r="A4" s="64"/>
      <c r="B4" s="851"/>
      <c r="C4" s="853"/>
      <c r="D4" s="851"/>
      <c r="E4" s="853"/>
      <c r="F4" s="463">
        <v>2014</v>
      </c>
      <c r="G4" s="463">
        <v>2013</v>
      </c>
    </row>
    <row r="5" spans="1:7" x14ac:dyDescent="0.2">
      <c r="A5" s="65" t="s">
        <v>112</v>
      </c>
      <c r="B5" s="266">
        <v>11975.110065789622</v>
      </c>
      <c r="C5" s="267">
        <v>10.113043660139244</v>
      </c>
      <c r="D5" s="266">
        <v>11396.81732916</v>
      </c>
      <c r="E5" s="267">
        <v>9.4621336849910733</v>
      </c>
      <c r="F5" s="776">
        <v>13.166960597027218</v>
      </c>
      <c r="G5" s="776">
        <v>15.464818533595858</v>
      </c>
    </row>
    <row r="6" spans="1:7" x14ac:dyDescent="0.2">
      <c r="A6" s="65" t="s">
        <v>113</v>
      </c>
      <c r="B6" s="266">
        <v>50740.304559999997</v>
      </c>
      <c r="C6" s="267">
        <v>42.850455029217031</v>
      </c>
      <c r="D6" s="266">
        <v>51317.6751678</v>
      </c>
      <c r="E6" s="267">
        <v>42.606167039132451</v>
      </c>
      <c r="F6" s="776">
        <v>0.61252095882177338</v>
      </c>
      <c r="G6" s="776">
        <v>0.73061219623459694</v>
      </c>
    </row>
    <row r="7" spans="1:7" x14ac:dyDescent="0.2">
      <c r="A7" s="65" t="s">
        <v>114</v>
      </c>
      <c r="B7" s="266">
        <v>23663.594664</v>
      </c>
      <c r="C7" s="267">
        <v>19.984030599980144</v>
      </c>
      <c r="D7" s="266">
        <v>26077.468643999997</v>
      </c>
      <c r="E7" s="267">
        <v>21.650649242605471</v>
      </c>
      <c r="F7" s="776">
        <v>8.8007541946628728E-2</v>
      </c>
      <c r="G7" s="776">
        <v>0.19104022970980514</v>
      </c>
    </row>
    <row r="8" spans="1:7" x14ac:dyDescent="0.2">
      <c r="A8" s="65" t="s">
        <v>115</v>
      </c>
      <c r="B8" s="266">
        <v>14932.588630303027</v>
      </c>
      <c r="C8" s="267">
        <v>12.610649918664924</v>
      </c>
      <c r="D8" s="266">
        <v>14784.442424242423</v>
      </c>
      <c r="E8" s="267">
        <v>12.274687453163388</v>
      </c>
      <c r="F8" s="776">
        <v>100</v>
      </c>
      <c r="G8" s="776">
        <v>100</v>
      </c>
    </row>
    <row r="9" spans="1:7" x14ac:dyDescent="0.2">
      <c r="A9" s="65" t="s">
        <v>116</v>
      </c>
      <c r="B9" s="266">
        <v>17274.618443135863</v>
      </c>
      <c r="C9" s="267">
        <v>14.588506457803502</v>
      </c>
      <c r="D9" s="266">
        <v>17304.626457999999</v>
      </c>
      <c r="E9" s="267">
        <v>14.367053905083333</v>
      </c>
      <c r="F9" s="776">
        <v>100</v>
      </c>
      <c r="G9" s="776">
        <v>100</v>
      </c>
    </row>
    <row r="10" spans="1:7" x14ac:dyDescent="0.2">
      <c r="A10" s="65" t="s">
        <v>117</v>
      </c>
      <c r="B10" s="266">
        <v>119.22180346348519</v>
      </c>
      <c r="C10" s="267">
        <v>0.10068344232686298</v>
      </c>
      <c r="D10" s="266">
        <v>146.1456</v>
      </c>
      <c r="E10" s="267">
        <v>0.12133643672036938</v>
      </c>
      <c r="F10" s="776" t="s">
        <v>648</v>
      </c>
      <c r="G10" s="776" t="s">
        <v>649</v>
      </c>
    </row>
    <row r="11" spans="1:7" x14ac:dyDescent="0.2">
      <c r="A11" s="65" t="s">
        <v>118</v>
      </c>
      <c r="B11" s="266">
        <v>-292.916</v>
      </c>
      <c r="C11" s="267">
        <v>-0.24736910813170204</v>
      </c>
      <c r="D11" s="266">
        <v>-580.58600000000001</v>
      </c>
      <c r="E11" s="267">
        <v>-0.48202776169609196</v>
      </c>
      <c r="F11" s="777"/>
      <c r="G11" s="777"/>
    </row>
    <row r="12" spans="1:7" x14ac:dyDescent="0.2">
      <c r="A12" s="68" t="s">
        <v>119</v>
      </c>
      <c r="B12" s="778">
        <v>118412.522166692</v>
      </c>
      <c r="C12" s="779">
        <v>100</v>
      </c>
      <c r="D12" s="778">
        <v>120446.58962320242</v>
      </c>
      <c r="E12" s="779">
        <v>100</v>
      </c>
      <c r="F12" s="779">
        <v>28.395029099457979</v>
      </c>
      <c r="G12" s="779">
        <v>28.579026901539933</v>
      </c>
    </row>
    <row r="13" spans="1:7" x14ac:dyDescent="0.2">
      <c r="A13" s="65"/>
      <c r="B13" s="65"/>
      <c r="C13" s="65"/>
      <c r="D13" s="65"/>
      <c r="E13" s="65"/>
      <c r="F13" s="65"/>
      <c r="G13" s="71" t="s">
        <v>611</v>
      </c>
    </row>
    <row r="14" spans="1:7" x14ac:dyDescent="0.2">
      <c r="A14" s="780" t="s">
        <v>612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/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565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0" t="s">
        <v>298</v>
      </c>
    </row>
    <row r="3" spans="1:6" x14ac:dyDescent="0.2">
      <c r="A3" s="63"/>
      <c r="B3" s="862" t="s">
        <v>299</v>
      </c>
      <c r="C3" s="862"/>
      <c r="D3" s="862"/>
      <c r="E3" s="260" t="s">
        <v>300</v>
      </c>
      <c r="F3" s="260"/>
    </row>
    <row r="4" spans="1:6" x14ac:dyDescent="0.2">
      <c r="A4" s="75"/>
      <c r="B4" s="291" t="s">
        <v>658</v>
      </c>
      <c r="C4" s="292" t="s">
        <v>653</v>
      </c>
      <c r="D4" s="291" t="s">
        <v>662</v>
      </c>
      <c r="E4" s="262" t="s">
        <v>301</v>
      </c>
      <c r="F4" s="261" t="s">
        <v>302</v>
      </c>
    </row>
    <row r="5" spans="1:6" x14ac:dyDescent="0.2">
      <c r="A5" s="677" t="s">
        <v>567</v>
      </c>
      <c r="B5" s="293">
        <v>123.968086116129</v>
      </c>
      <c r="C5" s="293">
        <v>131.700626490323</v>
      </c>
      <c r="D5" s="293">
        <v>140.99</v>
      </c>
      <c r="E5" s="293">
        <v>-5.8713011321644455</v>
      </c>
      <c r="F5" s="293">
        <v>-12.07313560101497</v>
      </c>
    </row>
    <row r="6" spans="1:6" x14ac:dyDescent="0.2">
      <c r="A6" s="75" t="s">
        <v>566</v>
      </c>
      <c r="B6" s="272">
        <v>108.890562341935</v>
      </c>
      <c r="C6" s="288">
        <v>114.960403729032</v>
      </c>
      <c r="D6" s="272">
        <v>132.25</v>
      </c>
      <c r="E6" s="272">
        <v>-5.2799409102667649</v>
      </c>
      <c r="F6" s="272">
        <v>-17.663090856759929</v>
      </c>
    </row>
    <row r="7" spans="1:6" x14ac:dyDescent="0.2">
      <c r="A7" s="1"/>
      <c r="B7" s="1"/>
      <c r="C7" s="1"/>
      <c r="D7" s="1"/>
      <c r="E7" s="1"/>
      <c r="F7" s="71" t="s">
        <v>297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sqref="A1:C2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48" t="s">
        <v>303</v>
      </c>
      <c r="B1" s="848"/>
      <c r="C1" s="848"/>
      <c r="D1" s="58"/>
      <c r="E1" s="58"/>
    </row>
    <row r="2" spans="1:38" x14ac:dyDescent="0.2">
      <c r="A2" s="849"/>
      <c r="B2" s="848"/>
      <c r="C2" s="848"/>
      <c r="D2" s="8"/>
      <c r="E2" s="62" t="s">
        <v>298</v>
      </c>
    </row>
    <row r="3" spans="1:38" x14ac:dyDescent="0.2">
      <c r="A3" s="64"/>
      <c r="B3" s="295" t="s">
        <v>304</v>
      </c>
      <c r="C3" s="295" t="s">
        <v>305</v>
      </c>
      <c r="D3" s="295" t="s">
        <v>306</v>
      </c>
      <c r="E3" s="295" t="s">
        <v>307</v>
      </c>
    </row>
    <row r="4" spans="1:38" x14ac:dyDescent="0.2">
      <c r="A4" s="296" t="s">
        <v>308</v>
      </c>
      <c r="B4" s="297">
        <v>123.968086116129</v>
      </c>
      <c r="C4" s="298">
        <v>21.515122383790981</v>
      </c>
      <c r="D4" s="298">
        <v>46.16844150210612</v>
      </c>
      <c r="E4" s="298">
        <v>56.2845222302319</v>
      </c>
      <c r="F4" s="437"/>
      <c r="G4" s="437"/>
      <c r="H4" s="437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  <c r="AJ4" s="439"/>
      <c r="AK4" s="439"/>
      <c r="AL4" s="439"/>
    </row>
    <row r="5" spans="1:38" x14ac:dyDescent="0.2">
      <c r="A5" s="299" t="s">
        <v>309</v>
      </c>
      <c r="B5" s="300">
        <v>144.19677419354838</v>
      </c>
      <c r="C5" s="294">
        <v>23.023014367037138</v>
      </c>
      <c r="D5" s="294">
        <v>65.450050149091894</v>
      </c>
      <c r="E5" s="294">
        <v>55.723709677419343</v>
      </c>
      <c r="F5" s="437"/>
      <c r="G5" s="437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</row>
    <row r="6" spans="1:38" x14ac:dyDescent="0.2">
      <c r="A6" s="299" t="s">
        <v>310</v>
      </c>
      <c r="B6" s="300">
        <v>124.55806451612902</v>
      </c>
      <c r="C6" s="294">
        <v>20.759677419354837</v>
      </c>
      <c r="D6" s="294">
        <v>49.335967741935484</v>
      </c>
      <c r="E6" s="294">
        <v>54.462419354838708</v>
      </c>
      <c r="F6" s="437"/>
      <c r="G6" s="437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438"/>
      <c r="AG6" s="438"/>
      <c r="AH6" s="438"/>
      <c r="AI6" s="438"/>
      <c r="AJ6" s="438"/>
      <c r="AK6" s="438"/>
      <c r="AL6" s="438"/>
    </row>
    <row r="7" spans="1:38" x14ac:dyDescent="0.2">
      <c r="A7" s="299" t="s">
        <v>253</v>
      </c>
      <c r="B7" s="300">
        <v>139.4983870967742</v>
      </c>
      <c r="C7" s="294">
        <v>24.210463876299652</v>
      </c>
      <c r="D7" s="294">
        <v>61.521987736603577</v>
      </c>
      <c r="E7" s="294">
        <v>53.765935483870962</v>
      </c>
      <c r="F7" s="437"/>
      <c r="G7" s="437"/>
      <c r="N7" s="438"/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438"/>
      <c r="AA7" s="438"/>
      <c r="AB7" s="438"/>
      <c r="AC7" s="438"/>
      <c r="AD7" s="438"/>
      <c r="AE7" s="438"/>
      <c r="AF7" s="438"/>
      <c r="AG7" s="438"/>
      <c r="AH7" s="438"/>
      <c r="AI7" s="438"/>
      <c r="AJ7" s="438"/>
      <c r="AK7" s="438"/>
      <c r="AL7" s="438"/>
    </row>
    <row r="8" spans="1:38" x14ac:dyDescent="0.2">
      <c r="A8" s="299" t="s">
        <v>311</v>
      </c>
      <c r="B8" s="300">
        <v>117.51983348122542</v>
      </c>
      <c r="C8" s="294">
        <v>19.586638913537573</v>
      </c>
      <c r="D8" s="294">
        <v>36.302296890308057</v>
      </c>
      <c r="E8" s="294">
        <v>61.630897677379792</v>
      </c>
      <c r="F8" s="437"/>
      <c r="G8" s="437"/>
      <c r="N8" s="438"/>
      <c r="O8" s="438"/>
      <c r="P8" s="438"/>
      <c r="Q8" s="438"/>
      <c r="R8" s="438"/>
      <c r="S8" s="438"/>
      <c r="T8" s="438"/>
      <c r="U8" s="438"/>
      <c r="V8" s="438"/>
      <c r="W8" s="438"/>
      <c r="X8" s="438"/>
      <c r="Y8" s="438"/>
      <c r="Z8" s="438"/>
      <c r="AA8" s="438"/>
      <c r="AB8" s="438"/>
      <c r="AC8" s="438"/>
      <c r="AD8" s="438"/>
      <c r="AE8" s="438"/>
      <c r="AF8" s="438"/>
      <c r="AG8" s="438"/>
      <c r="AH8" s="438"/>
      <c r="AI8" s="438"/>
      <c r="AJ8" s="438"/>
      <c r="AK8" s="438"/>
      <c r="AL8" s="438"/>
    </row>
    <row r="9" spans="1:38" x14ac:dyDescent="0.2">
      <c r="A9" s="299" t="s">
        <v>312</v>
      </c>
      <c r="B9" s="300">
        <v>121.66416339445786</v>
      </c>
      <c r="C9" s="294">
        <v>21.115268027137315</v>
      </c>
      <c r="D9" s="294">
        <v>47.485506561456361</v>
      </c>
      <c r="E9" s="294">
        <v>53.063388805864179</v>
      </c>
      <c r="F9" s="437"/>
      <c r="G9" s="437"/>
    </row>
    <row r="10" spans="1:38" x14ac:dyDescent="0.2">
      <c r="A10" s="299" t="s">
        <v>313</v>
      </c>
      <c r="B10" s="300">
        <v>128.7874193548387</v>
      </c>
      <c r="C10" s="294">
        <v>20.562697207915424</v>
      </c>
      <c r="D10" s="294">
        <v>48.969947953374884</v>
      </c>
      <c r="E10" s="294">
        <v>59.254774193548393</v>
      </c>
      <c r="F10" s="437"/>
      <c r="G10" s="437"/>
    </row>
    <row r="11" spans="1:38" x14ac:dyDescent="0.2">
      <c r="A11" s="299" t="s">
        <v>314</v>
      </c>
      <c r="B11" s="300">
        <v>130.72378523435549</v>
      </c>
      <c r="C11" s="294">
        <v>26.144757046871099</v>
      </c>
      <c r="D11" s="294">
        <v>51.037259375854738</v>
      </c>
      <c r="E11" s="294">
        <v>53.541768811629652</v>
      </c>
      <c r="F11" s="437"/>
      <c r="G11" s="437"/>
    </row>
    <row r="12" spans="1:38" x14ac:dyDescent="0.2">
      <c r="A12" s="299" t="s">
        <v>315</v>
      </c>
      <c r="B12" s="300">
        <v>153.88144524849184</v>
      </c>
      <c r="C12" s="294">
        <v>30.77628904969837</v>
      </c>
      <c r="D12" s="294">
        <v>61.213524890646646</v>
      </c>
      <c r="E12" s="294">
        <v>61.891631308146827</v>
      </c>
      <c r="F12" s="437"/>
      <c r="G12" s="437"/>
    </row>
    <row r="13" spans="1:38" x14ac:dyDescent="0.2">
      <c r="A13" s="299" t="s">
        <v>316</v>
      </c>
      <c r="B13" s="300">
        <v>135.90967741935484</v>
      </c>
      <c r="C13" s="294">
        <v>22.651612903225807</v>
      </c>
      <c r="D13" s="294">
        <v>57.017258064516113</v>
      </c>
      <c r="E13" s="294">
        <v>56.240806451612912</v>
      </c>
      <c r="F13" s="437"/>
      <c r="G13" s="437"/>
    </row>
    <row r="14" spans="1:38" x14ac:dyDescent="0.2">
      <c r="A14" s="299" t="s">
        <v>317</v>
      </c>
      <c r="B14" s="300">
        <v>132.81612903225806</v>
      </c>
      <c r="C14" s="294">
        <v>23.950449497620305</v>
      </c>
      <c r="D14" s="294">
        <v>55.466002115282912</v>
      </c>
      <c r="E14" s="294">
        <v>53.399677419354838</v>
      </c>
      <c r="F14" s="437"/>
      <c r="G14" s="437"/>
    </row>
    <row r="15" spans="1:38" x14ac:dyDescent="0.2">
      <c r="A15" s="299" t="s">
        <v>218</v>
      </c>
      <c r="B15" s="300">
        <v>114.90967741935484</v>
      </c>
      <c r="C15" s="294">
        <v>19.151612903225811</v>
      </c>
      <c r="D15" s="294">
        <v>42.276806451612899</v>
      </c>
      <c r="E15" s="294">
        <v>53.481258064516126</v>
      </c>
      <c r="F15" s="437"/>
      <c r="G15" s="437"/>
    </row>
    <row r="16" spans="1:38" x14ac:dyDescent="0.2">
      <c r="A16" s="299" t="s">
        <v>318</v>
      </c>
      <c r="B16" s="301">
        <v>153.33870967741936</v>
      </c>
      <c r="C16" s="283">
        <v>29.678459937565041</v>
      </c>
      <c r="D16" s="283">
        <v>65.278088449531737</v>
      </c>
      <c r="E16" s="283">
        <v>58.382161290322586</v>
      </c>
      <c r="F16" s="437"/>
      <c r="G16" s="437"/>
    </row>
    <row r="17" spans="1:13" x14ac:dyDescent="0.2">
      <c r="A17" s="299" t="s">
        <v>254</v>
      </c>
      <c r="B17" s="300">
        <v>139.02683870967741</v>
      </c>
      <c r="C17" s="294">
        <v>23.171139784946238</v>
      </c>
      <c r="D17" s="294">
        <v>63.049956989247306</v>
      </c>
      <c r="E17" s="294">
        <v>52.805741935483866</v>
      </c>
      <c r="F17" s="437"/>
      <c r="G17" s="437"/>
    </row>
    <row r="18" spans="1:13" x14ac:dyDescent="0.2">
      <c r="A18" s="299" t="s">
        <v>255</v>
      </c>
      <c r="B18" s="300">
        <v>152.85483870967741</v>
      </c>
      <c r="C18" s="294">
        <v>28.582612116443745</v>
      </c>
      <c r="D18" s="294">
        <v>68.097613690007876</v>
      </c>
      <c r="E18" s="294">
        <v>56.174612903225793</v>
      </c>
      <c r="F18" s="437"/>
      <c r="G18" s="437"/>
    </row>
    <row r="19" spans="1:13" x14ac:dyDescent="0.2">
      <c r="A19" s="58" t="s">
        <v>256</v>
      </c>
      <c r="B19" s="300">
        <v>160.4225806451613</v>
      </c>
      <c r="C19" s="294">
        <v>27.841935483870973</v>
      </c>
      <c r="D19" s="294">
        <v>77.407225806451635</v>
      </c>
      <c r="E19" s="294">
        <v>55.1734193548387</v>
      </c>
      <c r="F19" s="437"/>
      <c r="G19" s="437"/>
    </row>
    <row r="20" spans="1:13" x14ac:dyDescent="0.2">
      <c r="A20" s="58" t="s">
        <v>319</v>
      </c>
      <c r="B20" s="300">
        <v>119.46785116925068</v>
      </c>
      <c r="C20" s="294">
        <v>25.398677020234398</v>
      </c>
      <c r="D20" s="294">
        <v>39.070726636637403</v>
      </c>
      <c r="E20" s="294">
        <v>54.998447512378867</v>
      </c>
      <c r="F20" s="437"/>
      <c r="G20" s="437"/>
    </row>
    <row r="21" spans="1:13" x14ac:dyDescent="0.2">
      <c r="A21" s="58" t="s">
        <v>320</v>
      </c>
      <c r="B21" s="300">
        <v>142.86774193548388</v>
      </c>
      <c r="C21" s="294">
        <v>26.715106215578288</v>
      </c>
      <c r="D21" s="294">
        <v>60.771861526357199</v>
      </c>
      <c r="E21" s="294">
        <v>55.38077419354839</v>
      </c>
      <c r="F21" s="437"/>
      <c r="G21" s="437"/>
    </row>
    <row r="22" spans="1:13" x14ac:dyDescent="0.2">
      <c r="A22" s="58" t="s">
        <v>219</v>
      </c>
      <c r="B22" s="300">
        <v>157.29203225806452</v>
      </c>
      <c r="C22" s="294">
        <v>28.364136964569013</v>
      </c>
      <c r="D22" s="294">
        <v>72.839959809624546</v>
      </c>
      <c r="E22" s="294">
        <v>56.087935483870965</v>
      </c>
      <c r="F22" s="437"/>
      <c r="G22" s="437"/>
    </row>
    <row r="23" spans="1:13" x14ac:dyDescent="0.2">
      <c r="A23" s="302" t="s">
        <v>321</v>
      </c>
      <c r="B23" s="303">
        <v>118.80132258064516</v>
      </c>
      <c r="C23" s="304">
        <v>20.618411356971475</v>
      </c>
      <c r="D23" s="304">
        <v>41.989975739802716</v>
      </c>
      <c r="E23" s="304">
        <v>56.192935483870976</v>
      </c>
      <c r="F23" s="437"/>
      <c r="G23" s="437"/>
    </row>
    <row r="24" spans="1:13" x14ac:dyDescent="0.2">
      <c r="A24" s="302" t="s">
        <v>322</v>
      </c>
      <c r="B24" s="303">
        <v>121.63780645161289</v>
      </c>
      <c r="C24" s="304">
        <v>21.110693681684882</v>
      </c>
      <c r="D24" s="304">
        <v>43.442983737669962</v>
      </c>
      <c r="E24" s="304">
        <v>57.084129032258055</v>
      </c>
      <c r="F24" s="437"/>
      <c r="G24" s="437"/>
    </row>
    <row r="25" spans="1:13" x14ac:dyDescent="0.2">
      <c r="A25" s="282" t="s">
        <v>323</v>
      </c>
      <c r="B25" s="303">
        <v>122.14167741935482</v>
      </c>
      <c r="C25" s="304">
        <v>17.747081334436174</v>
      </c>
      <c r="D25" s="304">
        <v>46.209112213950903</v>
      </c>
      <c r="E25" s="304">
        <v>58.185483870967744</v>
      </c>
      <c r="F25" s="437"/>
      <c r="G25" s="437"/>
    </row>
    <row r="26" spans="1:13" x14ac:dyDescent="0.2">
      <c r="A26" s="282" t="s">
        <v>324</v>
      </c>
      <c r="B26" s="303">
        <v>135</v>
      </c>
      <c r="C26" s="304">
        <v>20.593220338983052</v>
      </c>
      <c r="D26" s="304">
        <v>51.937779661016954</v>
      </c>
      <c r="E26" s="304">
        <v>62.468999999999994</v>
      </c>
      <c r="F26" s="437"/>
      <c r="G26" s="437"/>
    </row>
    <row r="27" spans="1:13" x14ac:dyDescent="0.2">
      <c r="A27" s="282" t="s">
        <v>325</v>
      </c>
      <c r="B27" s="303">
        <v>117.5545999158018</v>
      </c>
      <c r="C27" s="304">
        <v>21.981754455800338</v>
      </c>
      <c r="D27" s="304">
        <v>39.902115803515144</v>
      </c>
      <c r="E27" s="304">
        <v>55.670729656486323</v>
      </c>
      <c r="F27" s="437"/>
      <c r="G27" s="437"/>
    </row>
    <row r="28" spans="1:13" x14ac:dyDescent="0.2">
      <c r="A28" s="58" t="s">
        <v>257</v>
      </c>
      <c r="B28" s="300">
        <v>148.97096774193548</v>
      </c>
      <c r="C28" s="294">
        <v>27.856359821662732</v>
      </c>
      <c r="D28" s="294">
        <v>61.750865984788859</v>
      </c>
      <c r="E28" s="294">
        <v>59.36374193548388</v>
      </c>
      <c r="F28" s="437"/>
      <c r="G28" s="437"/>
    </row>
    <row r="29" spans="1:13" x14ac:dyDescent="0.2">
      <c r="A29" s="282" t="s">
        <v>222</v>
      </c>
      <c r="B29" s="303">
        <v>161.42895339790834</v>
      </c>
      <c r="C29" s="304">
        <v>26.904825566318063</v>
      </c>
      <c r="D29" s="304">
        <v>81.331381293060218</v>
      </c>
      <c r="E29" s="304">
        <v>53.192746538530059</v>
      </c>
      <c r="F29" s="437"/>
      <c r="G29" s="437"/>
    </row>
    <row r="30" spans="1:13" x14ac:dyDescent="0.2">
      <c r="A30" s="58" t="s">
        <v>326</v>
      </c>
      <c r="B30" s="300">
        <v>122.43450334609886</v>
      </c>
      <c r="C30" s="294">
        <v>23.697000647632038</v>
      </c>
      <c r="D30" s="294">
        <v>46.022708645548747</v>
      </c>
      <c r="E30" s="294">
        <v>52.71479405291808</v>
      </c>
      <c r="F30" s="437"/>
      <c r="G30" s="437"/>
    </row>
    <row r="31" spans="1:13" x14ac:dyDescent="0.2">
      <c r="A31" s="305" t="s">
        <v>258</v>
      </c>
      <c r="B31" s="306">
        <v>142.49887013656127</v>
      </c>
      <c r="C31" s="272">
        <v>28.499774027312252</v>
      </c>
      <c r="D31" s="272">
        <v>59.250114251979198</v>
      </c>
      <c r="E31" s="272">
        <v>54.748981857269811</v>
      </c>
      <c r="F31" s="437"/>
      <c r="G31" s="437"/>
    </row>
    <row r="32" spans="1:13" x14ac:dyDescent="0.2">
      <c r="A32" s="307" t="s">
        <v>327</v>
      </c>
      <c r="B32" s="308">
        <v>144.75102871498626</v>
      </c>
      <c r="C32" s="308">
        <v>25.219192654477954</v>
      </c>
      <c r="D32" s="308">
        <v>64.214551289514645</v>
      </c>
      <c r="E32" s="308">
        <v>55.317284770993673</v>
      </c>
      <c r="F32" s="437"/>
      <c r="G32" s="437"/>
      <c r="M32" s="438"/>
    </row>
    <row r="33" spans="1:13" x14ac:dyDescent="0.2">
      <c r="A33" s="309" t="s">
        <v>328</v>
      </c>
      <c r="B33" s="310">
        <v>144.89057541640125</v>
      </c>
      <c r="C33" s="310">
        <v>24.775149555970273</v>
      </c>
      <c r="D33" s="310">
        <v>64.260416001668958</v>
      </c>
      <c r="E33" s="310">
        <v>55.855009858762017</v>
      </c>
      <c r="F33" s="437"/>
      <c r="G33" s="437"/>
      <c r="M33" s="438"/>
    </row>
    <row r="34" spans="1:13" x14ac:dyDescent="0.2">
      <c r="A34" s="309" t="s">
        <v>329</v>
      </c>
      <c r="B34" s="311">
        <v>20.922489300272247</v>
      </c>
      <c r="C34" s="311">
        <v>3.2600271721792922</v>
      </c>
      <c r="D34" s="311">
        <v>18.091974499562838</v>
      </c>
      <c r="E34" s="311">
        <v>-0.42951237146988319</v>
      </c>
      <c r="F34" s="437"/>
      <c r="G34" s="437"/>
    </row>
    <row r="35" spans="1:13" x14ac:dyDescent="0.2">
      <c r="A35" s="94"/>
      <c r="B35" s="65"/>
      <c r="C35" s="58"/>
      <c r="D35" s="8"/>
      <c r="E35" s="71" t="s">
        <v>297</v>
      </c>
    </row>
    <row r="36" spans="1:13" x14ac:dyDescent="0.2">
      <c r="B36" s="437"/>
      <c r="C36" s="437"/>
      <c r="D36" s="437"/>
      <c r="E36" s="437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sqref="A1:C2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48" t="s">
        <v>330</v>
      </c>
      <c r="B1" s="848"/>
      <c r="C1" s="848"/>
      <c r="D1" s="58"/>
      <c r="E1" s="58"/>
    </row>
    <row r="2" spans="1:36" x14ac:dyDescent="0.2">
      <c r="A2" s="849"/>
      <c r="B2" s="848"/>
      <c r="C2" s="848"/>
      <c r="D2" s="8"/>
      <c r="E2" s="62" t="s">
        <v>298</v>
      </c>
    </row>
    <row r="3" spans="1:36" x14ac:dyDescent="0.2">
      <c r="A3" s="64"/>
      <c r="B3" s="295" t="s">
        <v>304</v>
      </c>
      <c r="C3" s="295" t="s">
        <v>305</v>
      </c>
      <c r="D3" s="295" t="s">
        <v>306</v>
      </c>
      <c r="E3" s="295" t="s">
        <v>307</v>
      </c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441"/>
      <c r="AA3" s="441"/>
      <c r="AB3" s="441"/>
      <c r="AC3" s="441"/>
      <c r="AD3" s="441"/>
      <c r="AE3" s="441"/>
      <c r="AF3" s="441"/>
      <c r="AG3" s="441"/>
      <c r="AH3" s="441"/>
      <c r="AI3" s="441"/>
      <c r="AJ3" s="441"/>
    </row>
    <row r="4" spans="1:36" x14ac:dyDescent="0.2">
      <c r="A4" s="296" t="s">
        <v>308</v>
      </c>
      <c r="B4" s="297">
        <v>108.890562341935</v>
      </c>
      <c r="C4" s="298">
        <v>18.898362059344088</v>
      </c>
      <c r="D4" s="298">
        <v>36.764382455584808</v>
      </c>
      <c r="E4" s="298">
        <v>53.227817827006099</v>
      </c>
      <c r="F4" s="437"/>
      <c r="G4" s="437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</row>
    <row r="5" spans="1:36" x14ac:dyDescent="0.2">
      <c r="A5" s="299" t="s">
        <v>309</v>
      </c>
      <c r="B5" s="300">
        <v>116.22258064516129</v>
      </c>
      <c r="C5" s="294">
        <v>18.556546489563566</v>
      </c>
      <c r="D5" s="294">
        <v>47.039969639468687</v>
      </c>
      <c r="E5" s="294">
        <v>50.626064516129034</v>
      </c>
      <c r="G5" s="437"/>
      <c r="H5" s="442"/>
      <c r="I5" s="442"/>
      <c r="J5" s="442"/>
      <c r="K5" s="442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0"/>
      <c r="AH5" s="440"/>
      <c r="AI5" s="440"/>
      <c r="AJ5" s="440"/>
    </row>
    <row r="6" spans="1:36" x14ac:dyDescent="0.2">
      <c r="A6" s="299" t="s">
        <v>310</v>
      </c>
      <c r="B6" s="300">
        <v>109.69032258064517</v>
      </c>
      <c r="C6" s="294">
        <v>18.28172043010753</v>
      </c>
      <c r="D6" s="294">
        <v>40.9639247311828</v>
      </c>
      <c r="E6" s="294">
        <v>50.444677419354839</v>
      </c>
      <c r="G6" s="437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3"/>
      <c r="AF6" s="443"/>
      <c r="AG6" s="443"/>
      <c r="AH6" s="443"/>
      <c r="AI6" s="443"/>
      <c r="AJ6" s="443"/>
    </row>
    <row r="7" spans="1:36" x14ac:dyDescent="0.2">
      <c r="A7" s="299" t="s">
        <v>253</v>
      </c>
      <c r="B7" s="300">
        <v>113.05709677419354</v>
      </c>
      <c r="C7" s="294">
        <v>19.621479605438548</v>
      </c>
      <c r="D7" s="294">
        <v>42.884004265529185</v>
      </c>
      <c r="E7" s="294">
        <v>50.551612903225809</v>
      </c>
      <c r="G7" s="437"/>
      <c r="L7" s="442"/>
      <c r="M7" s="442"/>
      <c r="N7" s="442"/>
      <c r="O7" s="442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  <c r="AE7" s="442"/>
      <c r="AF7" s="442"/>
      <c r="AG7" s="442"/>
      <c r="AH7" s="442"/>
      <c r="AI7" s="442"/>
      <c r="AJ7" s="442"/>
    </row>
    <row r="8" spans="1:36" x14ac:dyDescent="0.2">
      <c r="A8" s="299" t="s">
        <v>311</v>
      </c>
      <c r="B8" s="300">
        <v>117.95857812494849</v>
      </c>
      <c r="C8" s="294">
        <v>19.659763020824752</v>
      </c>
      <c r="D8" s="294">
        <v>32.978889918818808</v>
      </c>
      <c r="E8" s="294">
        <v>65.319925185304925</v>
      </c>
      <c r="G8" s="437"/>
    </row>
    <row r="9" spans="1:36" x14ac:dyDescent="0.2">
      <c r="A9" s="299" t="s">
        <v>312</v>
      </c>
      <c r="B9" s="300">
        <v>116.54958462705784</v>
      </c>
      <c r="C9" s="294">
        <v>20.227613860894333</v>
      </c>
      <c r="D9" s="294">
        <v>40.495819871860277</v>
      </c>
      <c r="E9" s="294">
        <v>55.826150894303225</v>
      </c>
      <c r="G9" s="437"/>
    </row>
    <row r="10" spans="1:36" x14ac:dyDescent="0.2">
      <c r="A10" s="299" t="s">
        <v>313</v>
      </c>
      <c r="B10" s="300">
        <v>122.49022580645162</v>
      </c>
      <c r="C10" s="294">
        <v>19.557262943887235</v>
      </c>
      <c r="D10" s="294">
        <v>46.06986608837083</v>
      </c>
      <c r="E10" s="294">
        <v>56.863096774193551</v>
      </c>
      <c r="G10" s="437"/>
    </row>
    <row r="11" spans="1:36" x14ac:dyDescent="0.2">
      <c r="A11" s="299" t="s">
        <v>314</v>
      </c>
      <c r="B11" s="300">
        <v>116.43612113250353</v>
      </c>
      <c r="C11" s="294">
        <v>23.287224226500705</v>
      </c>
      <c r="D11" s="294">
        <v>40.459589038890009</v>
      </c>
      <c r="E11" s="294">
        <v>52.689307867112817</v>
      </c>
      <c r="G11" s="437"/>
    </row>
    <row r="12" spans="1:36" x14ac:dyDescent="0.2">
      <c r="A12" s="299" t="s">
        <v>315</v>
      </c>
      <c r="B12" s="300">
        <v>125.07445044523999</v>
      </c>
      <c r="C12" s="294">
        <v>25.014890089047999</v>
      </c>
      <c r="D12" s="294">
        <v>41.903391491473727</v>
      </c>
      <c r="E12" s="294">
        <v>58.156168864718268</v>
      </c>
      <c r="G12" s="437"/>
    </row>
    <row r="13" spans="1:36" x14ac:dyDescent="0.2">
      <c r="A13" s="299" t="s">
        <v>316</v>
      </c>
      <c r="B13" s="300">
        <v>112.88064516129032</v>
      </c>
      <c r="C13" s="294">
        <v>18.813440860215056</v>
      </c>
      <c r="D13" s="294">
        <v>40.60510752688171</v>
      </c>
      <c r="E13" s="294">
        <v>53.462096774193547</v>
      </c>
      <c r="G13" s="437"/>
    </row>
    <row r="14" spans="1:36" x14ac:dyDescent="0.2">
      <c r="A14" s="299" t="s">
        <v>317</v>
      </c>
      <c r="B14" s="300">
        <v>117.50322580645161</v>
      </c>
      <c r="C14" s="294">
        <v>21.189106292966684</v>
      </c>
      <c r="D14" s="294">
        <v>47.389893707033309</v>
      </c>
      <c r="E14" s="294">
        <v>48.924225806451616</v>
      </c>
      <c r="G14" s="437"/>
    </row>
    <row r="15" spans="1:36" x14ac:dyDescent="0.2">
      <c r="A15" s="299" t="s">
        <v>218</v>
      </c>
      <c r="B15" s="300">
        <v>104.11935483870968</v>
      </c>
      <c r="C15" s="294">
        <v>17.353225806451618</v>
      </c>
      <c r="D15" s="294">
        <v>39.292032258064509</v>
      </c>
      <c r="E15" s="294">
        <v>47.474096774193555</v>
      </c>
      <c r="G15" s="437"/>
    </row>
    <row r="16" spans="1:36" x14ac:dyDescent="0.2">
      <c r="A16" s="299" t="s">
        <v>318</v>
      </c>
      <c r="B16" s="301">
        <v>131.87096774193549</v>
      </c>
      <c r="C16" s="283">
        <v>25.52341311134235</v>
      </c>
      <c r="D16" s="283">
        <v>49.847006243496352</v>
      </c>
      <c r="E16" s="283">
        <v>56.500548387096785</v>
      </c>
      <c r="G16" s="437"/>
    </row>
    <row r="17" spans="1:11" x14ac:dyDescent="0.2">
      <c r="A17" s="299" t="s">
        <v>254</v>
      </c>
      <c r="B17" s="300">
        <v>113.48490322580645</v>
      </c>
      <c r="C17" s="294">
        <v>18.914150537634409</v>
      </c>
      <c r="D17" s="294">
        <v>48.070139784946235</v>
      </c>
      <c r="E17" s="294">
        <v>46.5006129032258</v>
      </c>
      <c r="G17" s="437"/>
    </row>
    <row r="18" spans="1:11" x14ac:dyDescent="0.2">
      <c r="A18" s="299" t="s">
        <v>255</v>
      </c>
      <c r="B18" s="300">
        <v>118.52580645161291</v>
      </c>
      <c r="C18" s="294">
        <v>22.163362182008918</v>
      </c>
      <c r="D18" s="294">
        <v>33.986992656700764</v>
      </c>
      <c r="E18" s="294">
        <v>62.375451612903227</v>
      </c>
      <c r="G18" s="437"/>
    </row>
    <row r="19" spans="1:11" x14ac:dyDescent="0.2">
      <c r="A19" s="58" t="s">
        <v>256</v>
      </c>
      <c r="B19" s="300">
        <v>120.35483870967741</v>
      </c>
      <c r="C19" s="294">
        <v>20.888029858704343</v>
      </c>
      <c r="D19" s="294">
        <v>49.006099173553693</v>
      </c>
      <c r="E19" s="294">
        <v>50.460709677419366</v>
      </c>
      <c r="G19" s="437"/>
    </row>
    <row r="20" spans="1:11" x14ac:dyDescent="0.2">
      <c r="A20" s="58" t="s">
        <v>319</v>
      </c>
      <c r="B20" s="300">
        <v>114.20404255900146</v>
      </c>
      <c r="C20" s="294">
        <v>24.279599599157795</v>
      </c>
      <c r="D20" s="294">
        <v>35.937028900030128</v>
      </c>
      <c r="E20" s="294">
        <v>53.987414059813545</v>
      </c>
      <c r="G20" s="437"/>
    </row>
    <row r="21" spans="1:11" x14ac:dyDescent="0.2">
      <c r="A21" s="58" t="s">
        <v>320</v>
      </c>
      <c r="B21" s="300">
        <v>128.09354838709677</v>
      </c>
      <c r="C21" s="294">
        <v>23.952452137424601</v>
      </c>
      <c r="D21" s="294">
        <v>49.899741410962491</v>
      </c>
      <c r="E21" s="294">
        <v>54.241354838709682</v>
      </c>
      <c r="G21" s="437"/>
    </row>
    <row r="22" spans="1:11" x14ac:dyDescent="0.2">
      <c r="A22" s="58" t="s">
        <v>219</v>
      </c>
      <c r="B22" s="300">
        <v>140.24090322580645</v>
      </c>
      <c r="C22" s="294">
        <v>25.289343204653623</v>
      </c>
      <c r="D22" s="294">
        <v>61.739914859862509</v>
      </c>
      <c r="E22" s="294">
        <v>53.211645161290321</v>
      </c>
      <c r="G22" s="437"/>
    </row>
    <row r="23" spans="1:11" x14ac:dyDescent="0.2">
      <c r="A23" s="302" t="s">
        <v>321</v>
      </c>
      <c r="B23" s="303">
        <v>106.12380645161292</v>
      </c>
      <c r="C23" s="304">
        <v>18.41818128499067</v>
      </c>
      <c r="D23" s="304">
        <v>34.244076779525486</v>
      </c>
      <c r="E23" s="304">
        <v>53.461548387096762</v>
      </c>
      <c r="G23" s="437"/>
    </row>
    <row r="24" spans="1:11" x14ac:dyDescent="0.2">
      <c r="A24" s="302" t="s">
        <v>322</v>
      </c>
      <c r="B24" s="303">
        <v>110.22045161290323</v>
      </c>
      <c r="C24" s="304">
        <v>19.129169288189818</v>
      </c>
      <c r="D24" s="304">
        <v>33.016830711810201</v>
      </c>
      <c r="E24" s="304">
        <v>58.074451612903218</v>
      </c>
      <c r="G24" s="437"/>
    </row>
    <row r="25" spans="1:11" x14ac:dyDescent="0.2">
      <c r="A25" s="282" t="s">
        <v>323</v>
      </c>
      <c r="B25" s="303">
        <v>101.37422580645162</v>
      </c>
      <c r="C25" s="304">
        <v>14.72958836503998</v>
      </c>
      <c r="D25" s="304">
        <v>33.499927763992282</v>
      </c>
      <c r="E25" s="304">
        <v>53.144709677419357</v>
      </c>
      <c r="G25" s="437"/>
    </row>
    <row r="26" spans="1:11" x14ac:dyDescent="0.2">
      <c r="A26" s="282" t="s">
        <v>324</v>
      </c>
      <c r="B26" s="303">
        <v>126</v>
      </c>
      <c r="C26" s="304">
        <v>19.220338983050848</v>
      </c>
      <c r="D26" s="304">
        <v>44.239661016949157</v>
      </c>
      <c r="E26" s="304">
        <v>62.54</v>
      </c>
      <c r="G26" s="437"/>
    </row>
    <row r="27" spans="1:11" x14ac:dyDescent="0.2">
      <c r="A27" s="282" t="s">
        <v>325</v>
      </c>
      <c r="B27" s="303">
        <v>107.76939604504807</v>
      </c>
      <c r="C27" s="304">
        <v>20.152000886472404</v>
      </c>
      <c r="D27" s="304">
        <v>34.874169387641459</v>
      </c>
      <c r="E27" s="304">
        <v>52.743225770934203</v>
      </c>
      <c r="G27" s="437"/>
    </row>
    <row r="28" spans="1:11" x14ac:dyDescent="0.2">
      <c r="A28" s="58" t="s">
        <v>257</v>
      </c>
      <c r="B28" s="300">
        <v>118.81612903225808</v>
      </c>
      <c r="C28" s="294">
        <v>22.217650144243382</v>
      </c>
      <c r="D28" s="294">
        <v>40.201124049305008</v>
      </c>
      <c r="E28" s="294">
        <v>56.397354838709681</v>
      </c>
      <c r="G28" s="437"/>
    </row>
    <row r="29" spans="1:11" x14ac:dyDescent="0.2">
      <c r="A29" s="282" t="s">
        <v>222</v>
      </c>
      <c r="B29" s="303">
        <v>159.30455369943689</v>
      </c>
      <c r="C29" s="304">
        <v>26.55075894990615</v>
      </c>
      <c r="D29" s="304">
        <v>81.331341323146958</v>
      </c>
      <c r="E29" s="304">
        <v>51.42245342638379</v>
      </c>
      <c r="G29" s="437"/>
    </row>
    <row r="30" spans="1:11" x14ac:dyDescent="0.2">
      <c r="A30" s="58" t="s">
        <v>326</v>
      </c>
      <c r="B30" s="300">
        <v>118.18121946343065</v>
      </c>
      <c r="C30" s="294">
        <v>22.873784412276898</v>
      </c>
      <c r="D30" s="294">
        <v>42.895115578491279</v>
      </c>
      <c r="E30" s="294">
        <v>52.412319472662467</v>
      </c>
      <c r="G30" s="437"/>
    </row>
    <row r="31" spans="1:11" x14ac:dyDescent="0.2">
      <c r="A31" s="305" t="s">
        <v>258</v>
      </c>
      <c r="B31" s="306">
        <v>136.5104824373193</v>
      </c>
      <c r="C31" s="272">
        <v>27.30209648746386</v>
      </c>
      <c r="D31" s="272">
        <v>51.009823051393084</v>
      </c>
      <c r="E31" s="272">
        <v>58.198562898462356</v>
      </c>
      <c r="G31" s="437"/>
    </row>
    <row r="32" spans="1:11" x14ac:dyDescent="0.2">
      <c r="A32" s="307" t="s">
        <v>327</v>
      </c>
      <c r="B32" s="308">
        <v>122.3795451619479</v>
      </c>
      <c r="C32" s="308">
        <v>21.185004357360665</v>
      </c>
      <c r="D32" s="308">
        <v>49.346595510213177</v>
      </c>
      <c r="E32" s="308">
        <v>51.84794529437405</v>
      </c>
      <c r="G32" s="437"/>
      <c r="H32" s="443"/>
      <c r="I32" s="443"/>
      <c r="J32" s="443"/>
      <c r="K32" s="443"/>
    </row>
    <row r="33" spans="1:11" x14ac:dyDescent="0.2">
      <c r="A33" s="309" t="s">
        <v>328</v>
      </c>
      <c r="B33" s="310">
        <v>118.1973063587088</v>
      </c>
      <c r="C33" s="310">
        <v>20.118887189430904</v>
      </c>
      <c r="D33" s="310">
        <v>46.83235852031946</v>
      </c>
      <c r="E33" s="310">
        <v>51.246060648958441</v>
      </c>
      <c r="G33" s="437"/>
      <c r="H33" s="440"/>
      <c r="I33" s="440"/>
      <c r="J33" s="440"/>
      <c r="K33" s="440"/>
    </row>
    <row r="34" spans="1:11" x14ac:dyDescent="0.2">
      <c r="A34" s="309" t="s">
        <v>329</v>
      </c>
      <c r="B34" s="311">
        <v>9.3067440167738056</v>
      </c>
      <c r="C34" s="311">
        <v>1.2205251300868163</v>
      </c>
      <c r="D34" s="311">
        <v>10.067976064734651</v>
      </c>
      <c r="E34" s="311">
        <v>-1.9817571780476584</v>
      </c>
      <c r="G34" s="437"/>
    </row>
    <row r="35" spans="1:11" x14ac:dyDescent="0.2">
      <c r="A35" s="94"/>
      <c r="B35" s="65"/>
      <c r="C35" s="58"/>
      <c r="D35" s="8"/>
      <c r="E35" s="71" t="s">
        <v>297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H30" sqref="H30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48" t="s">
        <v>35</v>
      </c>
      <c r="B1" s="848"/>
      <c r="C1" s="848"/>
    </row>
    <row r="2" spans="1:4" x14ac:dyDescent="0.2">
      <c r="A2" s="848"/>
      <c r="B2" s="848"/>
      <c r="C2" s="848"/>
    </row>
    <row r="3" spans="1:4" x14ac:dyDescent="0.2">
      <c r="A3" s="61"/>
      <c r="B3" s="8"/>
      <c r="C3" s="62" t="s">
        <v>298</v>
      </c>
    </row>
    <row r="4" spans="1:4" x14ac:dyDescent="0.2">
      <c r="A4" s="64"/>
      <c r="B4" s="295" t="s">
        <v>304</v>
      </c>
      <c r="C4" s="295" t="s">
        <v>307</v>
      </c>
    </row>
    <row r="5" spans="1:4" x14ac:dyDescent="0.2">
      <c r="A5" s="296" t="s">
        <v>308</v>
      </c>
      <c r="B5" s="766">
        <v>68.334699999999998</v>
      </c>
      <c r="C5" s="767">
        <v>26.302633333333336</v>
      </c>
    </row>
    <row r="6" spans="1:4" x14ac:dyDescent="0.2">
      <c r="A6" s="299" t="s">
        <v>309</v>
      </c>
      <c r="B6" s="768">
        <v>62.695666666666668</v>
      </c>
      <c r="C6" s="769">
        <v>25.55993333333333</v>
      </c>
    </row>
    <row r="7" spans="1:4" x14ac:dyDescent="0.2">
      <c r="A7" s="299" t="s">
        <v>310</v>
      </c>
      <c r="B7" s="768">
        <v>70.168166666666664</v>
      </c>
      <c r="C7" s="769">
        <v>26.317366666666665</v>
      </c>
    </row>
    <row r="8" spans="1:4" x14ac:dyDescent="0.2">
      <c r="A8" s="299" t="s">
        <v>253</v>
      </c>
      <c r="B8" s="768">
        <v>57.515999999999998</v>
      </c>
      <c r="C8" s="769">
        <v>25.389333333333337</v>
      </c>
    </row>
    <row r="9" spans="1:4" x14ac:dyDescent="0.2">
      <c r="A9" s="299" t="s">
        <v>311</v>
      </c>
      <c r="B9" s="768">
        <v>65.049596073218126</v>
      </c>
      <c r="C9" s="769">
        <v>28.743566145140953</v>
      </c>
    </row>
    <row r="10" spans="1:4" x14ac:dyDescent="0.2">
      <c r="A10" s="299" t="s">
        <v>312</v>
      </c>
      <c r="B10" s="768">
        <v>66.638166961470617</v>
      </c>
      <c r="C10" s="769">
        <v>25.49169610943364</v>
      </c>
    </row>
    <row r="11" spans="1:4" x14ac:dyDescent="0.2">
      <c r="A11" s="299" t="s">
        <v>314</v>
      </c>
      <c r="B11" s="768">
        <v>87.646100000000004</v>
      </c>
      <c r="C11" s="769">
        <v>32.739733333333334</v>
      </c>
      <c r="D11" s="294"/>
    </row>
    <row r="12" spans="1:4" x14ac:dyDescent="0.2">
      <c r="A12" s="299" t="s">
        <v>313</v>
      </c>
      <c r="B12" s="768">
        <v>65.235829998912806</v>
      </c>
      <c r="C12" s="769">
        <v>26.686068421819499</v>
      </c>
    </row>
    <row r="13" spans="1:4" x14ac:dyDescent="0.2">
      <c r="A13" s="299" t="s">
        <v>315</v>
      </c>
      <c r="B13" s="768">
        <v>123.8535922080229</v>
      </c>
      <c r="C13" s="769">
        <v>36.069068918963154</v>
      </c>
    </row>
    <row r="14" spans="1:4" x14ac:dyDescent="0.2">
      <c r="A14" s="299" t="s">
        <v>316</v>
      </c>
      <c r="B14" s="770">
        <v>0</v>
      </c>
      <c r="C14" s="771">
        <v>0</v>
      </c>
    </row>
    <row r="15" spans="1:4" x14ac:dyDescent="0.2">
      <c r="A15" s="299" t="s">
        <v>317</v>
      </c>
      <c r="B15" s="768">
        <v>85.653333333333336</v>
      </c>
      <c r="C15" s="769">
        <v>25.87566666666666</v>
      </c>
    </row>
    <row r="16" spans="1:4" x14ac:dyDescent="0.2">
      <c r="A16" s="299" t="s">
        <v>218</v>
      </c>
      <c r="B16" s="768">
        <v>80.056666666666672</v>
      </c>
      <c r="C16" s="769">
        <v>30.871199999999995</v>
      </c>
    </row>
    <row r="17" spans="1:3" x14ac:dyDescent="0.2">
      <c r="A17" s="299" t="s">
        <v>318</v>
      </c>
      <c r="B17" s="768">
        <v>86.45</v>
      </c>
      <c r="C17" s="769">
        <v>28.087600000000002</v>
      </c>
    </row>
    <row r="18" spans="1:3" x14ac:dyDescent="0.2">
      <c r="A18" s="299" t="s">
        <v>254</v>
      </c>
      <c r="B18" s="768">
        <v>70.605899999999991</v>
      </c>
      <c r="C18" s="769">
        <v>28.10176666666667</v>
      </c>
    </row>
    <row r="19" spans="1:3" x14ac:dyDescent="0.2">
      <c r="A19" s="299" t="s">
        <v>255</v>
      </c>
      <c r="B19" s="770">
        <v>0</v>
      </c>
      <c r="C19" s="771">
        <v>0</v>
      </c>
    </row>
    <row r="20" spans="1:3" x14ac:dyDescent="0.2">
      <c r="A20" s="299" t="s">
        <v>256</v>
      </c>
      <c r="B20" s="768">
        <v>106.33</v>
      </c>
      <c r="C20" s="769">
        <v>20.419833333333337</v>
      </c>
    </row>
    <row r="21" spans="1:3" x14ac:dyDescent="0.2">
      <c r="A21" s="299" t="s">
        <v>319</v>
      </c>
      <c r="B21" s="768">
        <v>117.69462118542367</v>
      </c>
      <c r="C21" s="769">
        <v>30.96130914386007</v>
      </c>
    </row>
    <row r="22" spans="1:3" x14ac:dyDescent="0.2">
      <c r="A22" s="299" t="s">
        <v>320</v>
      </c>
      <c r="B22" s="768">
        <v>67.580066666666667</v>
      </c>
      <c r="C22" s="769">
        <v>26.872533333333337</v>
      </c>
    </row>
    <row r="23" spans="1:3" x14ac:dyDescent="0.2">
      <c r="A23" s="299" t="s">
        <v>219</v>
      </c>
      <c r="B23" s="768">
        <v>121.63706666666667</v>
      </c>
      <c r="C23" s="769">
        <v>32.188766666666666</v>
      </c>
    </row>
    <row r="24" spans="1:3" x14ac:dyDescent="0.2">
      <c r="A24" s="299" t="s">
        <v>321</v>
      </c>
      <c r="B24" s="768">
        <v>69.245233333333331</v>
      </c>
      <c r="C24" s="769">
        <v>30.316200000000002</v>
      </c>
    </row>
    <row r="25" spans="1:3" x14ac:dyDescent="0.2">
      <c r="A25" s="299" t="s">
        <v>322</v>
      </c>
      <c r="B25" s="768">
        <v>54.987733333333338</v>
      </c>
      <c r="C25" s="769">
        <v>24.480800000000002</v>
      </c>
    </row>
    <row r="26" spans="1:3" x14ac:dyDescent="0.2">
      <c r="A26" s="299" t="s">
        <v>323</v>
      </c>
      <c r="B26" s="768">
        <v>54.247166666666672</v>
      </c>
      <c r="C26" s="769">
        <v>25.894300000000005</v>
      </c>
    </row>
    <row r="27" spans="1:3" x14ac:dyDescent="0.2">
      <c r="A27" s="299" t="s">
        <v>324</v>
      </c>
      <c r="B27" s="768">
        <v>103.33333333333333</v>
      </c>
      <c r="C27" s="769">
        <v>36.570966666666671</v>
      </c>
    </row>
    <row r="28" spans="1:3" x14ac:dyDescent="0.2">
      <c r="A28" s="299" t="s">
        <v>325</v>
      </c>
      <c r="B28" s="768">
        <v>68.767965202516123</v>
      </c>
      <c r="C28" s="769">
        <v>28.048777307952044</v>
      </c>
    </row>
    <row r="29" spans="1:3" x14ac:dyDescent="0.2">
      <c r="A29" s="299" t="s">
        <v>257</v>
      </c>
      <c r="B29" s="768">
        <v>109.44000000000001</v>
      </c>
      <c r="C29" s="769">
        <v>29.951833333333337</v>
      </c>
    </row>
    <row r="30" spans="1:3" x14ac:dyDescent="0.2">
      <c r="A30" s="299" t="s">
        <v>222</v>
      </c>
      <c r="B30" s="768">
        <v>63.0839741799428</v>
      </c>
      <c r="C30" s="769">
        <v>24.619658100691424</v>
      </c>
    </row>
    <row r="31" spans="1:3" x14ac:dyDescent="0.2">
      <c r="A31" s="299" t="s">
        <v>326</v>
      </c>
      <c r="B31" s="768">
        <v>100.79883505439113</v>
      </c>
      <c r="C31" s="769">
        <v>20.108688210132271</v>
      </c>
    </row>
    <row r="32" spans="1:3" x14ac:dyDescent="0.2">
      <c r="A32" s="299" t="s">
        <v>258</v>
      </c>
      <c r="B32" s="768">
        <v>111.61849212578701</v>
      </c>
      <c r="C32" s="769">
        <v>26.11446182641215</v>
      </c>
    </row>
    <row r="33" spans="1:3" x14ac:dyDescent="0.2">
      <c r="A33" s="307" t="s">
        <v>327</v>
      </c>
      <c r="B33" s="772">
        <v>69.291655360086764</v>
      </c>
      <c r="C33" s="772">
        <v>26.546837245753682</v>
      </c>
    </row>
    <row r="34" spans="1:3" x14ac:dyDescent="0.2">
      <c r="A34" s="309" t="s">
        <v>328</v>
      </c>
      <c r="B34" s="773">
        <v>68.163076960967288</v>
      </c>
      <c r="C34" s="773">
        <v>26.434802167969782</v>
      </c>
    </row>
    <row r="35" spans="1:3" x14ac:dyDescent="0.2">
      <c r="A35" s="309" t="s">
        <v>329</v>
      </c>
      <c r="B35" s="835">
        <v>-0.17162303903270981</v>
      </c>
      <c r="C35" s="774">
        <v>0.13216883463644535</v>
      </c>
    </row>
    <row r="36" spans="1:3" x14ac:dyDescent="0.2">
      <c r="A36" s="94"/>
      <c r="B36" s="8"/>
      <c r="C36" s="71" t="s">
        <v>616</v>
      </c>
    </row>
    <row r="37" spans="1:3" x14ac:dyDescent="0.2">
      <c r="A37" s="94" t="s">
        <v>568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/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5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 t="s">
        <v>331</v>
      </c>
    </row>
    <row r="3" spans="1:13" x14ac:dyDescent="0.2">
      <c r="A3" s="227"/>
      <c r="B3" s="747">
        <v>2014</v>
      </c>
      <c r="C3" s="747" t="s">
        <v>607</v>
      </c>
      <c r="D3" s="747" t="s">
        <v>607</v>
      </c>
      <c r="E3" s="747" t="s">
        <v>607</v>
      </c>
      <c r="F3" s="747">
        <v>2015</v>
      </c>
      <c r="G3" s="747" t="s">
        <v>607</v>
      </c>
      <c r="H3" s="747" t="s">
        <v>607</v>
      </c>
      <c r="I3" s="747" t="s">
        <v>607</v>
      </c>
      <c r="J3" s="747" t="s">
        <v>607</v>
      </c>
      <c r="K3" s="747" t="s">
        <v>607</v>
      </c>
      <c r="L3" s="747" t="s">
        <v>607</v>
      </c>
      <c r="M3" s="747" t="s">
        <v>607</v>
      </c>
    </row>
    <row r="4" spans="1:13" x14ac:dyDescent="0.2">
      <c r="A4" s="312"/>
      <c r="B4" s="678">
        <v>41883</v>
      </c>
      <c r="C4" s="678">
        <v>41913</v>
      </c>
      <c r="D4" s="678">
        <v>41944</v>
      </c>
      <c r="E4" s="678">
        <v>41974</v>
      </c>
      <c r="F4" s="678">
        <v>42005</v>
      </c>
      <c r="G4" s="678">
        <v>42036</v>
      </c>
      <c r="H4" s="678">
        <v>42064</v>
      </c>
      <c r="I4" s="678">
        <v>42095</v>
      </c>
      <c r="J4" s="678">
        <v>42125</v>
      </c>
      <c r="K4" s="678">
        <v>42156</v>
      </c>
      <c r="L4" s="678">
        <v>42186</v>
      </c>
      <c r="M4" s="678">
        <v>42217</v>
      </c>
    </row>
    <row r="5" spans="1:13" x14ac:dyDescent="0.2">
      <c r="A5" s="313" t="s">
        <v>332</v>
      </c>
      <c r="B5" s="314">
        <v>97.277272727272717</v>
      </c>
      <c r="C5" s="315">
        <v>87.419999999999987</v>
      </c>
      <c r="D5" s="315">
        <v>78.751999999999995</v>
      </c>
      <c r="E5" s="315">
        <v>62.477619047619058</v>
      </c>
      <c r="F5" s="315">
        <v>48.188571428571429</v>
      </c>
      <c r="G5" s="315">
        <v>58.224999999999987</v>
      </c>
      <c r="H5" s="315">
        <v>55.924999999999997</v>
      </c>
      <c r="I5" s="315">
        <v>59.638999999999989</v>
      </c>
      <c r="J5" s="315">
        <v>63.966315789473668</v>
      </c>
      <c r="K5" s="315">
        <v>61.639545454545448</v>
      </c>
      <c r="L5" s="315">
        <v>56.350869565217387</v>
      </c>
      <c r="M5" s="315">
        <v>46.628999999999998</v>
      </c>
    </row>
    <row r="6" spans="1:13" x14ac:dyDescent="0.2">
      <c r="A6" s="316" t="s">
        <v>333</v>
      </c>
      <c r="B6" s="314">
        <v>93.211904761904748</v>
      </c>
      <c r="C6" s="315">
        <v>84.396956521739114</v>
      </c>
      <c r="D6" s="315">
        <v>75.78947368421052</v>
      </c>
      <c r="E6" s="315">
        <v>59.290454545454551</v>
      </c>
      <c r="F6" s="315">
        <v>47.184999999999995</v>
      </c>
      <c r="G6" s="315">
        <v>50.584210526315793</v>
      </c>
      <c r="H6" s="315">
        <v>47.823636363636361</v>
      </c>
      <c r="I6" s="315">
        <v>54.452857142857134</v>
      </c>
      <c r="J6" s="315">
        <v>59.265000000000001</v>
      </c>
      <c r="K6" s="315">
        <v>59.819545454545441</v>
      </c>
      <c r="L6" s="315">
        <v>50.900909090909089</v>
      </c>
      <c r="M6" s="315">
        <v>42.867619047619051</v>
      </c>
    </row>
    <row r="7" spans="1:13" x14ac:dyDescent="0.2">
      <c r="A7" s="317" t="s">
        <v>334</v>
      </c>
      <c r="B7" s="318">
        <v>1.2901363636363632</v>
      </c>
      <c r="C7" s="319">
        <v>1.2672739130434783</v>
      </c>
      <c r="D7" s="319">
        <v>1.24722</v>
      </c>
      <c r="E7" s="319">
        <v>1.2331333333333334</v>
      </c>
      <c r="F7" s="319">
        <v>1.1621333333333337</v>
      </c>
      <c r="G7" s="319">
        <v>1.1349649999999998</v>
      </c>
      <c r="H7" s="319">
        <v>1.0837681818181819</v>
      </c>
      <c r="I7" s="319">
        <v>1.0779300000000001</v>
      </c>
      <c r="J7" s="319">
        <v>1.1149550000000001</v>
      </c>
      <c r="K7" s="319">
        <v>1.1213227272727273</v>
      </c>
      <c r="L7" s="319">
        <v>1.0995782608695652</v>
      </c>
      <c r="M7" s="319">
        <v>1.113904761904762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8" t="s">
        <v>335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Q26" sqref="Q26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5" t="s">
        <v>21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x14ac:dyDescent="0.2">
      <c r="A2" s="228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30" t="s">
        <v>331</v>
      </c>
    </row>
    <row r="3" spans="1:13" x14ac:dyDescent="0.2">
      <c r="A3" s="320"/>
      <c r="B3" s="747">
        <v>2014</v>
      </c>
      <c r="C3" s="747" t="s">
        <v>607</v>
      </c>
      <c r="D3" s="747" t="s">
        <v>607</v>
      </c>
      <c r="E3" s="747" t="s">
        <v>607</v>
      </c>
      <c r="F3" s="747">
        <v>2015</v>
      </c>
      <c r="G3" s="747" t="s">
        <v>607</v>
      </c>
      <c r="H3" s="747" t="s">
        <v>607</v>
      </c>
      <c r="I3" s="747" t="s">
        <v>607</v>
      </c>
      <c r="J3" s="747" t="s">
        <v>607</v>
      </c>
      <c r="K3" s="747" t="s">
        <v>607</v>
      </c>
      <c r="L3" s="747" t="s">
        <v>607</v>
      </c>
      <c r="M3" s="747" t="s">
        <v>607</v>
      </c>
    </row>
    <row r="4" spans="1:13" x14ac:dyDescent="0.2">
      <c r="A4" s="321"/>
      <c r="B4" s="678">
        <v>41883</v>
      </c>
      <c r="C4" s="678">
        <v>41913</v>
      </c>
      <c r="D4" s="678">
        <v>41944</v>
      </c>
      <c r="E4" s="678">
        <v>41974</v>
      </c>
      <c r="F4" s="678">
        <v>42005</v>
      </c>
      <c r="G4" s="678">
        <v>42036</v>
      </c>
      <c r="H4" s="678">
        <v>42064</v>
      </c>
      <c r="I4" s="678">
        <v>42095</v>
      </c>
      <c r="J4" s="678">
        <v>42125</v>
      </c>
      <c r="K4" s="678">
        <v>42156</v>
      </c>
      <c r="L4" s="678">
        <v>42186</v>
      </c>
      <c r="M4" s="678">
        <v>42217</v>
      </c>
    </row>
    <row r="5" spans="1:13" x14ac:dyDescent="0.2">
      <c r="A5" s="837" t="s">
        <v>336</v>
      </c>
      <c r="B5" s="838"/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</row>
    <row r="6" spans="1:13" x14ac:dyDescent="0.2">
      <c r="A6" s="322" t="s">
        <v>337</v>
      </c>
      <c r="B6" s="238">
        <v>96.015000000000001</v>
      </c>
      <c r="C6" s="238">
        <v>84.82</v>
      </c>
      <c r="D6" s="238">
        <v>76.655499999999989</v>
      </c>
      <c r="E6" s="238">
        <v>60.158695652173925</v>
      </c>
      <c r="F6" s="238">
        <v>47.063636363636355</v>
      </c>
      <c r="G6" s="238">
        <v>53.628</v>
      </c>
      <c r="H6" s="238">
        <v>53.267727272727264</v>
      </c>
      <c r="I6" s="238">
        <v>56.695454545454531</v>
      </c>
      <c r="J6" s="238">
        <v>61.786666666666669</v>
      </c>
      <c r="K6" s="238">
        <v>61.071818181818188</v>
      </c>
      <c r="L6" s="238">
        <v>54.290434782608706</v>
      </c>
      <c r="M6" s="238">
        <v>45.379999999999995</v>
      </c>
    </row>
    <row r="7" spans="1:13" x14ac:dyDescent="0.2">
      <c r="A7" s="322" t="s">
        <v>338</v>
      </c>
      <c r="B7" s="238">
        <v>96.368181818181839</v>
      </c>
      <c r="C7" s="238">
        <v>86.199130434782631</v>
      </c>
      <c r="D7" s="238">
        <v>76.004000000000005</v>
      </c>
      <c r="E7" s="238">
        <v>59.881363636363631</v>
      </c>
      <c r="F7" s="238">
        <v>46.382272727272728</v>
      </c>
      <c r="G7" s="238">
        <v>55.920500000000018</v>
      </c>
      <c r="H7" s="238">
        <v>54.386818181818178</v>
      </c>
      <c r="I7" s="238">
        <v>58.307272727272725</v>
      </c>
      <c r="J7" s="238">
        <v>63.27</v>
      </c>
      <c r="K7" s="238">
        <v>61.695909090909097</v>
      </c>
      <c r="L7" s="238">
        <v>56.039565217391299</v>
      </c>
      <c r="M7" s="238">
        <v>47.965238095238092</v>
      </c>
    </row>
    <row r="8" spans="1:13" x14ac:dyDescent="0.2">
      <c r="A8" s="322" t="s">
        <v>339</v>
      </c>
      <c r="B8" s="238">
        <v>96.015454545454546</v>
      </c>
      <c r="C8" s="238">
        <v>84.82</v>
      </c>
      <c r="D8" s="238">
        <v>76.88949999999997</v>
      </c>
      <c r="E8" s="238">
        <v>60.233043478260868</v>
      </c>
      <c r="F8" s="238">
        <v>46.772272727272728</v>
      </c>
      <c r="G8" s="238">
        <v>53.555500000000009</v>
      </c>
      <c r="H8" s="238">
        <v>53.220454545454544</v>
      </c>
      <c r="I8" s="238">
        <v>56.693181818181806</v>
      </c>
      <c r="J8" s="238">
        <v>61.833333333333336</v>
      </c>
      <c r="K8" s="238">
        <v>61.121363636363633</v>
      </c>
      <c r="L8" s="238">
        <v>54.340869565217396</v>
      </c>
      <c r="M8" s="238">
        <v>45.382857142857141</v>
      </c>
    </row>
    <row r="9" spans="1:13" x14ac:dyDescent="0.2">
      <c r="A9" s="322" t="s">
        <v>340</v>
      </c>
      <c r="B9" s="238">
        <v>94.067727272727282</v>
      </c>
      <c r="C9" s="238">
        <v>83.013478260869576</v>
      </c>
      <c r="D9" s="238">
        <v>75.231999999999999</v>
      </c>
      <c r="E9" s="238">
        <v>58.630869565217381</v>
      </c>
      <c r="F9" s="238">
        <v>45.17227272727272</v>
      </c>
      <c r="G9" s="238">
        <v>52.050500000000014</v>
      </c>
      <c r="H9" s="238">
        <v>51.81136363636363</v>
      </c>
      <c r="I9" s="238">
        <v>55.006818181818183</v>
      </c>
      <c r="J9" s="238">
        <v>60.323809523809523</v>
      </c>
      <c r="K9" s="238">
        <v>59.573636363636368</v>
      </c>
      <c r="L9" s="238">
        <v>52.69521739130434</v>
      </c>
      <c r="M9" s="238">
        <v>43.82809523809523</v>
      </c>
    </row>
    <row r="10" spans="1:13" x14ac:dyDescent="0.2">
      <c r="A10" s="325" t="s">
        <v>342</v>
      </c>
      <c r="B10" s="323">
        <v>93.486818181818165</v>
      </c>
      <c r="C10" s="323">
        <v>83.480000000000032</v>
      </c>
      <c r="D10" s="323">
        <v>75.001500000000007</v>
      </c>
      <c r="E10" s="323">
        <v>58.507142857142853</v>
      </c>
      <c r="F10" s="323">
        <v>43.70809523809524</v>
      </c>
      <c r="G10" s="323">
        <v>54.095500000000015</v>
      </c>
      <c r="H10" s="323">
        <v>51.885454545454543</v>
      </c>
      <c r="I10" s="323">
        <v>55.205500000000008</v>
      </c>
      <c r="J10" s="323">
        <v>59.75210526315788</v>
      </c>
      <c r="K10" s="323">
        <v>57.209545454545449</v>
      </c>
      <c r="L10" s="323">
        <v>52.311304347826088</v>
      </c>
      <c r="M10" s="323">
        <v>41.635000000000005</v>
      </c>
    </row>
    <row r="11" spans="1:13" x14ac:dyDescent="0.2">
      <c r="A11" s="837" t="s">
        <v>341</v>
      </c>
      <c r="B11" s="836"/>
      <c r="C11" s="836"/>
      <c r="D11" s="836"/>
      <c r="E11" s="836"/>
      <c r="F11" s="836"/>
      <c r="G11" s="836"/>
      <c r="H11" s="836"/>
      <c r="I11" s="836"/>
      <c r="J11" s="836"/>
      <c r="K11" s="836"/>
      <c r="L11" s="836"/>
      <c r="M11" s="836"/>
    </row>
    <row r="12" spans="1:13" x14ac:dyDescent="0.2">
      <c r="A12" s="322" t="s">
        <v>343</v>
      </c>
      <c r="B12" s="238">
        <v>96.786818181818205</v>
      </c>
      <c r="C12" s="238">
        <v>87.843043478260867</v>
      </c>
      <c r="D12" s="238">
        <v>79.601500000000016</v>
      </c>
      <c r="E12" s="238">
        <v>62.892857142857146</v>
      </c>
      <c r="F12" s="238">
        <v>47.88428571428571</v>
      </c>
      <c r="G12" s="238">
        <v>58.505499999999998</v>
      </c>
      <c r="H12" s="238">
        <v>56.060454545454554</v>
      </c>
      <c r="I12" s="238">
        <v>59.525500000000001</v>
      </c>
      <c r="J12" s="238">
        <v>63.886315789473677</v>
      </c>
      <c r="K12" s="238">
        <v>61.377727272727277</v>
      </c>
      <c r="L12" s="238">
        <v>56.461304347826101</v>
      </c>
      <c r="M12" s="238">
        <v>46.364999999999988</v>
      </c>
    </row>
    <row r="13" spans="1:13" x14ac:dyDescent="0.2">
      <c r="A13" s="322" t="s">
        <v>344</v>
      </c>
      <c r="B13" s="238">
        <v>96.200909090909121</v>
      </c>
      <c r="C13" s="238">
        <v>86.312608695652173</v>
      </c>
      <c r="D13" s="238">
        <v>78.943999999999988</v>
      </c>
      <c r="E13" s="238">
        <v>61.437391304347827</v>
      </c>
      <c r="F13" s="238">
        <v>47.094545454545475</v>
      </c>
      <c r="G13" s="238">
        <v>56.640000000000008</v>
      </c>
      <c r="H13" s="238">
        <v>54.679545454545469</v>
      </c>
      <c r="I13" s="238">
        <v>58.094999999999999</v>
      </c>
      <c r="J13" s="238">
        <v>62.794761904761899</v>
      </c>
      <c r="K13" s="238">
        <v>60.599545454545449</v>
      </c>
      <c r="L13" s="238">
        <v>55.305217391304346</v>
      </c>
      <c r="M13" s="238">
        <v>45.589523809523804</v>
      </c>
    </row>
    <row r="14" spans="1:13" x14ac:dyDescent="0.2">
      <c r="A14" s="322" t="s">
        <v>345</v>
      </c>
      <c r="B14" s="238">
        <v>98.493636363636369</v>
      </c>
      <c r="C14" s="238">
        <v>88.782173913043465</v>
      </c>
      <c r="D14" s="238">
        <v>80.333999999999989</v>
      </c>
      <c r="E14" s="238">
        <v>63.188095238095229</v>
      </c>
      <c r="F14" s="238">
        <v>48.210476190476193</v>
      </c>
      <c r="G14" s="238">
        <v>59.23299999999999</v>
      </c>
      <c r="H14" s="238">
        <v>57.451363636363631</v>
      </c>
      <c r="I14" s="238">
        <v>60.757000000000005</v>
      </c>
      <c r="J14" s="238">
        <v>64.736315789473693</v>
      </c>
      <c r="K14" s="238">
        <v>62.010909090909081</v>
      </c>
      <c r="L14" s="238">
        <v>57.352608695652187</v>
      </c>
      <c r="M14" s="238">
        <v>47.371499999999997</v>
      </c>
    </row>
    <row r="15" spans="1:13" x14ac:dyDescent="0.2">
      <c r="A15" s="837" t="s">
        <v>223</v>
      </c>
      <c r="B15" s="836"/>
      <c r="C15" s="836"/>
      <c r="D15" s="836"/>
      <c r="E15" s="836"/>
      <c r="F15" s="836"/>
      <c r="G15" s="836"/>
      <c r="H15" s="836"/>
      <c r="I15" s="836"/>
      <c r="J15" s="836"/>
      <c r="K15" s="836"/>
      <c r="L15" s="836"/>
      <c r="M15" s="836"/>
    </row>
    <row r="16" spans="1:13" x14ac:dyDescent="0.2">
      <c r="A16" s="322" t="s">
        <v>346</v>
      </c>
      <c r="B16" s="238">
        <v>95.673181818181817</v>
      </c>
      <c r="C16" s="238">
        <v>86.625652173913053</v>
      </c>
      <c r="D16" s="238">
        <v>78.966499999999982</v>
      </c>
      <c r="E16" s="238">
        <v>61.283333333333339</v>
      </c>
      <c r="F16" s="238">
        <v>46.341428571428587</v>
      </c>
      <c r="G16" s="238">
        <v>57.863</v>
      </c>
      <c r="H16" s="238">
        <v>54.642272727272719</v>
      </c>
      <c r="I16" s="238">
        <v>59.129499999999993</v>
      </c>
      <c r="J16" s="238">
        <v>63.373684210526314</v>
      </c>
      <c r="K16" s="238">
        <v>61.410454545454542</v>
      </c>
      <c r="L16" s="238">
        <v>55.896086956521728</v>
      </c>
      <c r="M16" s="238">
        <v>45.582499999999996</v>
      </c>
    </row>
    <row r="17" spans="1:13" x14ac:dyDescent="0.2">
      <c r="A17" s="837" t="s">
        <v>347</v>
      </c>
      <c r="B17" s="839"/>
      <c r="C17" s="839"/>
      <c r="D17" s="839"/>
      <c r="E17" s="839"/>
      <c r="F17" s="839"/>
      <c r="G17" s="839"/>
      <c r="H17" s="839"/>
      <c r="I17" s="839"/>
      <c r="J17" s="839"/>
      <c r="K17" s="839"/>
      <c r="L17" s="839"/>
      <c r="M17" s="839"/>
    </row>
    <row r="18" spans="1:13" x14ac:dyDescent="0.2">
      <c r="A18" s="322" t="s">
        <v>348</v>
      </c>
      <c r="B18" s="238">
        <v>93.211904761904748</v>
      </c>
      <c r="C18" s="238">
        <v>84.396956521739114</v>
      </c>
      <c r="D18" s="238">
        <v>75.78947368421052</v>
      </c>
      <c r="E18" s="238">
        <v>59.290454545454551</v>
      </c>
      <c r="F18" s="238">
        <v>47.184999999999995</v>
      </c>
      <c r="G18" s="238">
        <v>50.584210526315793</v>
      </c>
      <c r="H18" s="238">
        <v>47.823636363636361</v>
      </c>
      <c r="I18" s="238">
        <v>54.452857142857134</v>
      </c>
      <c r="J18" s="238">
        <v>59.265000000000001</v>
      </c>
      <c r="K18" s="238">
        <v>59.819545454545441</v>
      </c>
      <c r="L18" s="238">
        <v>50.900909090909089</v>
      </c>
      <c r="M18" s="238">
        <v>42.867619047619051</v>
      </c>
    </row>
    <row r="19" spans="1:13" x14ac:dyDescent="0.2">
      <c r="A19" s="325" t="s">
        <v>349</v>
      </c>
      <c r="B19" s="323">
        <v>90.556818181818201</v>
      </c>
      <c r="C19" s="323">
        <v>78.189565217391291</v>
      </c>
      <c r="D19" s="323">
        <v>67.731499999999997</v>
      </c>
      <c r="E19" s="323">
        <v>49.640869565217379</v>
      </c>
      <c r="F19" s="323">
        <v>35.203181818181811</v>
      </c>
      <c r="G19" s="323">
        <v>45.082000000000001</v>
      </c>
      <c r="H19" s="323">
        <v>43.201818181818183</v>
      </c>
      <c r="I19" s="323">
        <v>47.036363636363632</v>
      </c>
      <c r="J19" s="323">
        <v>51.764285714285712</v>
      </c>
      <c r="K19" s="323">
        <v>51.044545454545464</v>
      </c>
      <c r="L19" s="323">
        <v>45.123478260869568</v>
      </c>
      <c r="M19" s="323">
        <v>34.859047619047622</v>
      </c>
    </row>
    <row r="20" spans="1:13" x14ac:dyDescent="0.2">
      <c r="A20" s="837" t="s">
        <v>350</v>
      </c>
      <c r="B20" s="839"/>
      <c r="C20" s="839"/>
      <c r="D20" s="839"/>
      <c r="E20" s="839"/>
      <c r="F20" s="839"/>
      <c r="G20" s="839"/>
      <c r="H20" s="839"/>
      <c r="I20" s="839"/>
      <c r="J20" s="839"/>
      <c r="K20" s="839"/>
      <c r="L20" s="839"/>
      <c r="M20" s="839"/>
    </row>
    <row r="21" spans="1:13" x14ac:dyDescent="0.2">
      <c r="A21" s="322" t="s">
        <v>351</v>
      </c>
      <c r="B21" s="238">
        <v>97.314999999999998</v>
      </c>
      <c r="C21" s="238">
        <v>87.797391304347812</v>
      </c>
      <c r="D21" s="238">
        <v>79.233499999999992</v>
      </c>
      <c r="E21" s="238">
        <v>62.87047619047619</v>
      </c>
      <c r="F21" s="238">
        <v>47.90857142857142</v>
      </c>
      <c r="G21" s="238">
        <v>58.817999999999998</v>
      </c>
      <c r="H21" s="238">
        <v>56.805909090909104</v>
      </c>
      <c r="I21" s="238">
        <v>59.599499999999999</v>
      </c>
      <c r="J21" s="238">
        <v>63.69263157894737</v>
      </c>
      <c r="K21" s="238">
        <v>61.043181818181822</v>
      </c>
      <c r="L21" s="238">
        <v>56.834347826086969</v>
      </c>
      <c r="M21" s="238">
        <v>46.807500000000012</v>
      </c>
    </row>
    <row r="22" spans="1:13" x14ac:dyDescent="0.2">
      <c r="A22" s="322" t="s">
        <v>352</v>
      </c>
      <c r="B22" s="247">
        <v>96.911363636363618</v>
      </c>
      <c r="C22" s="247">
        <v>87.427826086956529</v>
      </c>
      <c r="D22" s="247">
        <v>78.937999999999988</v>
      </c>
      <c r="E22" s="247">
        <v>62.231904761904765</v>
      </c>
      <c r="F22" s="247">
        <v>47.241904761904756</v>
      </c>
      <c r="G22" s="247">
        <v>57.903499999999987</v>
      </c>
      <c r="H22" s="247">
        <v>55.563181818181803</v>
      </c>
      <c r="I22" s="247">
        <v>59.227999999999987</v>
      </c>
      <c r="J22" s="247">
        <v>63.244736842105269</v>
      </c>
      <c r="K22" s="247">
        <v>60.485000000000014</v>
      </c>
      <c r="L22" s="247">
        <v>56.636956521739123</v>
      </c>
      <c r="M22" s="247">
        <v>46.010000000000005</v>
      </c>
    </row>
    <row r="23" spans="1:13" x14ac:dyDescent="0.2">
      <c r="A23" s="325" t="s">
        <v>353</v>
      </c>
      <c r="B23" s="323">
        <v>97.020909090909072</v>
      </c>
      <c r="C23" s="323">
        <v>87.512608695652162</v>
      </c>
      <c r="D23" s="323">
        <v>79.278999999999996</v>
      </c>
      <c r="E23" s="323">
        <v>62.719047619047615</v>
      </c>
      <c r="F23" s="323">
        <v>47.458095238095247</v>
      </c>
      <c r="G23" s="323">
        <v>57.957999999999991</v>
      </c>
      <c r="H23" s="323">
        <v>56.299090909090914</v>
      </c>
      <c r="I23" s="323">
        <v>59.452999999999996</v>
      </c>
      <c r="J23" s="323">
        <v>63.715263157894718</v>
      </c>
      <c r="K23" s="323">
        <v>60.534545454545452</v>
      </c>
      <c r="L23" s="323">
        <v>56.480000000000011</v>
      </c>
      <c r="M23" s="323">
        <v>46.330000000000005</v>
      </c>
    </row>
    <row r="24" spans="1:13" s="259" customFormat="1" ht="15" x14ac:dyDescent="0.25">
      <c r="A24" s="679" t="s">
        <v>354</v>
      </c>
      <c r="B24" s="680">
        <v>95.977727272727265</v>
      </c>
      <c r="C24" s="680">
        <v>85.060434782608709</v>
      </c>
      <c r="D24" s="680">
        <v>75.566000000000003</v>
      </c>
      <c r="E24" s="680">
        <v>59.512272727272716</v>
      </c>
      <c r="F24" s="680">
        <v>44.990909090909092</v>
      </c>
      <c r="G24" s="680">
        <v>54.061999999999991</v>
      </c>
      <c r="H24" s="680">
        <v>52.474090909090904</v>
      </c>
      <c r="I24" s="680">
        <v>57.083181818181835</v>
      </c>
      <c r="J24" s="680">
        <v>62.084285714285727</v>
      </c>
      <c r="K24" s="680">
        <v>60.135909090909102</v>
      </c>
      <c r="L24" s="680">
        <v>54.141739130434779</v>
      </c>
      <c r="M24" s="680">
        <v>45.460952380952385</v>
      </c>
    </row>
    <row r="25" spans="1:13" x14ac:dyDescent="0.2">
      <c r="A25" s="326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48" t="s">
        <v>335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/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7"/>
    <col min="16" max="16384" width="10.5" style="13"/>
  </cols>
  <sheetData>
    <row r="1" spans="1:15" ht="13.7" customHeight="1" x14ac:dyDescent="0.2">
      <c r="A1" s="225" t="s">
        <v>22</v>
      </c>
      <c r="B1" s="225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5" ht="13.7" customHeight="1" x14ac:dyDescent="0.2">
      <c r="A2" s="225"/>
      <c r="B2" s="225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30" t="s">
        <v>355</v>
      </c>
    </row>
    <row r="3" spans="1:15" ht="13.7" customHeight="1" x14ac:dyDescent="0.2">
      <c r="B3" s="236"/>
      <c r="C3" s="747">
        <v>2014</v>
      </c>
      <c r="D3" s="747" t="s">
        <v>607</v>
      </c>
      <c r="E3" s="747" t="s">
        <v>607</v>
      </c>
      <c r="F3" s="747" t="s">
        <v>607</v>
      </c>
      <c r="G3" s="747">
        <v>2015</v>
      </c>
      <c r="H3" s="747" t="s">
        <v>607</v>
      </c>
      <c r="I3" s="747" t="s">
        <v>607</v>
      </c>
      <c r="J3" s="747" t="s">
        <v>607</v>
      </c>
      <c r="K3" s="747" t="s">
        <v>607</v>
      </c>
      <c r="L3" s="747" t="s">
        <v>607</v>
      </c>
      <c r="M3" s="747" t="s">
        <v>607</v>
      </c>
      <c r="N3" s="747" t="s">
        <v>607</v>
      </c>
    </row>
    <row r="4" spans="1:15" ht="13.7" customHeight="1" x14ac:dyDescent="0.2">
      <c r="B4" s="236"/>
      <c r="C4" s="678">
        <v>41883</v>
      </c>
      <c r="D4" s="678">
        <v>41913</v>
      </c>
      <c r="E4" s="678">
        <v>41944</v>
      </c>
      <c r="F4" s="678">
        <v>41974</v>
      </c>
      <c r="G4" s="678">
        <v>42005</v>
      </c>
      <c r="H4" s="678">
        <v>42036</v>
      </c>
      <c r="I4" s="678">
        <v>42064</v>
      </c>
      <c r="J4" s="678">
        <v>42095</v>
      </c>
      <c r="K4" s="678">
        <v>42125</v>
      </c>
      <c r="L4" s="678">
        <v>42156</v>
      </c>
      <c r="M4" s="678">
        <v>42186</v>
      </c>
      <c r="N4" s="678">
        <v>42217</v>
      </c>
    </row>
    <row r="5" spans="1:15" ht="13.7" customHeight="1" x14ac:dyDescent="0.2">
      <c r="A5" s="886" t="s">
        <v>569</v>
      </c>
      <c r="B5" s="327" t="s">
        <v>356</v>
      </c>
      <c r="C5" s="754">
        <v>905.52272727272725</v>
      </c>
      <c r="D5" s="755">
        <v>804.35869565217388</v>
      </c>
      <c r="E5" s="755">
        <v>731.41250000000002</v>
      </c>
      <c r="F5" s="755">
        <v>586.26190476190482</v>
      </c>
      <c r="G5" s="755">
        <v>465.41666666666669</v>
      </c>
      <c r="H5" s="755">
        <v>560.91250000000002</v>
      </c>
      <c r="I5" s="755">
        <v>595.5</v>
      </c>
      <c r="J5" s="755">
        <v>614.32500000000005</v>
      </c>
      <c r="K5" s="755">
        <v>659.03947368421052</v>
      </c>
      <c r="L5" s="755">
        <v>681.01136363636363</v>
      </c>
      <c r="M5" s="755">
        <v>661.72826086956525</v>
      </c>
      <c r="N5" s="755">
        <v>523.70238095238096</v>
      </c>
    </row>
    <row r="6" spans="1:15" ht="13.7" customHeight="1" x14ac:dyDescent="0.2">
      <c r="A6" s="887"/>
      <c r="B6" s="328" t="s">
        <v>357</v>
      </c>
      <c r="C6" s="756">
        <v>925.11363636363637</v>
      </c>
      <c r="D6" s="757">
        <v>813.67391304347825</v>
      </c>
      <c r="E6" s="757">
        <v>736.5625</v>
      </c>
      <c r="F6" s="757">
        <v>567.07142857142856</v>
      </c>
      <c r="G6" s="757">
        <v>457.42857142857144</v>
      </c>
      <c r="H6" s="757">
        <v>548.42499999999995</v>
      </c>
      <c r="I6" s="757">
        <v>588.86363636363637</v>
      </c>
      <c r="J6" s="757">
        <v>613.83749999999998</v>
      </c>
      <c r="K6" s="757">
        <v>653.42105263157896</v>
      </c>
      <c r="L6" s="757">
        <v>681.4545454545455</v>
      </c>
      <c r="M6" s="757">
        <v>676.53260869565213</v>
      </c>
      <c r="N6" s="757">
        <v>572.79999999999995</v>
      </c>
    </row>
    <row r="7" spans="1:15" ht="13.7" customHeight="1" x14ac:dyDescent="0.2">
      <c r="A7" s="888" t="s">
        <v>623</v>
      </c>
      <c r="B7" s="327" t="s">
        <v>356</v>
      </c>
      <c r="C7" s="758">
        <v>882.23863636363637</v>
      </c>
      <c r="D7" s="759">
        <v>805.75</v>
      </c>
      <c r="E7" s="759">
        <v>750.16250000000002</v>
      </c>
      <c r="F7" s="759">
        <v>608.70238095238096</v>
      </c>
      <c r="G7" s="759">
        <v>496.84523809523807</v>
      </c>
      <c r="H7" s="759">
        <v>579.21249999999998</v>
      </c>
      <c r="I7" s="759">
        <v>542.5</v>
      </c>
      <c r="J7" s="759">
        <v>553.9375</v>
      </c>
      <c r="K7" s="759">
        <v>596.77631578947364</v>
      </c>
      <c r="L7" s="759">
        <v>578.15909090909088</v>
      </c>
      <c r="M7" s="759">
        <v>507.98913043478262</v>
      </c>
      <c r="N7" s="759">
        <v>456.57499999999999</v>
      </c>
    </row>
    <row r="8" spans="1:15" ht="13.7" customHeight="1" x14ac:dyDescent="0.2">
      <c r="A8" s="889"/>
      <c r="B8" s="328" t="s">
        <v>357</v>
      </c>
      <c r="C8" s="756">
        <v>890.09090909090912</v>
      </c>
      <c r="D8" s="757">
        <v>817.45652173913038</v>
      </c>
      <c r="E8" s="757">
        <v>763.86249999999995</v>
      </c>
      <c r="F8" s="757">
        <v>622.95238095238096</v>
      </c>
      <c r="G8" s="757">
        <v>518.73809523809518</v>
      </c>
      <c r="H8" s="757">
        <v>593.04999999999995</v>
      </c>
      <c r="I8" s="757">
        <v>554.72727272727275</v>
      </c>
      <c r="J8" s="757">
        <v>574.76250000000005</v>
      </c>
      <c r="K8" s="757">
        <v>608.51315789473688</v>
      </c>
      <c r="L8" s="757">
        <v>593.9545454545455</v>
      </c>
      <c r="M8" s="757">
        <v>524.21739130434787</v>
      </c>
      <c r="N8" s="757">
        <v>465.78750000000002</v>
      </c>
    </row>
    <row r="9" spans="1:15" ht="13.7" customHeight="1" x14ac:dyDescent="0.2">
      <c r="A9" s="888" t="s">
        <v>570</v>
      </c>
      <c r="B9" s="327" t="s">
        <v>356</v>
      </c>
      <c r="C9" s="754">
        <v>847.89772727272725</v>
      </c>
      <c r="D9" s="755">
        <v>774.53260869565213</v>
      </c>
      <c r="E9" s="755">
        <v>721.23749999999995</v>
      </c>
      <c r="F9" s="755">
        <v>576.64285714285711</v>
      </c>
      <c r="G9" s="755">
        <v>469.71428571428572</v>
      </c>
      <c r="H9" s="755">
        <v>557.71249999999998</v>
      </c>
      <c r="I9" s="755">
        <v>533.5</v>
      </c>
      <c r="J9" s="755">
        <v>554.42499999999995</v>
      </c>
      <c r="K9" s="755">
        <v>598.84210526315792</v>
      </c>
      <c r="L9" s="755">
        <v>573.39772727272725</v>
      </c>
      <c r="M9" s="755">
        <v>512.195652173913</v>
      </c>
      <c r="N9" s="755">
        <v>463.65476190476193</v>
      </c>
    </row>
    <row r="10" spans="1:15" ht="13.7" customHeight="1" x14ac:dyDescent="0.2">
      <c r="A10" s="889"/>
      <c r="B10" s="328" t="s">
        <v>357</v>
      </c>
      <c r="C10" s="756">
        <v>854.15909090909088</v>
      </c>
      <c r="D10" s="757">
        <v>785.53260869565213</v>
      </c>
      <c r="E10" s="757">
        <v>744.65</v>
      </c>
      <c r="F10" s="757">
        <v>603.35714285714289</v>
      </c>
      <c r="G10" s="757">
        <v>500.3633333333334</v>
      </c>
      <c r="H10" s="757">
        <v>585.29999999999995</v>
      </c>
      <c r="I10" s="757">
        <v>555.60818181818183</v>
      </c>
      <c r="J10" s="757">
        <v>571.65699999999993</v>
      </c>
      <c r="K10" s="757">
        <v>608.50789473684199</v>
      </c>
      <c r="L10" s="757">
        <v>590.11545454545444</v>
      </c>
      <c r="M10" s="757">
        <v>526.88043478260875</v>
      </c>
      <c r="N10" s="757">
        <v>467.35</v>
      </c>
    </row>
    <row r="11" spans="1:15" ht="13.7" customHeight="1" x14ac:dyDescent="0.2">
      <c r="A11" s="886" t="s">
        <v>358</v>
      </c>
      <c r="B11" s="327" t="s">
        <v>356</v>
      </c>
      <c r="C11" s="754">
        <v>567.03409090909088</v>
      </c>
      <c r="D11" s="755">
        <v>487.98391304347825</v>
      </c>
      <c r="E11" s="755">
        <v>425.38749999999999</v>
      </c>
      <c r="F11" s="755">
        <v>326.21428571428572</v>
      </c>
      <c r="G11" s="755">
        <v>261.9404761904762</v>
      </c>
      <c r="H11" s="755">
        <v>292.6875</v>
      </c>
      <c r="I11" s="755">
        <v>312.65909090909093</v>
      </c>
      <c r="J11" s="755">
        <v>327.125</v>
      </c>
      <c r="K11" s="755">
        <v>349.63157894736844</v>
      </c>
      <c r="L11" s="755">
        <v>334.47727272727275</v>
      </c>
      <c r="M11" s="755">
        <v>291.39695652173913</v>
      </c>
      <c r="N11" s="755">
        <v>234.0952380952381</v>
      </c>
    </row>
    <row r="12" spans="1:15" ht="13.7" customHeight="1" x14ac:dyDescent="0.2">
      <c r="A12" s="887"/>
      <c r="B12" s="328" t="s">
        <v>357</v>
      </c>
      <c r="C12" s="756">
        <v>552.01136363636363</v>
      </c>
      <c r="D12" s="757">
        <v>478.88043478260869</v>
      </c>
      <c r="E12" s="757">
        <v>417.625</v>
      </c>
      <c r="F12" s="757">
        <v>319.45238095238096</v>
      </c>
      <c r="G12" s="757">
        <v>253.78571428571428</v>
      </c>
      <c r="H12" s="757">
        <v>283.38749999999999</v>
      </c>
      <c r="I12" s="757">
        <v>304.84090909090907</v>
      </c>
      <c r="J12" s="757">
        <v>320.83749999999998</v>
      </c>
      <c r="K12" s="757">
        <v>343.11842105263156</v>
      </c>
      <c r="L12" s="757">
        <v>326.92045454545456</v>
      </c>
      <c r="M12" s="757">
        <v>283.3478260869565</v>
      </c>
      <c r="N12" s="757">
        <v>225.1875</v>
      </c>
    </row>
    <row r="13" spans="1:15" ht="13.7" customHeight="1" x14ac:dyDescent="0.2">
      <c r="B13" s="3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48" t="s">
        <v>335</v>
      </c>
    </row>
    <row r="14" spans="1:15" ht="13.7" customHeight="1" x14ac:dyDescent="0.2">
      <c r="A14" s="326"/>
      <c r="N14" s="227"/>
      <c r="O14" s="13"/>
    </row>
    <row r="15" spans="1:15" ht="13.7" customHeight="1" x14ac:dyDescent="0.2">
      <c r="A15" s="326"/>
      <c r="N15" s="227"/>
      <c r="O15" s="13"/>
    </row>
    <row r="18" spans="13:15" ht="13.7" customHeight="1" x14ac:dyDescent="0.2">
      <c r="N18" s="227"/>
      <c r="O18" s="13"/>
    </row>
    <row r="19" spans="13:15" ht="13.7" customHeight="1" x14ac:dyDescent="0.2">
      <c r="M19" s="227"/>
      <c r="O19" s="13"/>
    </row>
    <row r="20" spans="13:15" ht="13.7" customHeight="1" x14ac:dyDescent="0.2">
      <c r="M20" s="227"/>
      <c r="O20" s="13"/>
    </row>
    <row r="21" spans="13:15" ht="13.7" customHeight="1" x14ac:dyDescent="0.2">
      <c r="M21" s="227"/>
      <c r="O21" s="13"/>
    </row>
    <row r="22" spans="13:15" ht="13.7" customHeight="1" x14ac:dyDescent="0.2">
      <c r="M22" s="227"/>
      <c r="O22" s="13"/>
    </row>
    <row r="23" spans="13:15" ht="13.7" customHeight="1" x14ac:dyDescent="0.2">
      <c r="M23" s="227"/>
      <c r="O23" s="13"/>
    </row>
    <row r="24" spans="13:15" ht="13.7" customHeight="1" x14ac:dyDescent="0.2">
      <c r="M24" s="227"/>
      <c r="O24" s="13"/>
    </row>
    <row r="25" spans="13:15" ht="13.7" customHeight="1" x14ac:dyDescent="0.2">
      <c r="M25" s="227"/>
      <c r="O25" s="13"/>
    </row>
    <row r="26" spans="13:15" ht="13.7" customHeight="1" x14ac:dyDescent="0.2">
      <c r="M26" s="227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G8" sqref="G8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359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547</v>
      </c>
    </row>
    <row r="3" spans="1:8" x14ac:dyDescent="0.2">
      <c r="A3" s="63"/>
      <c r="B3" s="862">
        <f>INDICE!A3</f>
        <v>42217</v>
      </c>
      <c r="C3" s="882">
        <v>41671</v>
      </c>
      <c r="D3" s="882" t="s">
        <v>120</v>
      </c>
      <c r="E3" s="882"/>
      <c r="F3" s="882" t="s">
        <v>121</v>
      </c>
      <c r="G3" s="882"/>
      <c r="H3" s="882"/>
    </row>
    <row r="4" spans="1:8" ht="25.5" x14ac:dyDescent="0.2">
      <c r="A4" s="75"/>
      <c r="B4" s="261" t="s">
        <v>55</v>
      </c>
      <c r="C4" s="262" t="s">
        <v>526</v>
      </c>
      <c r="D4" s="261" t="s">
        <v>55</v>
      </c>
      <c r="E4" s="262" t="s">
        <v>526</v>
      </c>
      <c r="F4" s="261" t="s">
        <v>55</v>
      </c>
      <c r="G4" s="263" t="s">
        <v>526</v>
      </c>
      <c r="H4" s="262" t="s">
        <v>110</v>
      </c>
    </row>
    <row r="5" spans="1:8" x14ac:dyDescent="0.2">
      <c r="A5" s="65" t="s">
        <v>360</v>
      </c>
      <c r="B5" s="265">
        <v>14731.120999999999</v>
      </c>
      <c r="C5" s="264">
        <v>-0.86225774847525916</v>
      </c>
      <c r="D5" s="265">
        <v>162793.10999999999</v>
      </c>
      <c r="E5" s="264">
        <v>1.7814330279398483</v>
      </c>
      <c r="F5" s="265">
        <v>242189.83100000001</v>
      </c>
      <c r="G5" s="264">
        <v>-2.8058371935757642</v>
      </c>
      <c r="H5" s="264">
        <v>77.44506428181451</v>
      </c>
    </row>
    <row r="6" spans="1:8" x14ac:dyDescent="0.2">
      <c r="A6" s="65" t="s">
        <v>361</v>
      </c>
      <c r="B6" s="66">
        <v>5290.4219999999996</v>
      </c>
      <c r="C6" s="267">
        <v>2.0002799481903049</v>
      </c>
      <c r="D6" s="66">
        <v>39588.798000000003</v>
      </c>
      <c r="E6" s="67">
        <v>29.708082752796411</v>
      </c>
      <c r="F6" s="66">
        <v>60494.485999999997</v>
      </c>
      <c r="G6" s="67">
        <v>15.183379514971701</v>
      </c>
      <c r="H6" s="67">
        <v>19.344327289139272</v>
      </c>
    </row>
    <row r="7" spans="1:8" x14ac:dyDescent="0.2">
      <c r="A7" s="65" t="s">
        <v>362</v>
      </c>
      <c r="B7" s="266">
        <v>724.64099999999996</v>
      </c>
      <c r="C7" s="267">
        <v>-9.3940523049068982</v>
      </c>
      <c r="D7" s="266">
        <v>6198.6040000000003</v>
      </c>
      <c r="E7" s="267">
        <v>-12.755646579103338</v>
      </c>
      <c r="F7" s="266">
        <v>10040.365</v>
      </c>
      <c r="G7" s="267">
        <v>-9.3577007809669634</v>
      </c>
      <c r="H7" s="267">
        <v>3.2106084290462245</v>
      </c>
    </row>
    <row r="8" spans="1:8" x14ac:dyDescent="0.2">
      <c r="A8" s="332" t="s">
        <v>197</v>
      </c>
      <c r="B8" s="333">
        <v>20746.184000000001</v>
      </c>
      <c r="C8" s="334">
        <v>-0.47735522524270241</v>
      </c>
      <c r="D8" s="333">
        <v>208580.51199999999</v>
      </c>
      <c r="E8" s="334">
        <v>5.5728857992026759</v>
      </c>
      <c r="F8" s="333">
        <v>312724.68199999997</v>
      </c>
      <c r="G8" s="335">
        <v>-1.721217951419541E-2</v>
      </c>
      <c r="H8" s="336">
        <v>100</v>
      </c>
    </row>
    <row r="9" spans="1:8" x14ac:dyDescent="0.2">
      <c r="A9" s="337" t="s">
        <v>597</v>
      </c>
      <c r="B9" s="623">
        <v>7297.6959999999999</v>
      </c>
      <c r="C9" s="273">
        <v>-8.5669152552396106</v>
      </c>
      <c r="D9" s="623">
        <v>62253.567999999999</v>
      </c>
      <c r="E9" s="273">
        <v>-7.1057741666220382</v>
      </c>
      <c r="F9" s="623">
        <v>95693.808000000005</v>
      </c>
      <c r="G9" s="274">
        <v>-8.2185867546477365</v>
      </c>
      <c r="H9" s="274">
        <v>30.600017685844193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239</v>
      </c>
    </row>
    <row r="11" spans="1:8" x14ac:dyDescent="0.2">
      <c r="A11" s="275" t="s">
        <v>561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598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8" t="s">
        <v>656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conditionalFormatting sqref="G8">
    <cfRule type="cellIs" dxfId="80" priority="1" operator="lessThan">
      <formula>0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G9" sqref="G9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363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547</v>
      </c>
    </row>
    <row r="3" spans="1:8" ht="14.1" customHeight="1" x14ac:dyDescent="0.2">
      <c r="A3" s="63"/>
      <c r="B3" s="862">
        <f>INDICE!A3</f>
        <v>42217</v>
      </c>
      <c r="C3" s="862">
        <v>41671</v>
      </c>
      <c r="D3" s="882" t="s">
        <v>120</v>
      </c>
      <c r="E3" s="882"/>
      <c r="F3" s="882" t="s">
        <v>121</v>
      </c>
      <c r="G3" s="882"/>
      <c r="H3" s="260"/>
    </row>
    <row r="4" spans="1:8" ht="25.5" x14ac:dyDescent="0.2">
      <c r="A4" s="75"/>
      <c r="B4" s="261" t="s">
        <v>55</v>
      </c>
      <c r="C4" s="262" t="s">
        <v>526</v>
      </c>
      <c r="D4" s="261" t="s">
        <v>55</v>
      </c>
      <c r="E4" s="262" t="s">
        <v>526</v>
      </c>
      <c r="F4" s="261" t="s">
        <v>55</v>
      </c>
      <c r="G4" s="263" t="s">
        <v>526</v>
      </c>
      <c r="H4" s="262" t="s">
        <v>110</v>
      </c>
    </row>
    <row r="5" spans="1:8" x14ac:dyDescent="0.2">
      <c r="A5" s="65" t="s">
        <v>574</v>
      </c>
      <c r="B5" s="265">
        <v>10178.772999999999</v>
      </c>
      <c r="C5" s="264">
        <v>3.3628243996135105</v>
      </c>
      <c r="D5" s="265">
        <v>77274.785000000003</v>
      </c>
      <c r="E5" s="264">
        <v>9.004296198878782</v>
      </c>
      <c r="F5" s="265">
        <v>116784.18</v>
      </c>
      <c r="G5" s="264">
        <v>2.6823290388544714</v>
      </c>
      <c r="H5" s="264">
        <v>37.344087858085985</v>
      </c>
    </row>
    <row r="6" spans="1:8" x14ac:dyDescent="0.2">
      <c r="A6" s="65" t="s">
        <v>573</v>
      </c>
      <c r="B6" s="66">
        <v>8291.0239999999994</v>
      </c>
      <c r="C6" s="267">
        <v>-2.6958145707520029</v>
      </c>
      <c r="D6" s="66">
        <v>78139.517000000007</v>
      </c>
      <c r="E6" s="67">
        <v>-1.3872342550003065</v>
      </c>
      <c r="F6" s="66">
        <v>118224.276</v>
      </c>
      <c r="G6" s="67">
        <v>-4.0857225525366019</v>
      </c>
      <c r="H6" s="67">
        <v>37.804587486957622</v>
      </c>
    </row>
    <row r="7" spans="1:8" x14ac:dyDescent="0.2">
      <c r="A7" s="65" t="s">
        <v>572</v>
      </c>
      <c r="B7" s="266">
        <v>1551.7460000000001</v>
      </c>
      <c r="C7" s="267">
        <v>-7.5008136730453074</v>
      </c>
      <c r="D7" s="266">
        <v>46967.606</v>
      </c>
      <c r="E7" s="267">
        <v>16.443717356536855</v>
      </c>
      <c r="F7" s="266">
        <v>67675.861000000004</v>
      </c>
      <c r="G7" s="267">
        <v>4.5868949025807302</v>
      </c>
      <c r="H7" s="267">
        <v>21.640716225910179</v>
      </c>
    </row>
    <row r="8" spans="1:8" x14ac:dyDescent="0.2">
      <c r="A8" s="681" t="s">
        <v>364</v>
      </c>
      <c r="B8" s="266">
        <v>724.64099999999996</v>
      </c>
      <c r="C8" s="267">
        <v>-9.3940523049068982</v>
      </c>
      <c r="D8" s="266">
        <v>6198.6040000000003</v>
      </c>
      <c r="E8" s="267">
        <v>-12.755646579103338</v>
      </c>
      <c r="F8" s="266">
        <v>10040.365</v>
      </c>
      <c r="G8" s="267">
        <v>-9.3577007809669634</v>
      </c>
      <c r="H8" s="267">
        <v>3.2106084290462245</v>
      </c>
    </row>
    <row r="9" spans="1:8" x14ac:dyDescent="0.2">
      <c r="A9" s="332" t="s">
        <v>197</v>
      </c>
      <c r="B9" s="333">
        <v>20746.184000000001</v>
      </c>
      <c r="C9" s="334">
        <v>-0.47735522524270241</v>
      </c>
      <c r="D9" s="333">
        <v>208580.51199999999</v>
      </c>
      <c r="E9" s="334">
        <v>5.5728857992026759</v>
      </c>
      <c r="F9" s="333">
        <v>312724.68199999997</v>
      </c>
      <c r="G9" s="335">
        <v>-1.721217951419541E-2</v>
      </c>
      <c r="H9" s="336">
        <v>100</v>
      </c>
    </row>
    <row r="10" spans="1:8" x14ac:dyDescent="0.2">
      <c r="A10" s="275"/>
      <c r="B10" s="65"/>
      <c r="C10" s="65"/>
      <c r="D10" s="65"/>
      <c r="E10" s="65"/>
      <c r="F10" s="65"/>
      <c r="G10" s="134"/>
      <c r="H10" s="71" t="s">
        <v>239</v>
      </c>
    </row>
    <row r="11" spans="1:8" x14ac:dyDescent="0.2">
      <c r="A11" s="275" t="s">
        <v>561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571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8" t="s">
        <v>656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363</v>
      </c>
    </row>
  </sheetData>
  <mergeCells count="3">
    <mergeCell ref="B3:C3"/>
    <mergeCell ref="D3:E3"/>
    <mergeCell ref="F3:G3"/>
  </mergeCells>
  <conditionalFormatting sqref="G9">
    <cfRule type="cellIs" dxfId="79" priority="1" operator="lessThan">
      <formula>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/>
  </sheetViews>
  <sheetFormatPr baseColWidth="10" defaultRowHeight="14.25" x14ac:dyDescent="0.2"/>
  <sheetData>
    <row r="1" spans="1:4" x14ac:dyDescent="0.2">
      <c r="A1" s="225" t="s">
        <v>575</v>
      </c>
      <c r="B1" s="225"/>
      <c r="C1" s="225"/>
      <c r="D1" s="225"/>
    </row>
    <row r="2" spans="1:4" x14ac:dyDescent="0.2">
      <c r="A2" s="228"/>
      <c r="B2" s="228"/>
      <c r="C2" s="228"/>
      <c r="D2" s="228"/>
    </row>
    <row r="3" spans="1:4" x14ac:dyDescent="0.2">
      <c r="A3" s="231"/>
      <c r="B3" s="890">
        <v>2013</v>
      </c>
      <c r="C3" s="890">
        <v>2014</v>
      </c>
      <c r="D3" s="890">
        <v>2015</v>
      </c>
    </row>
    <row r="4" spans="1:4" x14ac:dyDescent="0.2">
      <c r="A4" s="236"/>
      <c r="B4" s="891"/>
      <c r="C4" s="891"/>
      <c r="D4" s="891"/>
    </row>
    <row r="5" spans="1:4" x14ac:dyDescent="0.2">
      <c r="A5" s="276" t="s">
        <v>365</v>
      </c>
      <c r="B5" s="324">
        <v>-4.0535722731549946</v>
      </c>
      <c r="C5" s="324">
        <v>-8.2394935801996159</v>
      </c>
      <c r="D5" s="324">
        <v>-8.1695927962735908</v>
      </c>
    </row>
    <row r="6" spans="1:4" x14ac:dyDescent="0.2">
      <c r="A6" s="236" t="s">
        <v>135</v>
      </c>
      <c r="B6" s="238">
        <v>-7.088077792977046</v>
      </c>
      <c r="C6" s="238">
        <v>-7.4942658642633511</v>
      </c>
      <c r="D6" s="238">
        <v>-6.2468834797056099</v>
      </c>
    </row>
    <row r="7" spans="1:4" x14ac:dyDescent="0.2">
      <c r="A7" s="236" t="s">
        <v>136</v>
      </c>
      <c r="B7" s="238">
        <v>-6.83287887708196</v>
      </c>
      <c r="C7" s="238">
        <v>-8.2500247118808669</v>
      </c>
      <c r="D7" s="238">
        <v>-4.582375595019168</v>
      </c>
    </row>
    <row r="8" spans="1:4" x14ac:dyDescent="0.2">
      <c r="A8" s="236" t="s">
        <v>137</v>
      </c>
      <c r="B8" s="238">
        <v>-7.5798540360641251</v>
      </c>
      <c r="C8" s="238">
        <v>-9.0307175485983393</v>
      </c>
      <c r="D8" s="238">
        <v>-2.9049075544856438</v>
      </c>
    </row>
    <row r="9" spans="1:4" x14ac:dyDescent="0.2">
      <c r="A9" s="236" t="s">
        <v>138</v>
      </c>
      <c r="B9" s="238">
        <v>-7.2617509097959223</v>
      </c>
      <c r="C9" s="238">
        <v>-9.8574438251813863</v>
      </c>
      <c r="D9" s="238">
        <v>-1.6262372359743982</v>
      </c>
    </row>
    <row r="10" spans="1:4" x14ac:dyDescent="0.2">
      <c r="A10" s="236" t="s">
        <v>139</v>
      </c>
      <c r="B10" s="238">
        <v>-7.0759216342685134</v>
      </c>
      <c r="C10" s="238">
        <v>-9.1764300709172826</v>
      </c>
      <c r="D10" s="238">
        <v>-1.5509878838636062</v>
      </c>
    </row>
    <row r="11" spans="1:4" x14ac:dyDescent="0.2">
      <c r="A11" s="236" t="s">
        <v>140</v>
      </c>
      <c r="B11" s="238">
        <v>-7.242658414706785</v>
      </c>
      <c r="C11" s="238">
        <v>-9.1767303244743808</v>
      </c>
      <c r="D11" s="238">
        <v>-5.3100991205829055E-2</v>
      </c>
    </row>
    <row r="12" spans="1:4" x14ac:dyDescent="0.2">
      <c r="A12" s="236" t="s">
        <v>141</v>
      </c>
      <c r="B12" s="238">
        <v>-7.5759015210375411</v>
      </c>
      <c r="C12" s="238">
        <v>-8.3602371983943442</v>
      </c>
      <c r="D12" s="238">
        <v>-1.721217951419541E-2</v>
      </c>
    </row>
    <row r="13" spans="1:4" x14ac:dyDescent="0.2">
      <c r="A13" s="236" t="s">
        <v>142</v>
      </c>
      <c r="B13" s="238">
        <v>-7.0274744528575654</v>
      </c>
      <c r="C13" s="238">
        <v>-7.9763426192536206</v>
      </c>
      <c r="D13" s="238" t="s">
        <v>607</v>
      </c>
    </row>
    <row r="14" spans="1:4" x14ac:dyDescent="0.2">
      <c r="A14" s="236" t="s">
        <v>143</v>
      </c>
      <c r="B14" s="238">
        <v>-7.9041639707250591</v>
      </c>
      <c r="C14" s="238">
        <v>-7.9787077817949967</v>
      </c>
      <c r="D14" s="238" t="s">
        <v>607</v>
      </c>
    </row>
    <row r="15" spans="1:4" x14ac:dyDescent="0.2">
      <c r="A15" s="236" t="s">
        <v>144</v>
      </c>
      <c r="B15" s="238">
        <v>-8.5881033603635313</v>
      </c>
      <c r="C15" s="238">
        <v>-8.3718978827383701</v>
      </c>
      <c r="D15" s="238" t="s">
        <v>607</v>
      </c>
    </row>
    <row r="16" spans="1:4" x14ac:dyDescent="0.2">
      <c r="A16" s="321" t="s">
        <v>145</v>
      </c>
      <c r="B16" s="323">
        <v>-8.1495570115831768</v>
      </c>
      <c r="C16" s="323">
        <v>-10.090744468096512</v>
      </c>
      <c r="D16" s="323" t="s">
        <v>607</v>
      </c>
    </row>
    <row r="17" spans="4:4" x14ac:dyDescent="0.2">
      <c r="D17" s="71" t="s">
        <v>239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55" t="s">
        <v>647</v>
      </c>
      <c r="C3" s="852" t="s">
        <v>490</v>
      </c>
      <c r="D3" s="855" t="s">
        <v>610</v>
      </c>
      <c r="E3" s="852" t="s">
        <v>490</v>
      </c>
      <c r="F3" s="857" t="s">
        <v>650</v>
      </c>
    </row>
    <row r="4" spans="1:6" x14ac:dyDescent="0.2">
      <c r="A4" s="75"/>
      <c r="B4" s="856"/>
      <c r="C4" s="853"/>
      <c r="D4" s="856"/>
      <c r="E4" s="853"/>
      <c r="F4" s="858"/>
    </row>
    <row r="5" spans="1:6" x14ac:dyDescent="0.2">
      <c r="A5" s="65" t="s">
        <v>112</v>
      </c>
      <c r="B5" s="66">
        <v>1546.4727156385634</v>
      </c>
      <c r="C5" s="67">
        <v>1.8515080101634531</v>
      </c>
      <c r="D5" s="66">
        <v>1752.4124273999998</v>
      </c>
      <c r="E5" s="67">
        <v>2.041126078787062</v>
      </c>
      <c r="F5" s="67">
        <v>-11.751783344003265</v>
      </c>
    </row>
    <row r="6" spans="1:6" x14ac:dyDescent="0.2">
      <c r="A6" s="65" t="s">
        <v>124</v>
      </c>
      <c r="B6" s="66">
        <v>42413.3226488199</v>
      </c>
      <c r="C6" s="67">
        <v>50.779173682033786</v>
      </c>
      <c r="D6" s="66">
        <v>43602.659159999996</v>
      </c>
      <c r="E6" s="67">
        <v>50.786289417031774</v>
      </c>
      <c r="F6" s="67">
        <v>-2.7276696744935314</v>
      </c>
    </row>
    <row r="7" spans="1:6" x14ac:dyDescent="0.2">
      <c r="A7" s="65" t="s">
        <v>125</v>
      </c>
      <c r="B7" s="66">
        <v>14695.020641340096</v>
      </c>
      <c r="C7" s="67">
        <v>17.593552186094584</v>
      </c>
      <c r="D7" s="66">
        <v>15254.333855999999</v>
      </c>
      <c r="E7" s="67">
        <v>17.767517600980241</v>
      </c>
      <c r="F7" s="67">
        <v>-3.6665856401189787</v>
      </c>
    </row>
    <row r="8" spans="1:6" x14ac:dyDescent="0.2">
      <c r="A8" s="65" t="s">
        <v>126</v>
      </c>
      <c r="B8" s="66">
        <v>19576.005946571258</v>
      </c>
      <c r="C8" s="67">
        <v>23.437291489567521</v>
      </c>
      <c r="D8" s="66">
        <v>19952.774000000001</v>
      </c>
      <c r="E8" s="67">
        <v>23.240035689525747</v>
      </c>
      <c r="F8" s="67">
        <v>-1.8882991078270259</v>
      </c>
    </row>
    <row r="9" spans="1:6" x14ac:dyDescent="0.2">
      <c r="A9" s="65" t="s">
        <v>127</v>
      </c>
      <c r="B9" s="66">
        <v>5294.2131622251727</v>
      </c>
      <c r="C9" s="67">
        <v>6.3384746321406489</v>
      </c>
      <c r="D9" s="66">
        <v>5292.9985200000001</v>
      </c>
      <c r="E9" s="67">
        <v>6.1650312136751992</v>
      </c>
      <c r="F9" s="67">
        <v>2.2948093043725446E-2</v>
      </c>
    </row>
    <row r="10" spans="1:6" x14ac:dyDescent="0.2">
      <c r="A10" s="68" t="s">
        <v>119</v>
      </c>
      <c r="B10" s="69">
        <v>83525.035114594997</v>
      </c>
      <c r="C10" s="70">
        <v>100</v>
      </c>
      <c r="D10" s="69">
        <v>85855.177963399983</v>
      </c>
      <c r="E10" s="70">
        <v>100</v>
      </c>
      <c r="F10" s="70">
        <v>-2.7140388082339362</v>
      </c>
    </row>
    <row r="11" spans="1:6" x14ac:dyDescent="0.2">
      <c r="A11" s="58"/>
      <c r="B11" s="65"/>
      <c r="C11" s="65"/>
      <c r="D11" s="65"/>
      <c r="E11" s="65"/>
      <c r="F11" s="71" t="s">
        <v>611</v>
      </c>
    </row>
    <row r="12" spans="1:6" x14ac:dyDescent="0.2">
      <c r="A12" s="398"/>
      <c r="B12" s="398"/>
      <c r="C12" s="398"/>
      <c r="D12" s="398"/>
      <c r="E12" s="398"/>
      <c r="F12" s="398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sqref="A1:F2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92" t="s">
        <v>577</v>
      </c>
      <c r="B1" s="892"/>
      <c r="C1" s="892"/>
      <c r="D1" s="892"/>
      <c r="E1" s="892"/>
      <c r="F1" s="892"/>
      <c r="G1" s="227"/>
      <c r="H1" s="227"/>
      <c r="I1" s="227"/>
      <c r="J1" s="227"/>
      <c r="K1" s="227"/>
      <c r="L1" s="1"/>
    </row>
    <row r="2" spans="1:12" x14ac:dyDescent="0.2">
      <c r="A2" s="893"/>
      <c r="B2" s="893"/>
      <c r="C2" s="893"/>
      <c r="D2" s="893"/>
      <c r="E2" s="893"/>
      <c r="F2" s="893"/>
      <c r="G2" s="227"/>
      <c r="H2" s="227"/>
      <c r="I2" s="227"/>
      <c r="J2" s="227"/>
      <c r="K2" s="62"/>
      <c r="L2" s="62" t="s">
        <v>547</v>
      </c>
    </row>
    <row r="3" spans="1:12" x14ac:dyDescent="0.2">
      <c r="A3" s="338"/>
      <c r="B3" s="894">
        <f>INDICE!A3</f>
        <v>42217</v>
      </c>
      <c r="C3" s="895">
        <v>41671</v>
      </c>
      <c r="D3" s="895">
        <v>41671</v>
      </c>
      <c r="E3" s="895">
        <v>41671</v>
      </c>
      <c r="F3" s="896">
        <v>41671</v>
      </c>
      <c r="G3" s="897" t="s">
        <v>121</v>
      </c>
      <c r="H3" s="895"/>
      <c r="I3" s="895"/>
      <c r="J3" s="895"/>
      <c r="K3" s="895"/>
      <c r="L3" s="898" t="s">
        <v>110</v>
      </c>
    </row>
    <row r="4" spans="1:12" x14ac:dyDescent="0.2">
      <c r="A4" s="339"/>
      <c r="B4" s="340" t="s">
        <v>366</v>
      </c>
      <c r="C4" s="340" t="s">
        <v>367</v>
      </c>
      <c r="D4" s="341" t="s">
        <v>368</v>
      </c>
      <c r="E4" s="341" t="s">
        <v>369</v>
      </c>
      <c r="F4" s="342" t="s">
        <v>197</v>
      </c>
      <c r="G4" s="343" t="s">
        <v>366</v>
      </c>
      <c r="H4" s="233" t="s">
        <v>367</v>
      </c>
      <c r="I4" s="344" t="s">
        <v>368</v>
      </c>
      <c r="J4" s="344" t="s">
        <v>369</v>
      </c>
      <c r="K4" s="344" t="s">
        <v>197</v>
      </c>
      <c r="L4" s="899"/>
    </row>
    <row r="5" spans="1:12" x14ac:dyDescent="0.2">
      <c r="A5" s="345" t="s">
        <v>161</v>
      </c>
      <c r="B5" s="448">
        <v>3105.614</v>
      </c>
      <c r="C5" s="448">
        <v>535.79499999999996</v>
      </c>
      <c r="D5" s="448">
        <v>91.105000000000004</v>
      </c>
      <c r="E5" s="448">
        <v>288.25400000000002</v>
      </c>
      <c r="F5" s="346">
        <v>4020.768</v>
      </c>
      <c r="G5" s="448">
        <v>30880.530999999999</v>
      </c>
      <c r="H5" s="448">
        <v>6303.674</v>
      </c>
      <c r="I5" s="448">
        <v>2357.0129999999999</v>
      </c>
      <c r="J5" s="448">
        <v>3024.5839999999998</v>
      </c>
      <c r="K5" s="347">
        <v>42565.802000000003</v>
      </c>
      <c r="L5" s="682">
        <v>13.611988960586936</v>
      </c>
    </row>
    <row r="6" spans="1:12" x14ac:dyDescent="0.2">
      <c r="A6" s="348" t="s">
        <v>162</v>
      </c>
      <c r="B6" s="448">
        <v>376.26100000000002</v>
      </c>
      <c r="C6" s="448">
        <v>444.63</v>
      </c>
      <c r="D6" s="448">
        <v>55.106000000000002</v>
      </c>
      <c r="E6" s="448">
        <v>32.856999999999999</v>
      </c>
      <c r="F6" s="349">
        <v>908.85400000000004</v>
      </c>
      <c r="G6" s="448">
        <v>4836.0879999999997</v>
      </c>
      <c r="H6" s="448">
        <v>6488.3140000000003</v>
      </c>
      <c r="I6" s="448">
        <v>2949.7719999999999</v>
      </c>
      <c r="J6" s="448">
        <v>493.35899999999998</v>
      </c>
      <c r="K6" s="277">
        <v>14767.532999999999</v>
      </c>
      <c r="L6" s="683">
        <v>4.7224646717828387</v>
      </c>
    </row>
    <row r="7" spans="1:12" x14ac:dyDescent="0.2">
      <c r="A7" s="348" t="s">
        <v>163</v>
      </c>
      <c r="B7" s="448">
        <v>41.186</v>
      </c>
      <c r="C7" s="448">
        <v>268.50299999999999</v>
      </c>
      <c r="D7" s="448">
        <v>46.994999999999997</v>
      </c>
      <c r="E7" s="448">
        <v>87.031000000000006</v>
      </c>
      <c r="F7" s="349">
        <v>443.71499999999997</v>
      </c>
      <c r="G7" s="448">
        <v>953.41099999999994</v>
      </c>
      <c r="H7" s="448">
        <v>3742.2570000000001</v>
      </c>
      <c r="I7" s="448">
        <v>2066.1779999999999</v>
      </c>
      <c r="J7" s="448">
        <v>1247.789</v>
      </c>
      <c r="K7" s="277">
        <v>8009.6349999999993</v>
      </c>
      <c r="L7" s="683">
        <v>2.5613769287920554</v>
      </c>
    </row>
    <row r="8" spans="1:12" x14ac:dyDescent="0.2">
      <c r="A8" s="348" t="s">
        <v>164</v>
      </c>
      <c r="B8" s="448">
        <v>313.06700000000001</v>
      </c>
      <c r="C8" s="448">
        <v>0.60499999999999998</v>
      </c>
      <c r="D8" s="448">
        <v>43.947000000000003</v>
      </c>
      <c r="E8" s="448">
        <v>7.3609999999999998</v>
      </c>
      <c r="F8" s="349">
        <v>364.98</v>
      </c>
      <c r="G8" s="448">
        <v>4102.1840000000002</v>
      </c>
      <c r="H8" s="448">
        <v>6.5919999999999996</v>
      </c>
      <c r="I8" s="448">
        <v>778.21299999999997</v>
      </c>
      <c r="J8" s="448">
        <v>66.078999999999994</v>
      </c>
      <c r="K8" s="277">
        <v>4953.0679999999993</v>
      </c>
      <c r="L8" s="683">
        <v>1.583926621117967</v>
      </c>
    </row>
    <row r="9" spans="1:12" x14ac:dyDescent="0.2">
      <c r="A9" s="348" t="s">
        <v>166</v>
      </c>
      <c r="B9" s="448">
        <v>184.35499999999999</v>
      </c>
      <c r="C9" s="448">
        <v>102.90300000000001</v>
      </c>
      <c r="D9" s="448">
        <v>28.85</v>
      </c>
      <c r="E9" s="448">
        <v>1.1539999999999999</v>
      </c>
      <c r="F9" s="349">
        <v>317.262</v>
      </c>
      <c r="G9" s="448">
        <v>1869.8150000000001</v>
      </c>
      <c r="H9" s="448">
        <v>1804.193</v>
      </c>
      <c r="I9" s="448">
        <v>1021.598</v>
      </c>
      <c r="J9" s="448">
        <v>19.391999999999999</v>
      </c>
      <c r="K9" s="277">
        <v>4714.9979999999996</v>
      </c>
      <c r="L9" s="683">
        <v>1.5077949365358949</v>
      </c>
    </row>
    <row r="10" spans="1:12" x14ac:dyDescent="0.2">
      <c r="A10" s="348" t="s">
        <v>167</v>
      </c>
      <c r="B10" s="448">
        <v>177.512</v>
      </c>
      <c r="C10" s="448">
        <v>566.34299999999996</v>
      </c>
      <c r="D10" s="448">
        <v>127.387</v>
      </c>
      <c r="E10" s="448">
        <v>32.695</v>
      </c>
      <c r="F10" s="349">
        <v>903.93700000000001</v>
      </c>
      <c r="G10" s="448">
        <v>2492.5259999999998</v>
      </c>
      <c r="H10" s="448">
        <v>9069.0159999999996</v>
      </c>
      <c r="I10" s="448">
        <v>6425.3239999999996</v>
      </c>
      <c r="J10" s="448">
        <v>555.19100000000003</v>
      </c>
      <c r="K10" s="277">
        <v>18542.056999999997</v>
      </c>
      <c r="L10" s="683">
        <v>5.929508274989713</v>
      </c>
    </row>
    <row r="11" spans="1:12" x14ac:dyDescent="0.2">
      <c r="A11" s="348" t="s">
        <v>614</v>
      </c>
      <c r="B11" s="448">
        <v>879.77700000000004</v>
      </c>
      <c r="C11" s="448">
        <v>266.76600000000002</v>
      </c>
      <c r="D11" s="448">
        <v>47.127000000000002</v>
      </c>
      <c r="E11" s="448">
        <v>22.617000000000001</v>
      </c>
      <c r="F11" s="349">
        <v>1216.287</v>
      </c>
      <c r="G11" s="448">
        <v>10373.717000000001</v>
      </c>
      <c r="H11" s="448">
        <v>3542.0909999999999</v>
      </c>
      <c r="I11" s="448">
        <v>2504.6010000000001</v>
      </c>
      <c r="J11" s="448">
        <v>369.12599999999998</v>
      </c>
      <c r="K11" s="277">
        <v>16789.535</v>
      </c>
      <c r="L11" s="683">
        <v>5.3690745700829972</v>
      </c>
    </row>
    <row r="12" spans="1:12" x14ac:dyDescent="0.2">
      <c r="A12" s="348" t="s">
        <v>168</v>
      </c>
      <c r="B12" s="448">
        <v>1425.0440000000001</v>
      </c>
      <c r="C12" s="448">
        <v>2432.4839999999999</v>
      </c>
      <c r="D12" s="448">
        <v>440.64800000000002</v>
      </c>
      <c r="E12" s="448">
        <v>79.944999999999993</v>
      </c>
      <c r="F12" s="349">
        <v>4378.1210000000001</v>
      </c>
      <c r="G12" s="448">
        <v>15215.732</v>
      </c>
      <c r="H12" s="448">
        <v>33493.262999999999</v>
      </c>
      <c r="I12" s="448">
        <v>16876.16</v>
      </c>
      <c r="J12" s="448">
        <v>1180.6389999999999</v>
      </c>
      <c r="K12" s="277">
        <v>66765.793999999994</v>
      </c>
      <c r="L12" s="683">
        <v>21.350831140755233</v>
      </c>
    </row>
    <row r="13" spans="1:12" x14ac:dyDescent="0.2">
      <c r="A13" s="348" t="s">
        <v>370</v>
      </c>
      <c r="B13" s="448">
        <v>1188.942</v>
      </c>
      <c r="C13" s="448">
        <v>1135.643</v>
      </c>
      <c r="D13" s="448">
        <v>88.433999999999997</v>
      </c>
      <c r="E13" s="448">
        <v>37.963999999999999</v>
      </c>
      <c r="F13" s="349">
        <v>2450.9830000000002</v>
      </c>
      <c r="G13" s="448">
        <v>12905.439</v>
      </c>
      <c r="H13" s="448">
        <v>19181.173999999999</v>
      </c>
      <c r="I13" s="448">
        <v>3420.33</v>
      </c>
      <c r="J13" s="448">
        <v>643.14599999999996</v>
      </c>
      <c r="K13" s="277">
        <v>36150.089</v>
      </c>
      <c r="L13" s="683">
        <v>11.560327522837117</v>
      </c>
    </row>
    <row r="14" spans="1:12" x14ac:dyDescent="0.2">
      <c r="A14" s="348" t="s">
        <v>171</v>
      </c>
      <c r="B14" s="448" t="s">
        <v>150</v>
      </c>
      <c r="C14" s="448">
        <v>285.63</v>
      </c>
      <c r="D14" s="448">
        <v>18.215</v>
      </c>
      <c r="E14" s="448">
        <v>33.335999999999999</v>
      </c>
      <c r="F14" s="349">
        <v>337.18099999999998</v>
      </c>
      <c r="G14" s="448" t="s">
        <v>150</v>
      </c>
      <c r="H14" s="448">
        <v>1505.662</v>
      </c>
      <c r="I14" s="448">
        <v>564.846</v>
      </c>
      <c r="J14" s="448">
        <v>412.875</v>
      </c>
      <c r="K14" s="277">
        <v>2483.3829999999998</v>
      </c>
      <c r="L14" s="683">
        <v>0.79415353153475798</v>
      </c>
    </row>
    <row r="15" spans="1:12" x14ac:dyDescent="0.2">
      <c r="A15" s="348" t="s">
        <v>172</v>
      </c>
      <c r="B15" s="448">
        <v>304.51600000000002</v>
      </c>
      <c r="C15" s="448">
        <v>508.04399999999998</v>
      </c>
      <c r="D15" s="448">
        <v>57.667000000000002</v>
      </c>
      <c r="E15" s="448">
        <v>33.878999999999998</v>
      </c>
      <c r="F15" s="349">
        <v>904.10599999999999</v>
      </c>
      <c r="G15" s="448">
        <v>3289.820091</v>
      </c>
      <c r="H15" s="448">
        <v>6954.8689999999997</v>
      </c>
      <c r="I15" s="448">
        <v>1980.8389999999999</v>
      </c>
      <c r="J15" s="448">
        <v>990.93499999999995</v>
      </c>
      <c r="K15" s="277">
        <v>13216.463091</v>
      </c>
      <c r="L15" s="683">
        <v>4.2264527211938043</v>
      </c>
    </row>
    <row r="16" spans="1:12" x14ac:dyDescent="0.2">
      <c r="A16" s="348" t="s">
        <v>173</v>
      </c>
      <c r="B16" s="448" t="s">
        <v>150</v>
      </c>
      <c r="C16" s="448">
        <v>48.235999999999997</v>
      </c>
      <c r="D16" s="448">
        <v>18.555</v>
      </c>
      <c r="E16" s="448">
        <v>3.8530000000000002</v>
      </c>
      <c r="F16" s="349">
        <v>70.643999999999991</v>
      </c>
      <c r="G16" s="448">
        <v>676.01800000000003</v>
      </c>
      <c r="H16" s="448">
        <v>601.27499999999998</v>
      </c>
      <c r="I16" s="448">
        <v>1056.077</v>
      </c>
      <c r="J16" s="448">
        <v>41.223999999999997</v>
      </c>
      <c r="K16" s="277">
        <v>2374.5940000000001</v>
      </c>
      <c r="L16" s="683">
        <v>0.75936422656563529</v>
      </c>
    </row>
    <row r="17" spans="1:12" x14ac:dyDescent="0.2">
      <c r="A17" s="348" t="s">
        <v>174</v>
      </c>
      <c r="B17" s="448">
        <v>145.25700000000001</v>
      </c>
      <c r="C17" s="448">
        <v>161.97200000000001</v>
      </c>
      <c r="D17" s="448">
        <v>305.62799999999999</v>
      </c>
      <c r="E17" s="448">
        <v>7.3780000000000001</v>
      </c>
      <c r="F17" s="349">
        <v>620.23500000000001</v>
      </c>
      <c r="G17" s="448">
        <v>1732.1189999999999</v>
      </c>
      <c r="H17" s="448">
        <v>2983.163</v>
      </c>
      <c r="I17" s="448">
        <v>17797.026999999998</v>
      </c>
      <c r="J17" s="448">
        <v>133.34200000000001</v>
      </c>
      <c r="K17" s="277">
        <v>22645.650999999998</v>
      </c>
      <c r="L17" s="683">
        <v>7.2417841772910672</v>
      </c>
    </row>
    <row r="18" spans="1:12" x14ac:dyDescent="0.2">
      <c r="A18" s="348" t="s">
        <v>176</v>
      </c>
      <c r="B18" s="448">
        <v>1492.377</v>
      </c>
      <c r="C18" s="448">
        <v>81.277000000000001</v>
      </c>
      <c r="D18" s="448">
        <v>25.523</v>
      </c>
      <c r="E18" s="448">
        <v>43.734999999999999</v>
      </c>
      <c r="F18" s="349">
        <v>1642.9119999999998</v>
      </c>
      <c r="G18" s="448">
        <v>19209.46</v>
      </c>
      <c r="H18" s="448">
        <v>1086.098</v>
      </c>
      <c r="I18" s="448">
        <v>594.90700000000004</v>
      </c>
      <c r="J18" s="448">
        <v>617.14300000000003</v>
      </c>
      <c r="K18" s="277">
        <v>21507.607999999997</v>
      </c>
      <c r="L18" s="683">
        <v>6.8778528515598332</v>
      </c>
    </row>
    <row r="19" spans="1:12" x14ac:dyDescent="0.2">
      <c r="A19" s="348" t="s">
        <v>177</v>
      </c>
      <c r="B19" s="448">
        <v>117.777</v>
      </c>
      <c r="C19" s="448">
        <v>311.04899999999998</v>
      </c>
      <c r="D19" s="448">
        <v>53.595999999999997</v>
      </c>
      <c r="E19" s="448">
        <v>9.3970000000000002</v>
      </c>
      <c r="F19" s="349">
        <v>491.81899999999996</v>
      </c>
      <c r="G19" s="448">
        <v>1559.2539999999999</v>
      </c>
      <c r="H19" s="448">
        <v>4508.3310000000001</v>
      </c>
      <c r="I19" s="448">
        <v>2189.4969999999998</v>
      </c>
      <c r="J19" s="448">
        <v>137.75899999999999</v>
      </c>
      <c r="K19" s="277">
        <v>8394.8410000000003</v>
      </c>
      <c r="L19" s="683">
        <v>2.6845607893839896</v>
      </c>
    </row>
    <row r="20" spans="1:12" x14ac:dyDescent="0.2">
      <c r="A20" s="348" t="s">
        <v>178</v>
      </c>
      <c r="B20" s="448">
        <v>427.084</v>
      </c>
      <c r="C20" s="448">
        <v>1141.1489999999999</v>
      </c>
      <c r="D20" s="448">
        <v>102.973</v>
      </c>
      <c r="E20" s="448">
        <v>3.1789999999999998</v>
      </c>
      <c r="F20" s="349">
        <v>1674.385</v>
      </c>
      <c r="G20" s="448">
        <v>6671.2470000000003</v>
      </c>
      <c r="H20" s="448">
        <v>16954.303</v>
      </c>
      <c r="I20" s="448">
        <v>5093.8100000000004</v>
      </c>
      <c r="J20" s="448">
        <v>107.762</v>
      </c>
      <c r="K20" s="277">
        <v>28827.121999999999</v>
      </c>
      <c r="L20" s="683">
        <v>9.2185380749901711</v>
      </c>
    </row>
    <row r="21" spans="1:12" ht="15" x14ac:dyDescent="0.25">
      <c r="A21" s="350" t="s">
        <v>119</v>
      </c>
      <c r="B21" s="685">
        <v>10178.769</v>
      </c>
      <c r="C21" s="685">
        <v>8291.0290000000005</v>
      </c>
      <c r="D21" s="685">
        <v>1551.7559999999999</v>
      </c>
      <c r="E21" s="685">
        <v>724.63499999999999</v>
      </c>
      <c r="F21" s="686">
        <v>20746.189000000002</v>
      </c>
      <c r="G21" s="687">
        <v>116767.36109100001</v>
      </c>
      <c r="H21" s="685">
        <v>118224.27499999999</v>
      </c>
      <c r="I21" s="685">
        <v>67676.191999999995</v>
      </c>
      <c r="J21" s="685">
        <v>10040.345000000001</v>
      </c>
      <c r="K21" s="685">
        <v>312708.17309099995</v>
      </c>
      <c r="L21" s="684">
        <v>100</v>
      </c>
    </row>
    <row r="22" spans="1:12" x14ac:dyDescent="0.2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L22" s="248" t="s">
        <v>239</v>
      </c>
    </row>
    <row r="23" spans="1:12" x14ac:dyDescent="0.2">
      <c r="A23" s="326" t="s">
        <v>576</v>
      </c>
      <c r="B23" s="326"/>
      <c r="C23" s="351"/>
      <c r="D23" s="351"/>
      <c r="E23" s="351"/>
      <c r="F23" s="351"/>
      <c r="G23" s="227"/>
      <c r="H23" s="227"/>
      <c r="I23" s="227"/>
      <c r="J23" s="227"/>
      <c r="K23" s="227"/>
      <c r="L23" s="1"/>
    </row>
    <row r="24" spans="1:12" x14ac:dyDescent="0.2">
      <c r="A24" s="326" t="s">
        <v>240</v>
      </c>
      <c r="B24" s="326"/>
      <c r="C24" s="326"/>
      <c r="D24" s="326"/>
      <c r="E24" s="326"/>
      <c r="F24" s="352"/>
      <c r="G24" s="227"/>
      <c r="H24" s="227"/>
      <c r="I24" s="227"/>
      <c r="J24" s="227"/>
      <c r="K24" s="227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8"/>
  <sheetViews>
    <sheetView workbookViewId="0">
      <selection activeCell="L20" sqref="L20"/>
    </sheetView>
  </sheetViews>
  <sheetFormatPr baseColWidth="10" defaultRowHeight="14.25" x14ac:dyDescent="0.2"/>
  <cols>
    <col min="1" max="1" width="5.625" customWidth="1"/>
    <col min="2" max="2" width="15" customWidth="1"/>
    <col min="3" max="3" width="9.875" customWidth="1"/>
    <col min="4" max="4" width="7.375" customWidth="1"/>
    <col min="5" max="5" width="8" customWidth="1"/>
    <col min="6" max="6" width="7.37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5" t="s">
        <v>578</v>
      </c>
      <c r="B1" s="225"/>
      <c r="C1" s="225"/>
      <c r="D1" s="225"/>
      <c r="E1" s="225"/>
      <c r="F1" s="225"/>
      <c r="G1" s="225"/>
      <c r="H1" s="1"/>
      <c r="I1" s="1"/>
    </row>
    <row r="2" spans="1:10" x14ac:dyDescent="0.2">
      <c r="A2" s="228"/>
      <c r="B2" s="228"/>
      <c r="C2" s="228"/>
      <c r="D2" s="228"/>
      <c r="E2" s="228"/>
      <c r="F2" s="228"/>
      <c r="G2" s="228"/>
      <c r="H2" s="1"/>
      <c r="I2" s="62" t="s">
        <v>547</v>
      </c>
      <c r="J2" s="62"/>
    </row>
    <row r="3" spans="1:10" x14ac:dyDescent="0.2">
      <c r="A3" s="878" t="s">
        <v>528</v>
      </c>
      <c r="B3" s="878" t="s">
        <v>529</v>
      </c>
      <c r="C3" s="862">
        <f>INDICE!A3</f>
        <v>42217</v>
      </c>
      <c r="D3" s="862">
        <v>41671</v>
      </c>
      <c r="E3" s="882" t="s">
        <v>120</v>
      </c>
      <c r="F3" s="882"/>
      <c r="G3" s="882" t="s">
        <v>121</v>
      </c>
      <c r="H3" s="882"/>
      <c r="I3" s="882"/>
      <c r="J3" s="248"/>
    </row>
    <row r="4" spans="1:10" x14ac:dyDescent="0.2">
      <c r="A4" s="879"/>
      <c r="B4" s="879"/>
      <c r="C4" s="261" t="s">
        <v>55</v>
      </c>
      <c r="D4" s="262" t="s">
        <v>491</v>
      </c>
      <c r="E4" s="261" t="s">
        <v>55</v>
      </c>
      <c r="F4" s="262" t="s">
        <v>491</v>
      </c>
      <c r="G4" s="261" t="s">
        <v>55</v>
      </c>
      <c r="H4" s="263" t="s">
        <v>491</v>
      </c>
      <c r="I4" s="262" t="s">
        <v>551</v>
      </c>
      <c r="J4" s="11"/>
    </row>
    <row r="5" spans="1:10" x14ac:dyDescent="0.2">
      <c r="A5" s="1"/>
      <c r="B5" s="200" t="s">
        <v>371</v>
      </c>
      <c r="C5" s="741">
        <v>874.25440000000003</v>
      </c>
      <c r="D5" s="187">
        <v>-17.756296571644373</v>
      </c>
      <c r="E5" s="744">
        <v>9019.6296599999987</v>
      </c>
      <c r="F5" s="187">
        <v>-6.7885141963888858</v>
      </c>
      <c r="G5" s="744">
        <v>13314.590240000001</v>
      </c>
      <c r="H5" s="187">
        <v>-22.161239725782227</v>
      </c>
      <c r="I5" s="633">
        <v>3.6246560985155636</v>
      </c>
      <c r="J5" s="1"/>
    </row>
    <row r="6" spans="1:10" x14ac:dyDescent="0.2">
      <c r="A6" s="1"/>
      <c r="B6" s="200" t="s">
        <v>550</v>
      </c>
      <c r="C6" s="741">
        <v>851.80455000000006</v>
      </c>
      <c r="D6" s="187">
        <v>-66.116621201405835</v>
      </c>
      <c r="E6" s="744">
        <v>8470.2084400000003</v>
      </c>
      <c r="F6" s="187">
        <v>-42.235509707279441</v>
      </c>
      <c r="G6" s="744">
        <v>16364.22291</v>
      </c>
      <c r="H6" s="187">
        <v>-21.033141142018305</v>
      </c>
      <c r="I6" s="629">
        <v>4.4548633716120722</v>
      </c>
      <c r="J6" s="1"/>
    </row>
    <row r="7" spans="1:10" x14ac:dyDescent="0.2">
      <c r="A7" s="630" t="s">
        <v>535</v>
      </c>
      <c r="B7" s="191"/>
      <c r="C7" s="742">
        <v>1726.0589500000001</v>
      </c>
      <c r="D7" s="196">
        <v>-51.744749750179274</v>
      </c>
      <c r="E7" s="742">
        <v>17489.838099999997</v>
      </c>
      <c r="F7" s="196">
        <v>-28.14325610736509</v>
      </c>
      <c r="G7" s="742">
        <v>29678.813150000002</v>
      </c>
      <c r="H7" s="357">
        <v>-21.543249846331957</v>
      </c>
      <c r="I7" s="196">
        <v>8.0795194701276358</v>
      </c>
      <c r="J7" s="1"/>
    </row>
    <row r="8" spans="1:10" x14ac:dyDescent="0.2">
      <c r="A8" s="1"/>
      <c r="B8" s="200" t="s">
        <v>253</v>
      </c>
      <c r="C8" s="741">
        <v>0</v>
      </c>
      <c r="D8" s="187" t="s">
        <v>150</v>
      </c>
      <c r="E8" s="744">
        <v>0</v>
      </c>
      <c r="F8" s="187">
        <v>-100</v>
      </c>
      <c r="G8" s="744">
        <v>0</v>
      </c>
      <c r="H8" s="187">
        <v>-100</v>
      </c>
      <c r="I8" s="808">
        <v>0</v>
      </c>
      <c r="J8" s="1"/>
    </row>
    <row r="9" spans="1:10" x14ac:dyDescent="0.2">
      <c r="A9" s="1"/>
      <c r="B9" s="200" t="s">
        <v>254</v>
      </c>
      <c r="C9" s="741">
        <v>1232.7906600000001</v>
      </c>
      <c r="D9" s="187">
        <v>-19.858065790967668</v>
      </c>
      <c r="E9" s="744">
        <v>9007.9134200000026</v>
      </c>
      <c r="F9" s="187">
        <v>-14.526764681289611</v>
      </c>
      <c r="G9" s="744">
        <v>14688.179380000001</v>
      </c>
      <c r="H9" s="187">
        <v>-11.195758928595703</v>
      </c>
      <c r="I9" s="633">
        <v>3.9985908695758363</v>
      </c>
      <c r="J9" s="1"/>
    </row>
    <row r="10" spans="1:10" s="695" customFormat="1" x14ac:dyDescent="0.2">
      <c r="A10" s="691"/>
      <c r="B10" s="692" t="s">
        <v>372</v>
      </c>
      <c r="C10" s="743">
        <v>1232.7906600000001</v>
      </c>
      <c r="D10" s="652">
        <v>-19.858065790967668</v>
      </c>
      <c r="E10" s="745">
        <v>9007.9134200000026</v>
      </c>
      <c r="F10" s="652">
        <v>-14.526764681289611</v>
      </c>
      <c r="G10" s="745">
        <v>14686.87679</v>
      </c>
      <c r="H10" s="652">
        <v>-7.4705832927211375</v>
      </c>
      <c r="I10" s="694">
        <v>3.9982362630350217</v>
      </c>
      <c r="J10" s="691"/>
    </row>
    <row r="11" spans="1:10" s="695" customFormat="1" x14ac:dyDescent="0.2">
      <c r="A11" s="691"/>
      <c r="B11" s="692" t="s">
        <v>369</v>
      </c>
      <c r="C11" s="743">
        <v>0</v>
      </c>
      <c r="D11" s="652" t="s">
        <v>150</v>
      </c>
      <c r="E11" s="745">
        <v>0</v>
      </c>
      <c r="F11" s="781" t="s">
        <v>150</v>
      </c>
      <c r="G11" s="745">
        <v>1.3025899999999999</v>
      </c>
      <c r="H11" s="781">
        <v>-99.80479570258322</v>
      </c>
      <c r="I11" s="833">
        <v>3.5460654081423588E-4</v>
      </c>
      <c r="J11" s="691"/>
    </row>
    <row r="12" spans="1:10" x14ac:dyDescent="0.2">
      <c r="A12" s="1"/>
      <c r="B12" s="641" t="s">
        <v>256</v>
      </c>
      <c r="C12" s="741">
        <v>0</v>
      </c>
      <c r="D12" s="187">
        <v>-100</v>
      </c>
      <c r="E12" s="744">
        <v>0</v>
      </c>
      <c r="F12" s="201">
        <v>-100</v>
      </c>
      <c r="G12" s="744">
        <v>0</v>
      </c>
      <c r="H12" s="358">
        <v>-100</v>
      </c>
      <c r="I12" s="808">
        <v>0</v>
      </c>
      <c r="J12" s="1"/>
    </row>
    <row r="13" spans="1:10" x14ac:dyDescent="0.2">
      <c r="A13" s="1"/>
      <c r="B13" s="200" t="s">
        <v>221</v>
      </c>
      <c r="C13" s="741">
        <v>1660.8210800000002</v>
      </c>
      <c r="D13" s="187">
        <v>-63.910494451198133</v>
      </c>
      <c r="E13" s="744">
        <v>21371.576229999995</v>
      </c>
      <c r="F13" s="187">
        <v>-28.679079910478102</v>
      </c>
      <c r="G13" s="744">
        <v>38416.533139999992</v>
      </c>
      <c r="H13" s="187">
        <v>-15.463010527175728</v>
      </c>
      <c r="I13" s="633">
        <v>10.458205518889944</v>
      </c>
      <c r="J13" s="1"/>
    </row>
    <row r="14" spans="1:10" s="695" customFormat="1" x14ac:dyDescent="0.2">
      <c r="A14" s="691"/>
      <c r="B14" s="692" t="s">
        <v>372</v>
      </c>
      <c r="C14" s="743">
        <v>1660.8210800000002</v>
      </c>
      <c r="D14" s="652">
        <v>-42.628785066915512</v>
      </c>
      <c r="E14" s="745">
        <v>15361.650029999999</v>
      </c>
      <c r="F14" s="652">
        <v>-25.375580720743024</v>
      </c>
      <c r="G14" s="745">
        <v>27725.005889999993</v>
      </c>
      <c r="H14" s="652">
        <v>-11.781077981878997</v>
      </c>
      <c r="I14" s="694">
        <v>7.5476308222135993</v>
      </c>
      <c r="J14" s="691"/>
    </row>
    <row r="15" spans="1:10" s="695" customFormat="1" x14ac:dyDescent="0.2">
      <c r="A15" s="691"/>
      <c r="B15" s="692" t="s">
        <v>369</v>
      </c>
      <c r="C15" s="743">
        <v>0</v>
      </c>
      <c r="D15" s="187">
        <v>-100</v>
      </c>
      <c r="E15" s="745">
        <v>6009.9261999999999</v>
      </c>
      <c r="F15" s="652">
        <v>-35.928853792148473</v>
      </c>
      <c r="G15" s="745">
        <v>10691.527249999999</v>
      </c>
      <c r="H15" s="652">
        <v>-23.718883840857881</v>
      </c>
      <c r="I15" s="694">
        <v>2.9105746966763451</v>
      </c>
      <c r="J15" s="691"/>
    </row>
    <row r="16" spans="1:10" x14ac:dyDescent="0.2">
      <c r="A16" s="1"/>
      <c r="B16" s="200" t="s">
        <v>621</v>
      </c>
      <c r="C16" s="741">
        <v>0</v>
      </c>
      <c r="D16" s="187" t="s">
        <v>150</v>
      </c>
      <c r="E16" s="744">
        <v>0</v>
      </c>
      <c r="F16" s="187">
        <v>-100</v>
      </c>
      <c r="G16" s="744">
        <v>0</v>
      </c>
      <c r="H16" s="187">
        <v>-100</v>
      </c>
      <c r="I16" s="808">
        <v>0</v>
      </c>
      <c r="J16" s="1"/>
    </row>
    <row r="17" spans="1:10" x14ac:dyDescent="0.2">
      <c r="A17" s="630" t="s">
        <v>519</v>
      </c>
      <c r="B17" s="191"/>
      <c r="C17" s="742">
        <v>2893.6117400000003</v>
      </c>
      <c r="D17" s="196">
        <v>-58.559122578165159</v>
      </c>
      <c r="E17" s="742">
        <v>30379.48965</v>
      </c>
      <c r="F17" s="196">
        <v>-30.006735886589027</v>
      </c>
      <c r="G17" s="742">
        <v>53104.712519999994</v>
      </c>
      <c r="H17" s="357">
        <v>-18.511563358531532</v>
      </c>
      <c r="I17" s="196">
        <v>14.456796388465781</v>
      </c>
      <c r="J17" s="1"/>
    </row>
    <row r="18" spans="1:10" x14ac:dyDescent="0.2">
      <c r="A18" s="1"/>
      <c r="B18" s="200" t="s">
        <v>226</v>
      </c>
      <c r="C18" s="741">
        <v>0</v>
      </c>
      <c r="D18" s="201" t="s">
        <v>150</v>
      </c>
      <c r="E18" s="744">
        <v>963.51452000000006</v>
      </c>
      <c r="F18" s="201" t="s">
        <v>150</v>
      </c>
      <c r="G18" s="744">
        <v>2796.2634800000001</v>
      </c>
      <c r="H18" s="201" t="s">
        <v>150</v>
      </c>
      <c r="I18" s="634">
        <v>0.76123209900888023</v>
      </c>
      <c r="J18" s="1"/>
    </row>
    <row r="19" spans="1:10" x14ac:dyDescent="0.2">
      <c r="A19" s="1"/>
      <c r="B19" s="200" t="s">
        <v>373</v>
      </c>
      <c r="C19" s="741">
        <v>1790.6894199999999</v>
      </c>
      <c r="D19" s="187">
        <v>-39.485290886584728</v>
      </c>
      <c r="E19" s="744">
        <v>22414.311190000004</v>
      </c>
      <c r="F19" s="187">
        <v>-3.3937472638691881</v>
      </c>
      <c r="G19" s="744">
        <v>34251.931620000003</v>
      </c>
      <c r="H19" s="187">
        <v>-6.9842137481008537</v>
      </c>
      <c r="I19" s="634">
        <v>9.3244681657113517</v>
      </c>
      <c r="J19" s="1"/>
    </row>
    <row r="20" spans="1:10" x14ac:dyDescent="0.2">
      <c r="A20" s="630" t="s">
        <v>394</v>
      </c>
      <c r="B20" s="191"/>
      <c r="C20" s="742">
        <v>1790.6894199999999</v>
      </c>
      <c r="D20" s="196">
        <v>-39.485290886584728</v>
      </c>
      <c r="E20" s="742">
        <v>23377.825710000005</v>
      </c>
      <c r="F20" s="196">
        <v>0.75902488447054883</v>
      </c>
      <c r="G20" s="742">
        <v>37048.195100000004</v>
      </c>
      <c r="H20" s="357">
        <v>0.60942065025227787</v>
      </c>
      <c r="I20" s="196">
        <v>10.085700264720231</v>
      </c>
      <c r="J20" s="1"/>
    </row>
    <row r="21" spans="1:10" x14ac:dyDescent="0.2">
      <c r="A21" s="1"/>
      <c r="B21" s="200" t="s">
        <v>228</v>
      </c>
      <c r="C21" s="741">
        <v>19119.86393</v>
      </c>
      <c r="D21" s="187">
        <v>46.346064434201338</v>
      </c>
      <c r="E21" s="744">
        <v>138362.60732000001</v>
      </c>
      <c r="F21" s="187">
        <v>-3.142176127861608</v>
      </c>
      <c r="G21" s="744">
        <v>207380.51747000002</v>
      </c>
      <c r="H21" s="187">
        <v>0.55314660433488849</v>
      </c>
      <c r="I21" s="635">
        <v>56.455590732542795</v>
      </c>
      <c r="J21" s="1"/>
    </row>
    <row r="22" spans="1:10" s="695" customFormat="1" x14ac:dyDescent="0.2">
      <c r="A22" s="691"/>
      <c r="B22" s="692" t="s">
        <v>372</v>
      </c>
      <c r="C22" s="743">
        <v>16448.332409999999</v>
      </c>
      <c r="D22" s="652">
        <v>64.344414284647712</v>
      </c>
      <c r="E22" s="745">
        <v>111002.27012</v>
      </c>
      <c r="F22" s="652">
        <v>7.6921743224194259</v>
      </c>
      <c r="G22" s="745">
        <v>162484.75912999999</v>
      </c>
      <c r="H22" s="652">
        <v>4.6149085053982768</v>
      </c>
      <c r="I22" s="696">
        <v>44.233533475708882</v>
      </c>
      <c r="J22" s="691"/>
    </row>
    <row r="23" spans="1:10" s="695" customFormat="1" x14ac:dyDescent="0.2">
      <c r="A23" s="691"/>
      <c r="B23" s="692" t="s">
        <v>369</v>
      </c>
      <c r="C23" s="743">
        <v>2671.53152</v>
      </c>
      <c r="D23" s="652">
        <v>-12.591564490879273</v>
      </c>
      <c r="E23" s="745">
        <v>27360.337199999998</v>
      </c>
      <c r="F23" s="652">
        <v>-31.216688860051672</v>
      </c>
      <c r="G23" s="745">
        <v>44895.75834</v>
      </c>
      <c r="H23" s="652">
        <v>-11.835452120084309</v>
      </c>
      <c r="I23" s="696">
        <v>12.22205725683391</v>
      </c>
      <c r="J23" s="691"/>
    </row>
    <row r="24" spans="1:10" x14ac:dyDescent="0.2">
      <c r="A24" s="1"/>
      <c r="B24" s="408" t="s">
        <v>235</v>
      </c>
      <c r="C24" s="741">
        <v>5440.580640000001</v>
      </c>
      <c r="D24" s="201">
        <v>227.38228141287982</v>
      </c>
      <c r="E24" s="744">
        <v>26256.803899999999</v>
      </c>
      <c r="F24" s="201">
        <v>40.339287548092628</v>
      </c>
      <c r="G24" s="744">
        <v>40121.651600000005</v>
      </c>
      <c r="H24" s="187">
        <v>18.302984961817138</v>
      </c>
      <c r="I24" s="635">
        <v>10.922393144143557</v>
      </c>
      <c r="J24" s="1"/>
    </row>
    <row r="25" spans="1:10" x14ac:dyDescent="0.2">
      <c r="A25" s="191" t="s">
        <v>520</v>
      </c>
      <c r="B25" s="191"/>
      <c r="C25" s="252">
        <v>24560.44457</v>
      </c>
      <c r="D25" s="196">
        <v>66.775243035155825</v>
      </c>
      <c r="E25" s="742">
        <v>164619.41122000004</v>
      </c>
      <c r="F25" s="196">
        <v>1.8931876696850214</v>
      </c>
      <c r="G25" s="742">
        <v>247502.16907000003</v>
      </c>
      <c r="H25" s="196">
        <v>3.0597615572132071</v>
      </c>
      <c r="I25" s="196">
        <v>67.377983876686358</v>
      </c>
      <c r="J25" s="1"/>
    </row>
    <row r="26" spans="1:10" x14ac:dyDescent="0.2">
      <c r="A26" s="204" t="s">
        <v>119</v>
      </c>
      <c r="B26" s="204"/>
      <c r="C26" s="255">
        <v>30970.804680000005</v>
      </c>
      <c r="D26" s="206">
        <v>9.6497522731261896</v>
      </c>
      <c r="E26" s="255">
        <v>235866.56468000001</v>
      </c>
      <c r="F26" s="206">
        <v>-6.5896445227881211</v>
      </c>
      <c r="G26" s="255">
        <v>367333.88984000002</v>
      </c>
      <c r="H26" s="636">
        <v>-3.3266897635934995</v>
      </c>
      <c r="I26" s="636">
        <v>100</v>
      </c>
      <c r="J26" s="1"/>
    </row>
    <row r="27" spans="1:10" x14ac:dyDescent="0.2">
      <c r="A27" s="360"/>
      <c r="B27" s="360" t="s">
        <v>374</v>
      </c>
      <c r="C27" s="256">
        <v>19341.944149999999</v>
      </c>
      <c r="D27" s="217">
        <v>33.932329043298054</v>
      </c>
      <c r="E27" s="256">
        <v>135371.83356999999</v>
      </c>
      <c r="F27" s="217">
        <v>0.7566997102584011</v>
      </c>
      <c r="G27" s="256">
        <v>204896.64181</v>
      </c>
      <c r="H27" s="217">
        <v>0.90432771908065346</v>
      </c>
      <c r="I27" s="217">
        <v>55.779400560957505</v>
      </c>
      <c r="J27" s="1"/>
    </row>
    <row r="28" spans="1:10" x14ac:dyDescent="0.2">
      <c r="A28" s="360"/>
      <c r="B28" s="360" t="s">
        <v>375</v>
      </c>
      <c r="C28" s="256">
        <v>11628.860530000002</v>
      </c>
      <c r="D28" s="217">
        <v>-15.755066633571801</v>
      </c>
      <c r="E28" s="256">
        <v>100494.73110999999</v>
      </c>
      <c r="F28" s="217">
        <v>-14.94355096792952</v>
      </c>
      <c r="G28" s="256">
        <v>162437.24802999999</v>
      </c>
      <c r="H28" s="217">
        <v>-8.1830097660347718</v>
      </c>
      <c r="I28" s="217">
        <v>44.220599439042488</v>
      </c>
      <c r="J28" s="1"/>
    </row>
    <row r="29" spans="1:10" x14ac:dyDescent="0.2">
      <c r="A29" s="361"/>
      <c r="B29" s="361" t="s">
        <v>523</v>
      </c>
      <c r="C29" s="637">
        <v>2893.6117400000003</v>
      </c>
      <c r="D29" s="638">
        <v>-58.559122578165159</v>
      </c>
      <c r="E29" s="639">
        <v>30379.48965</v>
      </c>
      <c r="F29" s="640">
        <v>-30.006735886589027</v>
      </c>
      <c r="G29" s="639">
        <v>53104.712519999994</v>
      </c>
      <c r="H29" s="640">
        <v>-18.511563358531532</v>
      </c>
      <c r="I29" s="640">
        <v>14.456796388465781</v>
      </c>
      <c r="J29" s="1"/>
    </row>
    <row r="30" spans="1:10" x14ac:dyDescent="0.2">
      <c r="A30" s="213"/>
      <c r="B30" s="213" t="s">
        <v>524</v>
      </c>
      <c r="C30" s="637">
        <v>28077.192940000004</v>
      </c>
      <c r="D30" s="638">
        <v>32.049012341714814</v>
      </c>
      <c r="E30" s="639">
        <v>205487.07503000001</v>
      </c>
      <c r="F30" s="640">
        <v>-1.7289507649800515</v>
      </c>
      <c r="G30" s="639">
        <v>314229.17732000008</v>
      </c>
      <c r="H30" s="640">
        <v>-0.18324976413060523</v>
      </c>
      <c r="I30" s="640">
        <v>85.543203611534238</v>
      </c>
      <c r="J30" s="1"/>
    </row>
    <row r="31" spans="1:10" x14ac:dyDescent="0.2">
      <c r="A31" s="782"/>
      <c r="B31" s="821" t="s">
        <v>525</v>
      </c>
      <c r="C31" s="783">
        <v>1232.7906600000001</v>
      </c>
      <c r="D31" s="784">
        <v>-48.214165536765933</v>
      </c>
      <c r="E31" s="783">
        <v>9007.9134200000026</v>
      </c>
      <c r="F31" s="784">
        <v>-32.173062143509732</v>
      </c>
      <c r="G31" s="783">
        <v>14688.179380000001</v>
      </c>
      <c r="H31" s="784">
        <v>-23.823662901312527</v>
      </c>
      <c r="I31" s="784">
        <v>3.9985908695758363</v>
      </c>
      <c r="J31" s="1"/>
    </row>
    <row r="32" spans="1:10" x14ac:dyDescent="0.2">
      <c r="A32" s="368"/>
      <c r="B32" s="368"/>
      <c r="C32" s="689"/>
      <c r="D32" s="1"/>
      <c r="E32" s="1"/>
      <c r="F32" s="1"/>
      <c r="G32" s="1"/>
      <c r="H32" s="1"/>
      <c r="I32" s="248"/>
      <c r="J32" s="1"/>
    </row>
    <row r="33" spans="1:10" x14ac:dyDescent="0.2">
      <c r="A33" s="697" t="s">
        <v>552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698" t="s">
        <v>656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698" t="s">
        <v>553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4.25" customHeight="1" x14ac:dyDescent="0.2">
      <c r="A36" s="900" t="s">
        <v>651</v>
      </c>
      <c r="B36" s="900"/>
      <c r="C36" s="900"/>
      <c r="D36" s="900"/>
      <c r="E36" s="900"/>
      <c r="F36" s="900"/>
      <c r="G36" s="900"/>
      <c r="H36" s="900"/>
      <c r="I36" s="900"/>
    </row>
    <row r="37" spans="1:10" ht="19.5" customHeight="1" x14ac:dyDescent="0.2">
      <c r="A37" s="900"/>
      <c r="B37" s="900"/>
      <c r="C37" s="900"/>
      <c r="D37" s="900"/>
      <c r="E37" s="900"/>
      <c r="F37" s="900"/>
      <c r="G37" s="900"/>
      <c r="H37" s="900"/>
      <c r="I37" s="900"/>
    </row>
    <row r="64" spans="3:3" x14ac:dyDescent="0.2">
      <c r="C64" t="s">
        <v>577</v>
      </c>
    </row>
    <row r="68" spans="3:3" x14ac:dyDescent="0.2">
      <c r="C68" t="s">
        <v>578</v>
      </c>
    </row>
  </sheetData>
  <mergeCells count="6">
    <mergeCell ref="A36:I37"/>
    <mergeCell ref="A3:A4"/>
    <mergeCell ref="B3:B4"/>
    <mergeCell ref="C3:D3"/>
    <mergeCell ref="E3:F3"/>
    <mergeCell ref="G3:I3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K18" sqref="K18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92" t="s">
        <v>18</v>
      </c>
      <c r="B1" s="892"/>
      <c r="C1" s="892"/>
      <c r="D1" s="892"/>
      <c r="E1" s="892"/>
      <c r="F1" s="892"/>
      <c r="G1" s="1"/>
      <c r="H1" s="1"/>
    </row>
    <row r="2" spans="1:9" x14ac:dyDescent="0.2">
      <c r="A2" s="893"/>
      <c r="B2" s="893"/>
      <c r="C2" s="893"/>
      <c r="D2" s="893"/>
      <c r="E2" s="893"/>
      <c r="F2" s="893"/>
      <c r="G2" s="11"/>
      <c r="H2" s="62" t="s">
        <v>547</v>
      </c>
    </row>
    <row r="3" spans="1:9" x14ac:dyDescent="0.2">
      <c r="A3" s="353"/>
      <c r="B3" s="862">
        <f>INDICE!A3</f>
        <v>42217</v>
      </c>
      <c r="C3" s="862">
        <v>41671</v>
      </c>
      <c r="D3" s="882" t="s">
        <v>120</v>
      </c>
      <c r="E3" s="882"/>
      <c r="F3" s="882" t="s">
        <v>121</v>
      </c>
      <c r="G3" s="882"/>
      <c r="H3" s="882"/>
    </row>
    <row r="4" spans="1:9" x14ac:dyDescent="0.2">
      <c r="A4" s="354"/>
      <c r="B4" s="261" t="s">
        <v>55</v>
      </c>
      <c r="C4" s="262" t="s">
        <v>491</v>
      </c>
      <c r="D4" s="261" t="s">
        <v>55</v>
      </c>
      <c r="E4" s="262" t="s">
        <v>491</v>
      </c>
      <c r="F4" s="261" t="s">
        <v>55</v>
      </c>
      <c r="G4" s="263" t="s">
        <v>491</v>
      </c>
      <c r="H4" s="262" t="s">
        <v>551</v>
      </c>
      <c r="I4" s="62"/>
    </row>
    <row r="5" spans="1:9" ht="14.1" customHeight="1" x14ac:dyDescent="0.2">
      <c r="A5" s="642" t="s">
        <v>377</v>
      </c>
      <c r="B5" s="362">
        <v>19342.184630000003</v>
      </c>
      <c r="C5" s="363">
        <v>33.933994235082231</v>
      </c>
      <c r="D5" s="362">
        <v>135372.07405</v>
      </c>
      <c r="E5" s="363">
        <v>0.75687869853464163</v>
      </c>
      <c r="F5" s="362">
        <v>204896.88228999998</v>
      </c>
      <c r="G5" s="363">
        <v>0.90444614695001457</v>
      </c>
      <c r="H5" s="363">
        <v>55.779429510540112</v>
      </c>
    </row>
    <row r="6" spans="1:9" x14ac:dyDescent="0.2">
      <c r="A6" s="628" t="s">
        <v>378</v>
      </c>
      <c r="B6" s="699">
        <v>6928.1671500000002</v>
      </c>
      <c r="C6" s="700">
        <v>56.46109401949397</v>
      </c>
      <c r="D6" s="699">
        <v>47287.932679999998</v>
      </c>
      <c r="E6" s="700">
        <v>-0.43091981323110495</v>
      </c>
      <c r="F6" s="699">
        <v>72574.944350000005</v>
      </c>
      <c r="G6" s="700">
        <v>-1.1244974231665796</v>
      </c>
      <c r="H6" s="700">
        <v>19.75720151208845</v>
      </c>
    </row>
    <row r="7" spans="1:9" x14ac:dyDescent="0.2">
      <c r="A7" s="628" t="s">
        <v>379</v>
      </c>
      <c r="B7" s="701">
        <v>9520.1652599999998</v>
      </c>
      <c r="C7" s="700">
        <v>70.599816463588525</v>
      </c>
      <c r="D7" s="699">
        <v>63714.337439999988</v>
      </c>
      <c r="E7" s="700">
        <v>14.633147478075081</v>
      </c>
      <c r="F7" s="699">
        <v>89909.814780000001</v>
      </c>
      <c r="G7" s="700">
        <v>9.7576245534399302</v>
      </c>
      <c r="H7" s="700">
        <v>24.476303005570383</v>
      </c>
    </row>
    <row r="8" spans="1:9" x14ac:dyDescent="0.2">
      <c r="A8" s="628" t="s">
        <v>626</v>
      </c>
      <c r="B8" s="701">
        <v>0</v>
      </c>
      <c r="C8" s="702" t="s">
        <v>150</v>
      </c>
      <c r="D8" s="699">
        <v>0</v>
      </c>
      <c r="E8" s="702">
        <v>-100</v>
      </c>
      <c r="F8" s="699">
        <v>0</v>
      </c>
      <c r="G8" s="702">
        <v>-100</v>
      </c>
      <c r="H8" s="810">
        <v>0</v>
      </c>
    </row>
    <row r="9" spans="1:9" x14ac:dyDescent="0.2">
      <c r="A9" s="628" t="s">
        <v>627</v>
      </c>
      <c r="B9" s="699">
        <v>2893.8522199999998</v>
      </c>
      <c r="C9" s="700">
        <v>-34.722105957423629</v>
      </c>
      <c r="D9" s="699">
        <v>24369.803929999998</v>
      </c>
      <c r="E9" s="700">
        <v>-21.701318432884605</v>
      </c>
      <c r="F9" s="699">
        <v>42412.123159999996</v>
      </c>
      <c r="G9" s="700">
        <v>-10.334083960297145</v>
      </c>
      <c r="H9" s="700">
        <v>11.545924992881284</v>
      </c>
    </row>
    <row r="10" spans="1:9" x14ac:dyDescent="0.2">
      <c r="A10" s="642" t="s">
        <v>380</v>
      </c>
      <c r="B10" s="644">
        <v>11628.860530000002</v>
      </c>
      <c r="C10" s="363">
        <v>-15.755066633571779</v>
      </c>
      <c r="D10" s="644">
        <v>100494.73110999999</v>
      </c>
      <c r="E10" s="363">
        <v>-14.94355096792953</v>
      </c>
      <c r="F10" s="644">
        <v>162435.94544000004</v>
      </c>
      <c r="G10" s="363">
        <v>-8.1837460497058778</v>
      </c>
      <c r="H10" s="363">
        <v>44.220215883151212</v>
      </c>
    </row>
    <row r="11" spans="1:9" x14ac:dyDescent="0.2">
      <c r="A11" s="628" t="s">
        <v>381</v>
      </c>
      <c r="B11" s="699">
        <v>926.30283999999995</v>
      </c>
      <c r="C11" s="700">
        <v>-76.297500355817888</v>
      </c>
      <c r="D11" s="699">
        <v>22899.411820000001</v>
      </c>
      <c r="E11" s="700">
        <v>-15.522059317159206</v>
      </c>
      <c r="F11" s="699">
        <v>33137.148310000004</v>
      </c>
      <c r="G11" s="700">
        <v>-12.161203464960332</v>
      </c>
      <c r="H11" s="700">
        <v>9.0209826898287009</v>
      </c>
    </row>
    <row r="12" spans="1:9" x14ac:dyDescent="0.2">
      <c r="A12" s="628" t="s">
        <v>382</v>
      </c>
      <c r="B12" s="699">
        <v>2760.2729599999998</v>
      </c>
      <c r="C12" s="700">
        <v>158.10437585878429</v>
      </c>
      <c r="D12" s="699">
        <v>16554.592720000004</v>
      </c>
      <c r="E12" s="700">
        <v>36.503679533805503</v>
      </c>
      <c r="F12" s="699">
        <v>22852.394410000001</v>
      </c>
      <c r="G12" s="700">
        <v>11.295168182043307</v>
      </c>
      <c r="H12" s="700">
        <v>6.2211465049796288</v>
      </c>
    </row>
    <row r="13" spans="1:9" x14ac:dyDescent="0.2">
      <c r="A13" s="628" t="s">
        <v>383</v>
      </c>
      <c r="B13" s="699">
        <v>1809.4904700000002</v>
      </c>
      <c r="C13" s="700">
        <v>-13.375047795970024</v>
      </c>
      <c r="D13" s="699">
        <v>9694.9159899999995</v>
      </c>
      <c r="E13" s="700">
        <v>-45.324463949491061</v>
      </c>
      <c r="F13" s="699">
        <v>20539.847329999997</v>
      </c>
      <c r="G13" s="700">
        <v>-20.876992398349252</v>
      </c>
      <c r="H13" s="700">
        <v>5.5915978491045415</v>
      </c>
    </row>
    <row r="14" spans="1:9" x14ac:dyDescent="0.2">
      <c r="A14" s="628" t="s">
        <v>384</v>
      </c>
      <c r="B14" s="699">
        <v>1733.7348100000002</v>
      </c>
      <c r="C14" s="700">
        <v>-23.898480495574802</v>
      </c>
      <c r="D14" s="699">
        <v>20644.169179999997</v>
      </c>
      <c r="E14" s="700">
        <v>-17.037582751268797</v>
      </c>
      <c r="F14" s="699">
        <v>33884.856950000001</v>
      </c>
      <c r="G14" s="700">
        <v>-13.037301088575118</v>
      </c>
      <c r="H14" s="700">
        <v>9.2245326946563573</v>
      </c>
    </row>
    <row r="15" spans="1:9" x14ac:dyDescent="0.2">
      <c r="A15" s="628" t="s">
        <v>385</v>
      </c>
      <c r="B15" s="699">
        <v>880.57523000000003</v>
      </c>
      <c r="C15" s="700">
        <v>-65.116839433686735</v>
      </c>
      <c r="D15" s="699">
        <v>11015.420809999998</v>
      </c>
      <c r="E15" s="700">
        <v>-19.328402212567429</v>
      </c>
      <c r="F15" s="699">
        <v>18411.322080000002</v>
      </c>
      <c r="G15" s="700">
        <v>-5.4573397688999954</v>
      </c>
      <c r="H15" s="700">
        <v>5.0121457714700055</v>
      </c>
    </row>
    <row r="16" spans="1:9" x14ac:dyDescent="0.2">
      <c r="A16" s="628" t="s">
        <v>386</v>
      </c>
      <c r="B16" s="699">
        <v>3518.4842200000003</v>
      </c>
      <c r="C16" s="700">
        <v>81.859126301215397</v>
      </c>
      <c r="D16" s="699">
        <v>19686.220590000001</v>
      </c>
      <c r="E16" s="700">
        <v>-13.069564439142823</v>
      </c>
      <c r="F16" s="699">
        <v>33610.376360000002</v>
      </c>
      <c r="G16" s="700">
        <v>-1.8897381279555276</v>
      </c>
      <c r="H16" s="700">
        <v>9.1498103731119684</v>
      </c>
    </row>
    <row r="17" spans="1:8" x14ac:dyDescent="0.2">
      <c r="A17" s="642" t="s">
        <v>387</v>
      </c>
      <c r="B17" s="644">
        <v>0</v>
      </c>
      <c r="C17" s="644" t="s">
        <v>150</v>
      </c>
      <c r="D17" s="644">
        <v>0</v>
      </c>
      <c r="E17" s="644" t="s">
        <v>150</v>
      </c>
      <c r="F17" s="644">
        <v>1.3025899999999999</v>
      </c>
      <c r="G17" s="644" t="s">
        <v>150</v>
      </c>
      <c r="H17" s="809">
        <v>3.5460630866651556E-4</v>
      </c>
    </row>
    <row r="18" spans="1:8" x14ac:dyDescent="0.2">
      <c r="A18" s="643" t="s">
        <v>119</v>
      </c>
      <c r="B18" s="69">
        <v>30971.045160000005</v>
      </c>
      <c r="C18" s="70">
        <v>9.6506036740729559</v>
      </c>
      <c r="D18" s="69">
        <v>235866.80515999999</v>
      </c>
      <c r="E18" s="70">
        <v>-6.5895492853715139</v>
      </c>
      <c r="F18" s="69">
        <v>367334.13032000005</v>
      </c>
      <c r="G18" s="70">
        <v>-3.3266264751295118</v>
      </c>
      <c r="H18" s="70">
        <v>100</v>
      </c>
    </row>
    <row r="19" spans="1:8" x14ac:dyDescent="0.2">
      <c r="A19" s="690"/>
      <c r="B19" s="1"/>
      <c r="C19" s="1"/>
      <c r="D19" s="1"/>
      <c r="E19" s="1"/>
      <c r="F19" s="1"/>
      <c r="G19" s="1"/>
      <c r="H19" s="248" t="s">
        <v>239</v>
      </c>
    </row>
    <row r="20" spans="1:8" x14ac:dyDescent="0.2">
      <c r="A20" s="697" t="s">
        <v>376</v>
      </c>
      <c r="B20" s="1"/>
      <c r="C20" s="1"/>
      <c r="D20" s="1"/>
      <c r="E20" s="1"/>
      <c r="F20" s="1"/>
      <c r="G20" s="1"/>
      <c r="H20" s="1"/>
    </row>
    <row r="21" spans="1:8" x14ac:dyDescent="0.2">
      <c r="A21" s="698" t="s">
        <v>656</v>
      </c>
      <c r="B21" s="1"/>
      <c r="C21" s="1"/>
      <c r="D21" s="1"/>
      <c r="E21" s="1"/>
      <c r="F21" s="1"/>
      <c r="G21" s="1"/>
      <c r="H21" s="1"/>
    </row>
    <row r="22" spans="1:8" x14ac:dyDescent="0.2">
      <c r="A22" s="900" t="s">
        <v>651</v>
      </c>
      <c r="B22" s="900"/>
      <c r="C22" s="900"/>
      <c r="D22" s="900"/>
      <c r="E22" s="900"/>
      <c r="F22" s="900"/>
      <c r="G22" s="900"/>
      <c r="H22" s="900"/>
    </row>
    <row r="23" spans="1:8" x14ac:dyDescent="0.2">
      <c r="A23" s="900"/>
      <c r="B23" s="900"/>
      <c r="C23" s="900"/>
      <c r="D23" s="900"/>
      <c r="E23" s="900"/>
      <c r="F23" s="900"/>
      <c r="G23" s="900"/>
      <c r="H23" s="900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78" priority="1" operator="between">
      <formula>0.0001</formula>
      <formula>0.44999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G20" sqref="G20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36" t="s">
        <v>590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549</v>
      </c>
      <c r="H2" s="1"/>
    </row>
    <row r="3" spans="1:8" x14ac:dyDescent="0.2">
      <c r="A3" s="63"/>
      <c r="B3" s="862">
        <f>INDICE!A3</f>
        <v>42217</v>
      </c>
      <c r="C3" s="882">
        <v>41671</v>
      </c>
      <c r="D3" s="882" t="s">
        <v>120</v>
      </c>
      <c r="E3" s="882"/>
      <c r="F3" s="882" t="s">
        <v>121</v>
      </c>
      <c r="G3" s="882"/>
      <c r="H3" s="1"/>
    </row>
    <row r="4" spans="1:8" x14ac:dyDescent="0.2">
      <c r="A4" s="75"/>
      <c r="B4" s="261" t="s">
        <v>396</v>
      </c>
      <c r="C4" s="262" t="s">
        <v>491</v>
      </c>
      <c r="D4" s="261" t="s">
        <v>396</v>
      </c>
      <c r="E4" s="262" t="s">
        <v>491</v>
      </c>
      <c r="F4" s="261" t="s">
        <v>396</v>
      </c>
      <c r="G4" s="263" t="s">
        <v>491</v>
      </c>
      <c r="H4" s="1"/>
    </row>
    <row r="5" spans="1:8" x14ac:dyDescent="0.2">
      <c r="A5" s="703" t="s">
        <v>548</v>
      </c>
      <c r="B5" s="704">
        <v>20.067972954874119</v>
      </c>
      <c r="C5" s="664">
        <v>-14.946125429987392</v>
      </c>
      <c r="D5" s="705">
        <v>22.735232060274118</v>
      </c>
      <c r="E5" s="664">
        <v>-8.6329026937577833</v>
      </c>
      <c r="F5" s="705">
        <v>23.840835681795568</v>
      </c>
      <c r="G5" s="664">
        <v>-5.0701076957224984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397</v>
      </c>
      <c r="H6" s="1"/>
    </row>
    <row r="7" spans="1:8" x14ac:dyDescent="0.2">
      <c r="A7" s="275" t="s">
        <v>561</v>
      </c>
      <c r="B7" s="94"/>
      <c r="C7" s="289"/>
      <c r="D7" s="289"/>
      <c r="E7" s="289"/>
      <c r="F7" s="94"/>
      <c r="G7" s="94"/>
      <c r="H7" s="1"/>
    </row>
    <row r="8" spans="1:8" x14ac:dyDescent="0.2">
      <c r="A8" s="697" t="s">
        <v>398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5"/>
  <sheetViews>
    <sheetView topLeftCell="A19" workbookViewId="0">
      <selection activeCell="L42" sqref="L42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11"/>
  </cols>
  <sheetData>
    <row r="1" spans="1:14" x14ac:dyDescent="0.2">
      <c r="A1" s="892" t="s">
        <v>388</v>
      </c>
      <c r="B1" s="892"/>
      <c r="C1" s="892"/>
      <c r="D1" s="892"/>
      <c r="E1" s="892"/>
      <c r="F1" s="892"/>
      <c r="G1" s="892"/>
      <c r="H1" s="1"/>
      <c r="I1" s="1"/>
    </row>
    <row r="2" spans="1:14" x14ac:dyDescent="0.2">
      <c r="A2" s="893"/>
      <c r="B2" s="893"/>
      <c r="C2" s="893"/>
      <c r="D2" s="893"/>
      <c r="E2" s="893"/>
      <c r="F2" s="893"/>
      <c r="G2" s="893"/>
      <c r="H2" s="11"/>
      <c r="I2" s="62" t="s">
        <v>547</v>
      </c>
    </row>
    <row r="3" spans="1:14" x14ac:dyDescent="0.2">
      <c r="A3" s="878" t="s">
        <v>528</v>
      </c>
      <c r="B3" s="878" t="s">
        <v>529</v>
      </c>
      <c r="C3" s="859">
        <f>INDICE!A3</f>
        <v>42217</v>
      </c>
      <c r="D3" s="860">
        <v>41671</v>
      </c>
      <c r="E3" s="860" t="s">
        <v>120</v>
      </c>
      <c r="F3" s="860"/>
      <c r="G3" s="860" t="s">
        <v>121</v>
      </c>
      <c r="H3" s="860"/>
      <c r="I3" s="860"/>
    </row>
    <row r="4" spans="1:14" x14ac:dyDescent="0.2">
      <c r="A4" s="879"/>
      <c r="B4" s="879"/>
      <c r="C4" s="97" t="s">
        <v>55</v>
      </c>
      <c r="D4" s="97" t="s">
        <v>491</v>
      </c>
      <c r="E4" s="97" t="s">
        <v>55</v>
      </c>
      <c r="F4" s="97" t="s">
        <v>491</v>
      </c>
      <c r="G4" s="97" t="s">
        <v>55</v>
      </c>
      <c r="H4" s="450" t="s">
        <v>491</v>
      </c>
      <c r="I4" s="450" t="s">
        <v>110</v>
      </c>
    </row>
    <row r="5" spans="1:14" x14ac:dyDescent="0.2">
      <c r="A5" s="624"/>
      <c r="B5" s="648" t="s">
        <v>212</v>
      </c>
      <c r="C5" s="202">
        <v>0</v>
      </c>
      <c r="D5" s="187" t="s">
        <v>150</v>
      </c>
      <c r="E5" s="364">
        <v>911.50125000000003</v>
      </c>
      <c r="F5" s="187" t="s">
        <v>150</v>
      </c>
      <c r="G5" s="631">
        <v>911.50125000000003</v>
      </c>
      <c r="H5" s="187" t="s">
        <v>150</v>
      </c>
      <c r="I5" s="645">
        <v>1.4143354955595431</v>
      </c>
    </row>
    <row r="6" spans="1:14" x14ac:dyDescent="0.2">
      <c r="A6" s="624"/>
      <c r="B6" s="648" t="s">
        <v>250</v>
      </c>
      <c r="C6" s="202">
        <v>0</v>
      </c>
      <c r="D6" s="187" t="s">
        <v>150</v>
      </c>
      <c r="E6" s="364">
        <v>0</v>
      </c>
      <c r="F6" s="187">
        <v>-100</v>
      </c>
      <c r="G6" s="364">
        <v>0</v>
      </c>
      <c r="H6" s="187">
        <v>-100</v>
      </c>
      <c r="I6" s="645">
        <v>0</v>
      </c>
    </row>
    <row r="7" spans="1:14" x14ac:dyDescent="0.2">
      <c r="A7" s="624"/>
      <c r="B7" s="648" t="s">
        <v>213</v>
      </c>
      <c r="C7" s="202">
        <v>0</v>
      </c>
      <c r="D7" s="187" t="s">
        <v>150</v>
      </c>
      <c r="E7" s="364">
        <v>0</v>
      </c>
      <c r="F7" s="187">
        <v>-100</v>
      </c>
      <c r="G7" s="364">
        <v>0</v>
      </c>
      <c r="H7" s="187">
        <v>-100</v>
      </c>
      <c r="I7" s="645">
        <v>0</v>
      </c>
    </row>
    <row r="8" spans="1:14" x14ac:dyDescent="0.2">
      <c r="A8" s="841" t="s">
        <v>347</v>
      </c>
      <c r="B8" s="649"/>
      <c r="C8" s="367">
        <v>0</v>
      </c>
      <c r="D8" s="196" t="s">
        <v>150</v>
      </c>
      <c r="E8" s="192">
        <v>911.50125000000003</v>
      </c>
      <c r="F8" s="365">
        <v>-52.247694530759667</v>
      </c>
      <c r="G8" s="252">
        <v>911.50125000000003</v>
      </c>
      <c r="H8" s="365">
        <v>-52.247694530759667</v>
      </c>
      <c r="I8" s="366">
        <v>1.4143354955595431</v>
      </c>
    </row>
    <row r="9" spans="1:14" x14ac:dyDescent="0.2">
      <c r="A9" s="624"/>
      <c r="B9" s="648" t="s">
        <v>251</v>
      </c>
      <c r="C9" s="202">
        <v>606.18254999999999</v>
      </c>
      <c r="D9" s="187" t="s">
        <v>150</v>
      </c>
      <c r="E9" s="364">
        <v>1607.54008</v>
      </c>
      <c r="F9" s="187">
        <v>-74.734157905300123</v>
      </c>
      <c r="G9" s="631">
        <v>3631.1555800000001</v>
      </c>
      <c r="H9" s="187">
        <v>-46.729314475115665</v>
      </c>
      <c r="I9" s="647">
        <v>5.6343008050653802</v>
      </c>
    </row>
    <row r="10" spans="1:14" x14ac:dyDescent="0.2">
      <c r="A10" s="624"/>
      <c r="B10" s="648" t="s">
        <v>214</v>
      </c>
      <c r="C10" s="787">
        <v>906.947</v>
      </c>
      <c r="D10" s="788" t="s">
        <v>150</v>
      </c>
      <c r="E10" s="789">
        <v>906.947</v>
      </c>
      <c r="F10" s="788">
        <v>-84.071021136701702</v>
      </c>
      <c r="G10" s="790">
        <v>3898.3829999999998</v>
      </c>
      <c r="H10" s="788">
        <v>-56.740302747671109</v>
      </c>
      <c r="I10" s="791">
        <v>6.0489455743323424</v>
      </c>
    </row>
    <row r="11" spans="1:14" x14ac:dyDescent="0.2">
      <c r="A11" s="624"/>
      <c r="B11" s="648" t="s">
        <v>620</v>
      </c>
      <c r="C11" s="787">
        <v>0</v>
      </c>
      <c r="D11" s="788">
        <v>-100</v>
      </c>
      <c r="E11" s="789">
        <v>0</v>
      </c>
      <c r="F11" s="788">
        <v>-100</v>
      </c>
      <c r="G11" s="789">
        <v>0</v>
      </c>
      <c r="H11" s="788">
        <v>-100</v>
      </c>
      <c r="I11" s="791">
        <v>0</v>
      </c>
      <c r="J11" s="398"/>
    </row>
    <row r="12" spans="1:14" x14ac:dyDescent="0.2">
      <c r="A12" s="841" t="s">
        <v>535</v>
      </c>
      <c r="B12" s="649"/>
      <c r="C12" s="367">
        <v>1513.1295500000001</v>
      </c>
      <c r="D12" s="196" t="s">
        <v>150</v>
      </c>
      <c r="E12" s="192">
        <v>2514.4870799999999</v>
      </c>
      <c r="F12" s="365">
        <v>-80.637139742180949</v>
      </c>
      <c r="G12" s="252">
        <v>7529.5385800000004</v>
      </c>
      <c r="H12" s="365">
        <v>-55.06884140571033</v>
      </c>
      <c r="I12" s="366">
        <v>11.683246379397723</v>
      </c>
      <c r="J12" s="398"/>
    </row>
    <row r="13" spans="1:14" x14ac:dyDescent="0.2">
      <c r="A13" s="625"/>
      <c r="B13" s="648" t="s">
        <v>313</v>
      </c>
      <c r="C13" s="202">
        <v>0</v>
      </c>
      <c r="D13" s="187" t="s">
        <v>150</v>
      </c>
      <c r="E13" s="364">
        <v>202.24161999999998</v>
      </c>
      <c r="F13" s="187" t="s">
        <v>150</v>
      </c>
      <c r="G13" s="631">
        <v>202.24161999999998</v>
      </c>
      <c r="H13" s="187" t="s">
        <v>150</v>
      </c>
      <c r="I13" s="634">
        <v>0.31380922609317841</v>
      </c>
      <c r="J13" s="398"/>
      <c r="K13" s="792"/>
      <c r="L13" s="792"/>
      <c r="M13" s="792"/>
      <c r="N13" s="792"/>
    </row>
    <row r="14" spans="1:14" x14ac:dyDescent="0.2">
      <c r="A14" s="625"/>
      <c r="B14" s="648" t="s">
        <v>317</v>
      </c>
      <c r="C14" s="202">
        <v>0</v>
      </c>
      <c r="D14" s="187">
        <v>-100</v>
      </c>
      <c r="E14" s="364">
        <v>0</v>
      </c>
      <c r="F14" s="187">
        <v>-100</v>
      </c>
      <c r="G14" s="631">
        <v>0.87263999999999997</v>
      </c>
      <c r="H14" s="187">
        <v>45.20283536889746</v>
      </c>
      <c r="I14" s="654">
        <v>1.3540362416892787E-3</v>
      </c>
      <c r="J14" s="398"/>
      <c r="K14" s="792"/>
      <c r="L14" s="792"/>
      <c r="M14" s="792"/>
      <c r="N14" s="792"/>
    </row>
    <row r="15" spans="1:14" x14ac:dyDescent="0.2">
      <c r="A15" s="624"/>
      <c r="B15" s="648" t="s">
        <v>254</v>
      </c>
      <c r="C15" s="202">
        <v>1112.1295199999997</v>
      </c>
      <c r="D15" s="187">
        <v>21275.596217421386</v>
      </c>
      <c r="E15" s="364">
        <v>4373.6158699999996</v>
      </c>
      <c r="F15" s="187">
        <v>898.89962250885219</v>
      </c>
      <c r="G15" s="631">
        <v>4426.7605199999998</v>
      </c>
      <c r="H15" s="187">
        <v>194.24886305580443</v>
      </c>
      <c r="I15" s="634">
        <v>6.8688052087450462</v>
      </c>
      <c r="J15" s="398"/>
      <c r="K15" s="792"/>
      <c r="L15" s="792"/>
      <c r="M15" s="792"/>
      <c r="N15" s="792"/>
    </row>
    <row r="16" spans="1:14" x14ac:dyDescent="0.2">
      <c r="A16" s="624"/>
      <c r="B16" s="655" t="s">
        <v>372</v>
      </c>
      <c r="C16" s="651">
        <v>1103.90796</v>
      </c>
      <c r="D16" s="652">
        <v>220109.04847396765</v>
      </c>
      <c r="E16" s="802">
        <v>4267.5909699999993</v>
      </c>
      <c r="F16" s="652">
        <v>1001.892754489843</v>
      </c>
      <c r="G16" s="693">
        <v>4284.3183499999996</v>
      </c>
      <c r="H16" s="652">
        <v>197.18609129545638</v>
      </c>
      <c r="I16" s="795">
        <v>6.6477840997827418</v>
      </c>
      <c r="J16" s="398"/>
      <c r="K16" s="793"/>
      <c r="L16" s="794"/>
      <c r="M16" s="793"/>
      <c r="N16" s="792"/>
    </row>
    <row r="17" spans="1:14" x14ac:dyDescent="0.2">
      <c r="A17" s="624"/>
      <c r="B17" s="655" t="s">
        <v>369</v>
      </c>
      <c r="C17" s="651">
        <v>8.2215600000000002</v>
      </c>
      <c r="D17" s="652">
        <v>74.870998617462504</v>
      </c>
      <c r="E17" s="653">
        <v>106.02489999999999</v>
      </c>
      <c r="F17" s="652">
        <v>109.75516242513399</v>
      </c>
      <c r="G17" s="693">
        <v>142.44216999999998</v>
      </c>
      <c r="H17" s="652">
        <v>126.82145089312368</v>
      </c>
      <c r="I17" s="654">
        <v>0.2210211089623044</v>
      </c>
      <c r="J17" s="398"/>
      <c r="K17" s="793"/>
      <c r="L17" s="792"/>
      <c r="M17" s="792"/>
      <c r="N17" s="792"/>
    </row>
    <row r="18" spans="1:14" x14ac:dyDescent="0.2">
      <c r="A18" s="625"/>
      <c r="B18" s="648" t="s">
        <v>255</v>
      </c>
      <c r="C18" s="202">
        <v>0</v>
      </c>
      <c r="D18" s="187" t="s">
        <v>150</v>
      </c>
      <c r="E18" s="364">
        <v>0</v>
      </c>
      <c r="F18" s="187" t="s">
        <v>150</v>
      </c>
      <c r="G18" s="631">
        <v>644.59037999999998</v>
      </c>
      <c r="H18" s="187" t="s">
        <v>150</v>
      </c>
      <c r="I18" s="646">
        <v>1.0001819026909882</v>
      </c>
      <c r="K18" s="792"/>
      <c r="L18" s="792"/>
      <c r="M18" s="792"/>
      <c r="N18" s="792"/>
    </row>
    <row r="19" spans="1:14" x14ac:dyDescent="0.2">
      <c r="A19" s="625"/>
      <c r="B19" s="648" t="s">
        <v>219</v>
      </c>
      <c r="C19" s="202">
        <v>6.6944400000000002</v>
      </c>
      <c r="D19" s="187">
        <v>16.62929687295842</v>
      </c>
      <c r="E19" s="364">
        <v>60.91825</v>
      </c>
      <c r="F19" s="187">
        <v>30.147928949837127</v>
      </c>
      <c r="G19" s="631">
        <v>92.380320000000012</v>
      </c>
      <c r="H19" s="187">
        <v>-94.699826292830252</v>
      </c>
      <c r="I19" s="634">
        <v>0.14334238781038333</v>
      </c>
      <c r="K19" s="792"/>
      <c r="L19" s="792"/>
      <c r="M19" s="792"/>
      <c r="N19" s="792"/>
    </row>
    <row r="20" spans="1:14" x14ac:dyDescent="0.2">
      <c r="A20" s="624"/>
      <c r="B20" s="648" t="s">
        <v>641</v>
      </c>
      <c r="C20" s="202">
        <v>0</v>
      </c>
      <c r="D20" s="187" t="s">
        <v>150</v>
      </c>
      <c r="E20" s="364">
        <v>0.53159000000000001</v>
      </c>
      <c r="F20" s="187" t="s">
        <v>150</v>
      </c>
      <c r="G20" s="631">
        <v>0.53159000000000001</v>
      </c>
      <c r="H20" s="187" t="s">
        <v>150</v>
      </c>
      <c r="I20" s="654">
        <v>8.2484429514989425E-4</v>
      </c>
    </row>
    <row r="21" spans="1:14" x14ac:dyDescent="0.2">
      <c r="A21" s="624"/>
      <c r="B21" s="648" t="s">
        <v>221</v>
      </c>
      <c r="C21" s="202">
        <v>0</v>
      </c>
      <c r="D21" s="187">
        <v>-100</v>
      </c>
      <c r="E21" s="364">
        <v>0</v>
      </c>
      <c r="F21" s="187">
        <v>-100</v>
      </c>
      <c r="G21" s="364">
        <v>0</v>
      </c>
      <c r="H21" s="187">
        <v>-100</v>
      </c>
      <c r="I21" s="645">
        <v>0</v>
      </c>
    </row>
    <row r="22" spans="1:14" x14ac:dyDescent="0.2">
      <c r="A22" s="624"/>
      <c r="B22" s="648" t="s">
        <v>257</v>
      </c>
      <c r="C22" s="202">
        <v>3386.8821600000001</v>
      </c>
      <c r="D22" s="187">
        <v>724.45441711162471</v>
      </c>
      <c r="E22" s="364">
        <v>23103.135770000001</v>
      </c>
      <c r="F22" s="187">
        <v>464.66161856003464</v>
      </c>
      <c r="G22" s="631">
        <v>25378.59705</v>
      </c>
      <c r="H22" s="187">
        <v>337.02828450155107</v>
      </c>
      <c r="I22" s="634">
        <v>39.378827659663344</v>
      </c>
    </row>
    <row r="23" spans="1:14" x14ac:dyDescent="0.2">
      <c r="A23" s="624"/>
      <c r="B23" s="655" t="s">
        <v>372</v>
      </c>
      <c r="C23" s="651">
        <v>3347.6492599999997</v>
      </c>
      <c r="D23" s="652">
        <v>811.04073905445944</v>
      </c>
      <c r="E23" s="802">
        <v>23034.807630000003</v>
      </c>
      <c r="F23" s="652">
        <v>472.7016117017082</v>
      </c>
      <c r="G23" s="693">
        <v>25274.145170000003</v>
      </c>
      <c r="H23" s="652">
        <v>341.38406668660571</v>
      </c>
      <c r="I23" s="795">
        <v>39.216754375110057</v>
      </c>
    </row>
    <row r="24" spans="1:14" x14ac:dyDescent="0.2">
      <c r="A24" s="624"/>
      <c r="B24" s="655" t="s">
        <v>369</v>
      </c>
      <c r="C24" s="651">
        <v>39.232900000000001</v>
      </c>
      <c r="D24" s="652">
        <v>-9.4963868128704476</v>
      </c>
      <c r="E24" s="653">
        <v>68.328140000000005</v>
      </c>
      <c r="F24" s="652">
        <v>-1.5022433968451903</v>
      </c>
      <c r="G24" s="693">
        <v>104.45188</v>
      </c>
      <c r="H24" s="652">
        <v>28.998151327360301</v>
      </c>
      <c r="I24" s="654">
        <v>0.16207328455328604</v>
      </c>
    </row>
    <row r="25" spans="1:14" x14ac:dyDescent="0.2">
      <c r="A25" s="624"/>
      <c r="B25" s="648" t="s">
        <v>389</v>
      </c>
      <c r="C25" s="840">
        <v>0.29094999999999999</v>
      </c>
      <c r="D25" s="187">
        <v>-1.3661943182588749</v>
      </c>
      <c r="E25" s="364">
        <v>5.9005000000000001</v>
      </c>
      <c r="F25" s="187">
        <v>98.917173188237243</v>
      </c>
      <c r="G25" s="189">
        <v>7.3967900000000002</v>
      </c>
      <c r="H25" s="187">
        <v>107.35097889708685</v>
      </c>
      <c r="I25" s="645">
        <v>1.1477266378076686E-2</v>
      </c>
    </row>
    <row r="26" spans="1:14" x14ac:dyDescent="0.2">
      <c r="A26" s="624"/>
      <c r="B26" s="648" t="s">
        <v>259</v>
      </c>
      <c r="C26" s="202">
        <v>0</v>
      </c>
      <c r="D26" s="187" t="s">
        <v>150</v>
      </c>
      <c r="E26" s="364">
        <v>0</v>
      </c>
      <c r="F26" s="187" t="s">
        <v>150</v>
      </c>
      <c r="G26" s="189">
        <v>2845.3182700000002</v>
      </c>
      <c r="H26" s="187" t="s">
        <v>150</v>
      </c>
      <c r="I26" s="645">
        <v>4.4149523935650903</v>
      </c>
    </row>
    <row r="27" spans="1:14" x14ac:dyDescent="0.2">
      <c r="A27" s="841" t="s">
        <v>519</v>
      </c>
      <c r="B27" s="649"/>
      <c r="C27" s="367">
        <v>4505.9970700000003</v>
      </c>
      <c r="D27" s="196">
        <v>703.52245320664531</v>
      </c>
      <c r="E27" s="192">
        <v>27746.343599999997</v>
      </c>
      <c r="F27" s="365">
        <v>487.90729795214884</v>
      </c>
      <c r="G27" s="252">
        <v>33598.689180000001</v>
      </c>
      <c r="H27" s="365">
        <v>265.26514940214457</v>
      </c>
      <c r="I27" s="366">
        <v>52.133574925482939</v>
      </c>
    </row>
    <row r="28" spans="1:14" x14ac:dyDescent="0.2">
      <c r="A28" s="624"/>
      <c r="B28" s="648" t="s">
        <v>390</v>
      </c>
      <c r="C28" s="202">
        <v>0</v>
      </c>
      <c r="D28" s="187" t="s">
        <v>150</v>
      </c>
      <c r="E28" s="364">
        <v>2029.6219600000002</v>
      </c>
      <c r="F28" s="187">
        <v>0.85261626401677471</v>
      </c>
      <c r="G28" s="189">
        <v>3076.34609</v>
      </c>
      <c r="H28" s="187">
        <v>52.864699842959119</v>
      </c>
      <c r="I28" s="645">
        <v>4.7734278715611334</v>
      </c>
    </row>
    <row r="29" spans="1:14" x14ac:dyDescent="0.2">
      <c r="A29" s="624"/>
      <c r="B29" s="648" t="s">
        <v>262</v>
      </c>
      <c r="C29" s="202">
        <v>0</v>
      </c>
      <c r="D29" s="187">
        <v>-100</v>
      </c>
      <c r="E29" s="364">
        <v>0</v>
      </c>
      <c r="F29" s="187">
        <v>-100</v>
      </c>
      <c r="G29" s="189">
        <v>0</v>
      </c>
      <c r="H29" s="187">
        <v>-100</v>
      </c>
      <c r="I29" s="645">
        <v>0</v>
      </c>
    </row>
    <row r="30" spans="1:14" x14ac:dyDescent="0.2">
      <c r="A30" s="841" t="s">
        <v>394</v>
      </c>
      <c r="B30" s="649"/>
      <c r="C30" s="367">
        <v>0</v>
      </c>
      <c r="D30" s="196">
        <v>-100</v>
      </c>
      <c r="E30" s="192">
        <v>2029.6219600000002</v>
      </c>
      <c r="F30" s="365">
        <v>6.0221611843143377</v>
      </c>
      <c r="G30" s="252">
        <v>3076.34609</v>
      </c>
      <c r="H30" s="365">
        <v>6.0221611843143377</v>
      </c>
      <c r="I30" s="366">
        <v>4.7734278715611334</v>
      </c>
    </row>
    <row r="31" spans="1:14" x14ac:dyDescent="0.2">
      <c r="A31" s="624"/>
      <c r="B31" s="650" t="s">
        <v>391</v>
      </c>
      <c r="C31" s="202">
        <v>0</v>
      </c>
      <c r="D31" s="198">
        <v>-100</v>
      </c>
      <c r="E31" s="364">
        <v>485.78696000000002</v>
      </c>
      <c r="F31" s="198">
        <v>-92.001272809813102</v>
      </c>
      <c r="G31" s="631">
        <v>5649.1903600000005</v>
      </c>
      <c r="H31" s="198">
        <v>-36.660557574569438</v>
      </c>
      <c r="I31" s="645">
        <v>8.7655946136341498</v>
      </c>
    </row>
    <row r="32" spans="1:14" x14ac:dyDescent="0.2">
      <c r="A32" s="624"/>
      <c r="B32" s="650" t="s">
        <v>618</v>
      </c>
      <c r="C32" s="202">
        <v>0</v>
      </c>
      <c r="D32" s="198" t="s">
        <v>150</v>
      </c>
      <c r="E32" s="364">
        <v>0</v>
      </c>
      <c r="F32" s="198">
        <v>-100</v>
      </c>
      <c r="G32" s="631">
        <v>2176.4123</v>
      </c>
      <c r="H32" s="198">
        <v>119.18191667963951</v>
      </c>
      <c r="I32" s="645">
        <v>3.3770410834460014</v>
      </c>
    </row>
    <row r="33" spans="1:14" x14ac:dyDescent="0.2">
      <c r="A33" s="624"/>
      <c r="B33" s="648" t="s">
        <v>265</v>
      </c>
      <c r="C33" s="202">
        <v>0</v>
      </c>
      <c r="D33" s="187" t="s">
        <v>150</v>
      </c>
      <c r="E33" s="364">
        <v>1037.6206099999999</v>
      </c>
      <c r="F33" s="187">
        <v>-49.346959518153092</v>
      </c>
      <c r="G33" s="631">
        <v>1991.6796499999998</v>
      </c>
      <c r="H33" s="187">
        <v>-2.7731051541847567</v>
      </c>
      <c r="I33" s="645">
        <v>3.0903997386494062</v>
      </c>
    </row>
    <row r="34" spans="1:14" x14ac:dyDescent="0.2">
      <c r="A34" s="624"/>
      <c r="B34" s="648" t="s">
        <v>392</v>
      </c>
      <c r="C34" s="202">
        <v>285.63948999999997</v>
      </c>
      <c r="D34" s="187">
        <v>-85.244609340804018</v>
      </c>
      <c r="E34" s="364">
        <v>2141.5111099999999</v>
      </c>
      <c r="F34" s="187">
        <v>-74.078329903312394</v>
      </c>
      <c r="G34" s="189">
        <v>6327.1877899999999</v>
      </c>
      <c r="H34" s="187">
        <v>-42.479298807699159</v>
      </c>
      <c r="I34" s="645">
        <v>9.8176127333538385</v>
      </c>
    </row>
    <row r="35" spans="1:14" x14ac:dyDescent="0.2">
      <c r="A35" s="624"/>
      <c r="B35" s="648" t="s">
        <v>393</v>
      </c>
      <c r="C35" s="202">
        <v>0</v>
      </c>
      <c r="D35" s="187" t="s">
        <v>150</v>
      </c>
      <c r="E35" s="364">
        <v>1066.23099</v>
      </c>
      <c r="F35" s="187">
        <v>4.1457547704636415</v>
      </c>
      <c r="G35" s="189">
        <v>1066.23099</v>
      </c>
      <c r="H35" s="187">
        <v>4.1457547704636415</v>
      </c>
      <c r="I35" s="645">
        <v>1.6544226742668671</v>
      </c>
    </row>
    <row r="36" spans="1:14" x14ac:dyDescent="0.2">
      <c r="A36" s="624"/>
      <c r="B36" s="648" t="s">
        <v>660</v>
      </c>
      <c r="C36" s="787">
        <v>995.63668000000007</v>
      </c>
      <c r="D36" s="788" t="s">
        <v>150</v>
      </c>
      <c r="E36" s="789">
        <v>995.63668000000007</v>
      </c>
      <c r="F36" s="788" t="s">
        <v>150</v>
      </c>
      <c r="G36" s="189">
        <v>995.63668000000007</v>
      </c>
      <c r="H36" s="788" t="s">
        <v>150</v>
      </c>
      <c r="I36" s="791">
        <v>1.5448846583644931</v>
      </c>
    </row>
    <row r="37" spans="1:14" x14ac:dyDescent="0.2">
      <c r="A37" s="624"/>
      <c r="B37" s="648" t="s">
        <v>267</v>
      </c>
      <c r="C37" s="202">
        <v>0</v>
      </c>
      <c r="D37" s="187" t="s">
        <v>150</v>
      </c>
      <c r="E37" s="364">
        <v>0</v>
      </c>
      <c r="F37" s="187" t="s">
        <v>150</v>
      </c>
      <c r="G37" s="189">
        <v>0</v>
      </c>
      <c r="H37" s="187">
        <v>-100</v>
      </c>
      <c r="I37" s="645">
        <v>0</v>
      </c>
    </row>
    <row r="38" spans="1:14" x14ac:dyDescent="0.2">
      <c r="A38" s="624"/>
      <c r="B38" s="648" t="s">
        <v>619</v>
      </c>
      <c r="C38" s="202">
        <v>0</v>
      </c>
      <c r="D38" s="187" t="s">
        <v>150</v>
      </c>
      <c r="E38" s="364">
        <v>0</v>
      </c>
      <c r="F38" s="187">
        <v>-100</v>
      </c>
      <c r="G38" s="189">
        <v>0</v>
      </c>
      <c r="H38" s="187">
        <v>-100</v>
      </c>
      <c r="I38" s="645">
        <v>0</v>
      </c>
    </row>
    <row r="39" spans="1:14" x14ac:dyDescent="0.2">
      <c r="A39" s="843" t="s">
        <v>536</v>
      </c>
      <c r="B39" s="649"/>
      <c r="C39" s="367">
        <v>1281.2761699999999</v>
      </c>
      <c r="D39" s="196">
        <v>-57.309476986919549</v>
      </c>
      <c r="E39" s="192">
        <v>5726.7863499999994</v>
      </c>
      <c r="F39" s="365">
        <v>-71.805892770325414</v>
      </c>
      <c r="G39" s="252">
        <v>18206.337769999998</v>
      </c>
      <c r="H39" s="365">
        <v>-34.262926089013703</v>
      </c>
      <c r="I39" s="366">
        <v>28.249955501714751</v>
      </c>
    </row>
    <row r="40" spans="1:14" x14ac:dyDescent="0.2">
      <c r="A40" s="842"/>
      <c r="B40" s="650" t="s">
        <v>231</v>
      </c>
      <c r="C40" s="202">
        <v>0</v>
      </c>
      <c r="D40" s="198" t="s">
        <v>150</v>
      </c>
      <c r="E40" s="364">
        <v>930.87868000000003</v>
      </c>
      <c r="F40" s="198" t="s">
        <v>150</v>
      </c>
      <c r="G40" s="631">
        <v>930.87868000000003</v>
      </c>
      <c r="H40" s="198" t="s">
        <v>150</v>
      </c>
      <c r="I40" s="645">
        <v>1.4444025822055795</v>
      </c>
    </row>
    <row r="41" spans="1:14" x14ac:dyDescent="0.2">
      <c r="A41" s="841" t="s">
        <v>520</v>
      </c>
      <c r="B41" s="649"/>
      <c r="C41" s="367">
        <v>0</v>
      </c>
      <c r="D41" s="196" t="s">
        <v>150</v>
      </c>
      <c r="E41" s="192">
        <v>930.87868000000003</v>
      </c>
      <c r="F41" s="365" t="s">
        <v>150</v>
      </c>
      <c r="G41" s="252">
        <v>930.87868000000003</v>
      </c>
      <c r="H41" s="365" t="s">
        <v>150</v>
      </c>
      <c r="I41" s="366">
        <v>1.4444025822055795</v>
      </c>
    </row>
    <row r="42" spans="1:14" x14ac:dyDescent="0.2">
      <c r="A42" s="630" t="s">
        <v>659</v>
      </c>
      <c r="B42" s="649"/>
      <c r="C42" s="367">
        <v>2.0744600000000002</v>
      </c>
      <c r="D42" s="196" t="s">
        <v>150</v>
      </c>
      <c r="E42" s="192">
        <v>159.99006999999997</v>
      </c>
      <c r="F42" s="365">
        <v>77.029338569596021</v>
      </c>
      <c r="G42" s="252">
        <v>194.02330999999998</v>
      </c>
      <c r="H42" s="365">
        <v>114.68718800100335</v>
      </c>
      <c r="I42" s="366">
        <v>0.3010572440783299</v>
      </c>
    </row>
    <row r="43" spans="1:14" x14ac:dyDescent="0.2">
      <c r="A43" s="632" t="s">
        <v>119</v>
      </c>
      <c r="B43" s="369"/>
      <c r="C43" s="369">
        <v>7302.4772499999999</v>
      </c>
      <c r="D43" s="359">
        <v>64.055021284804027</v>
      </c>
      <c r="E43" s="205">
        <v>40019.608990000001</v>
      </c>
      <c r="F43" s="359">
        <v>-6.7542666760703405</v>
      </c>
      <c r="G43" s="255">
        <v>64447.314859999999</v>
      </c>
      <c r="H43" s="208">
        <v>10.066880659533657</v>
      </c>
      <c r="I43" s="370">
        <v>100</v>
      </c>
    </row>
    <row r="44" spans="1:14" x14ac:dyDescent="0.2">
      <c r="A44" s="371"/>
      <c r="B44" s="371" t="s">
        <v>372</v>
      </c>
      <c r="C44" s="656">
        <v>4451.5572199999997</v>
      </c>
      <c r="D44" s="217">
        <v>1109.8115419674057</v>
      </c>
      <c r="E44" s="256">
        <v>27302.3986</v>
      </c>
      <c r="F44" s="217">
        <v>519.18243960556208</v>
      </c>
      <c r="G44" s="256">
        <v>29558.463520000001</v>
      </c>
      <c r="H44" s="217">
        <v>312.38191794000301</v>
      </c>
      <c r="I44" s="657">
        <v>45.864538474892797</v>
      </c>
    </row>
    <row r="45" spans="1:14" x14ac:dyDescent="0.2">
      <c r="A45" s="371"/>
      <c r="B45" s="371" t="s">
        <v>369</v>
      </c>
      <c r="C45" s="656">
        <v>2850.9200299999998</v>
      </c>
      <c r="D45" s="217">
        <v>-30.180673582955968</v>
      </c>
      <c r="E45" s="256">
        <v>12717.210389999998</v>
      </c>
      <c r="F45" s="217">
        <v>-66.976010908010068</v>
      </c>
      <c r="G45" s="256">
        <v>34888.851340000008</v>
      </c>
      <c r="H45" s="217">
        <v>-32.103211630440704</v>
      </c>
      <c r="I45" s="657">
        <v>54.135461525107218</v>
      </c>
    </row>
    <row r="46" spans="1:14" x14ac:dyDescent="0.2">
      <c r="A46" s="214"/>
      <c r="B46" s="214" t="s">
        <v>523</v>
      </c>
      <c r="C46" s="637">
        <v>4791.6365599999999</v>
      </c>
      <c r="D46" s="638">
        <v>34.517432932983446</v>
      </c>
      <c r="E46" s="637">
        <v>31082.369710000003</v>
      </c>
      <c r="F46" s="638">
        <v>48.27185687096452</v>
      </c>
      <c r="G46" s="637">
        <v>46283.795370000007</v>
      </c>
      <c r="H46" s="640">
        <v>49.177411443598729</v>
      </c>
      <c r="I46" s="640">
        <v>71.816483697642155</v>
      </c>
      <c r="J46" s="813"/>
      <c r="K46" s="258"/>
      <c r="L46" s="813"/>
      <c r="M46" s="437"/>
      <c r="N46" s="813"/>
    </row>
    <row r="47" spans="1:14" x14ac:dyDescent="0.2">
      <c r="A47" s="214"/>
      <c r="B47" s="214" t="s">
        <v>524</v>
      </c>
      <c r="C47" s="637">
        <v>2510.8406900000004</v>
      </c>
      <c r="D47" s="638">
        <v>182.38875760958609</v>
      </c>
      <c r="E47" s="637">
        <v>8937.2392800000016</v>
      </c>
      <c r="F47" s="638">
        <v>-59.293550721329424</v>
      </c>
      <c r="G47" s="637">
        <v>18163.519489999995</v>
      </c>
      <c r="H47" s="640">
        <v>-34.015286615483234</v>
      </c>
      <c r="I47" s="640">
        <v>28.183516302357852</v>
      </c>
      <c r="J47" s="813"/>
      <c r="K47" s="258"/>
      <c r="L47" s="813"/>
      <c r="M47" s="437"/>
      <c r="N47" s="813"/>
    </row>
    <row r="48" spans="1:14" x14ac:dyDescent="0.2">
      <c r="A48" s="817"/>
      <c r="B48" s="817" t="s">
        <v>525</v>
      </c>
      <c r="C48" s="818">
        <v>4505.7061199999998</v>
      </c>
      <c r="D48" s="819">
        <v>967.5785067313011</v>
      </c>
      <c r="E48" s="818">
        <v>27739.911509999998</v>
      </c>
      <c r="F48" s="819">
        <v>506.10471688866528</v>
      </c>
      <c r="G48" s="818">
        <v>30745.44253</v>
      </c>
      <c r="H48" s="820">
        <v>239.5380709619341</v>
      </c>
      <c r="I48" s="820">
        <v>47.706320421244627</v>
      </c>
      <c r="J48" s="813"/>
      <c r="K48" s="258"/>
      <c r="L48" s="813"/>
      <c r="M48" s="437"/>
      <c r="N48" s="813"/>
    </row>
    <row r="49" spans="1:9" x14ac:dyDescent="0.2">
      <c r="A49" s="690"/>
      <c r="B49" s="1"/>
      <c r="C49" s="11"/>
      <c r="D49" s="11"/>
      <c r="E49" s="11"/>
      <c r="F49" s="11"/>
      <c r="G49" s="11"/>
      <c r="I49" s="248" t="s">
        <v>239</v>
      </c>
    </row>
    <row r="50" spans="1:9" x14ac:dyDescent="0.2">
      <c r="A50" s="688" t="s">
        <v>376</v>
      </c>
      <c r="B50" s="1"/>
      <c r="C50" s="706"/>
      <c r="D50" s="706"/>
      <c r="E50" s="706"/>
      <c r="F50" s="706"/>
      <c r="G50" s="709"/>
      <c r="H50" s="706"/>
      <c r="I50" s="248"/>
    </row>
    <row r="51" spans="1:9" x14ac:dyDescent="0.2">
      <c r="A51" s="707" t="s">
        <v>606</v>
      </c>
      <c r="B51" s="751"/>
      <c r="C51" s="601"/>
      <c r="D51" s="752"/>
      <c r="E51" s="752"/>
      <c r="F51" s="753"/>
      <c r="G51" s="709"/>
      <c r="H51" s="752"/>
      <c r="I51" s="752"/>
    </row>
    <row r="52" spans="1:9" x14ac:dyDescent="0.2">
      <c r="A52" s="708" t="s">
        <v>656</v>
      </c>
      <c r="B52" s="1"/>
      <c r="C52" s="1"/>
      <c r="D52" s="1"/>
      <c r="E52" s="1"/>
      <c r="F52" s="1"/>
      <c r="G52" s="710"/>
      <c r="H52" s="1"/>
      <c r="I52" s="1"/>
    </row>
    <row r="53" spans="1:9" x14ac:dyDescent="0.2">
      <c r="A53" s="698" t="s">
        <v>554</v>
      </c>
    </row>
    <row r="54" spans="1:9" x14ac:dyDescent="0.2">
      <c r="A54" s="900" t="s">
        <v>651</v>
      </c>
      <c r="B54" s="900"/>
      <c r="C54" s="900"/>
      <c r="D54" s="900"/>
      <c r="E54" s="900"/>
      <c r="F54" s="900"/>
      <c r="G54" s="900"/>
      <c r="H54" s="900"/>
    </row>
    <row r="55" spans="1:9" x14ac:dyDescent="0.2">
      <c r="A55" s="900"/>
      <c r="B55" s="900"/>
      <c r="C55" s="900"/>
      <c r="D55" s="900"/>
      <c r="E55" s="900"/>
      <c r="F55" s="900"/>
      <c r="G55" s="900"/>
      <c r="H55" s="900"/>
    </row>
  </sheetData>
  <mergeCells count="7">
    <mergeCell ref="A54:H55"/>
    <mergeCell ref="A1:G2"/>
    <mergeCell ref="C3:D3"/>
    <mergeCell ref="E3:F3"/>
    <mergeCell ref="A3:A4"/>
    <mergeCell ref="B3:B4"/>
    <mergeCell ref="G3:I3"/>
  </mergeCells>
  <conditionalFormatting sqref="C5:C6 C26 C32:C33 C9">
    <cfRule type="cellIs" dxfId="77" priority="174" operator="between">
      <formula>0.00000001</formula>
      <formula>1</formula>
    </cfRule>
  </conditionalFormatting>
  <conditionalFormatting sqref="I5:I6 I26 I32:I33 I9">
    <cfRule type="cellIs" dxfId="76" priority="173" operator="between">
      <formula>0.000001</formula>
      <formula>1</formula>
    </cfRule>
  </conditionalFormatting>
  <conditionalFormatting sqref="C35">
    <cfRule type="cellIs" dxfId="75" priority="167" operator="between">
      <formula>0.00000001</formula>
      <formula>1</formula>
    </cfRule>
  </conditionalFormatting>
  <conditionalFormatting sqref="I35">
    <cfRule type="cellIs" dxfId="74" priority="165" operator="between">
      <formula>0.000001</formula>
      <formula>1</formula>
    </cfRule>
  </conditionalFormatting>
  <conditionalFormatting sqref="C34">
    <cfRule type="cellIs" dxfId="73" priority="160" operator="between">
      <formula>0.00000001</formula>
      <formula>1</formula>
    </cfRule>
  </conditionalFormatting>
  <conditionalFormatting sqref="I34">
    <cfRule type="cellIs" dxfId="72" priority="159" operator="between">
      <formula>0.000001</formula>
      <formula>1</formula>
    </cfRule>
  </conditionalFormatting>
  <conditionalFormatting sqref="C10">
    <cfRule type="cellIs" dxfId="71" priority="156" operator="between">
      <formula>0.00000001</formula>
      <formula>1</formula>
    </cfRule>
  </conditionalFormatting>
  <conditionalFormatting sqref="I10">
    <cfRule type="cellIs" dxfId="70" priority="155" operator="between">
      <formula>0.000001</formula>
      <formula>1</formula>
    </cfRule>
  </conditionalFormatting>
  <conditionalFormatting sqref="C18">
    <cfRule type="cellIs" dxfId="69" priority="134" operator="between">
      <formula>0.00000001</formula>
      <formula>1</formula>
    </cfRule>
  </conditionalFormatting>
  <conditionalFormatting sqref="C19">
    <cfRule type="cellIs" dxfId="68" priority="103" operator="between">
      <formula>0.00000001</formula>
      <formula>1</formula>
    </cfRule>
  </conditionalFormatting>
  <conditionalFormatting sqref="K16:K17">
    <cfRule type="cellIs" dxfId="67" priority="122" operator="between">
      <formula>0.000001</formula>
      <formula>1</formula>
    </cfRule>
  </conditionalFormatting>
  <conditionalFormatting sqref="M16">
    <cfRule type="cellIs" dxfId="66" priority="121" operator="between">
      <formula>0.000001</formula>
      <formula>1</formula>
    </cfRule>
  </conditionalFormatting>
  <conditionalFormatting sqref="C13">
    <cfRule type="cellIs" dxfId="65" priority="107" operator="between">
      <formula>0.00000001</formula>
      <formula>1</formula>
    </cfRule>
  </conditionalFormatting>
  <conditionalFormatting sqref="C35">
    <cfRule type="cellIs" dxfId="64" priority="95" operator="between">
      <formula>0.00000001</formula>
      <formula>1</formula>
    </cfRule>
  </conditionalFormatting>
  <conditionalFormatting sqref="I35">
    <cfRule type="cellIs" dxfId="63" priority="94" operator="between">
      <formula>0.000001</formula>
      <formula>1</formula>
    </cfRule>
  </conditionalFormatting>
  <conditionalFormatting sqref="C36">
    <cfRule type="cellIs" dxfId="62" priority="81" operator="between">
      <formula>0.00000001</formula>
      <formula>1</formula>
    </cfRule>
  </conditionalFormatting>
  <conditionalFormatting sqref="I36">
    <cfRule type="cellIs" dxfId="61" priority="80" operator="between">
      <formula>0.000001</formula>
      <formula>1</formula>
    </cfRule>
  </conditionalFormatting>
  <conditionalFormatting sqref="I18">
    <cfRule type="cellIs" dxfId="60" priority="75" operator="between">
      <formula>0.000001</formula>
      <formula>1</formula>
    </cfRule>
  </conditionalFormatting>
  <conditionalFormatting sqref="C20">
    <cfRule type="cellIs" dxfId="59" priority="74" operator="between">
      <formula>0.00000001</formula>
      <formula>1</formula>
    </cfRule>
  </conditionalFormatting>
  <conditionalFormatting sqref="I28:I29">
    <cfRule type="cellIs" dxfId="58" priority="56" operator="between">
      <formula>0.000001</formula>
      <formula>1</formula>
    </cfRule>
  </conditionalFormatting>
  <conditionalFormatting sqref="C28:C29">
    <cfRule type="cellIs" dxfId="57" priority="57" operator="between">
      <formula>0.00000001</formula>
      <formula>1</formula>
    </cfRule>
  </conditionalFormatting>
  <conditionalFormatting sqref="C37">
    <cfRule type="cellIs" dxfId="56" priority="63" operator="between">
      <formula>0.00000001</formula>
      <formula>1</formula>
    </cfRule>
  </conditionalFormatting>
  <conditionalFormatting sqref="I37">
    <cfRule type="cellIs" dxfId="55" priority="62" operator="between">
      <formula>0.000001</formula>
      <formula>1</formula>
    </cfRule>
  </conditionalFormatting>
  <conditionalFormatting sqref="C37">
    <cfRule type="cellIs" dxfId="54" priority="61" operator="between">
      <formula>0.00000001</formula>
      <formula>1</formula>
    </cfRule>
  </conditionalFormatting>
  <conditionalFormatting sqref="I37">
    <cfRule type="cellIs" dxfId="53" priority="60" operator="between">
      <formula>0.000001</formula>
      <formula>1</formula>
    </cfRule>
  </conditionalFormatting>
  <conditionalFormatting sqref="I27">
    <cfRule type="cellIs" dxfId="52" priority="54" operator="between">
      <formula>0.000001</formula>
      <formula>1</formula>
    </cfRule>
  </conditionalFormatting>
  <conditionalFormatting sqref="C27">
    <cfRule type="cellIs" dxfId="51" priority="55" operator="between">
      <formula>0.00000001</formula>
      <formula>1</formula>
    </cfRule>
  </conditionalFormatting>
  <conditionalFormatting sqref="I25">
    <cfRule type="cellIs" dxfId="50" priority="52" operator="between">
      <formula>0.000001</formula>
      <formula>1</formula>
    </cfRule>
  </conditionalFormatting>
  <conditionalFormatting sqref="C23">
    <cfRule type="cellIs" dxfId="49" priority="51" operator="between">
      <formula>0.00000001</formula>
      <formula>1</formula>
    </cfRule>
  </conditionalFormatting>
  <conditionalFormatting sqref="C24">
    <cfRule type="cellIs" dxfId="48" priority="50" operator="between">
      <formula>0.00000001</formula>
      <formula>1</formula>
    </cfRule>
  </conditionalFormatting>
  <conditionalFormatting sqref="E23">
    <cfRule type="cellIs" dxfId="47" priority="48" operator="between">
      <formula>0.00000001</formula>
      <formula>1</formula>
    </cfRule>
  </conditionalFormatting>
  <conditionalFormatting sqref="C22">
    <cfRule type="cellIs" dxfId="46" priority="47" operator="between">
      <formula>0.00000001</formula>
      <formula>1</formula>
    </cfRule>
  </conditionalFormatting>
  <conditionalFormatting sqref="C21">
    <cfRule type="cellIs" dxfId="45" priority="46" operator="between">
      <formula>0.00000001</formula>
      <formula>1</formula>
    </cfRule>
  </conditionalFormatting>
  <conditionalFormatting sqref="C16">
    <cfRule type="cellIs" dxfId="44" priority="45" operator="between">
      <formula>0.00000001</formula>
      <formula>1</formula>
    </cfRule>
  </conditionalFormatting>
  <conditionalFormatting sqref="C17">
    <cfRule type="cellIs" dxfId="43" priority="44" operator="between">
      <formula>0.00000001</formula>
      <formula>1</formula>
    </cfRule>
  </conditionalFormatting>
  <conditionalFormatting sqref="E16">
    <cfRule type="cellIs" dxfId="42" priority="42" operator="between">
      <formula>0.00000001</formula>
      <formula>1</formula>
    </cfRule>
  </conditionalFormatting>
  <conditionalFormatting sqref="C14:C15">
    <cfRule type="cellIs" dxfId="41" priority="41" operator="between">
      <formula>0.00000001</formula>
      <formula>1</formula>
    </cfRule>
  </conditionalFormatting>
  <conditionalFormatting sqref="I12">
    <cfRule type="cellIs" dxfId="40" priority="39" operator="between">
      <formula>0.000001</formula>
      <formula>1</formula>
    </cfRule>
  </conditionalFormatting>
  <conditionalFormatting sqref="C12">
    <cfRule type="cellIs" dxfId="39" priority="40" operator="between">
      <formula>0.00000001</formula>
      <formula>1</formula>
    </cfRule>
  </conditionalFormatting>
  <conditionalFormatting sqref="C11">
    <cfRule type="cellIs" dxfId="38" priority="38" operator="between">
      <formula>0.00000001</formula>
      <formula>1</formula>
    </cfRule>
  </conditionalFormatting>
  <conditionalFormatting sqref="I11">
    <cfRule type="cellIs" dxfId="37" priority="37" operator="between">
      <formula>0.000001</formula>
      <formula>1</formula>
    </cfRule>
  </conditionalFormatting>
  <conditionalFormatting sqref="C8">
    <cfRule type="cellIs" dxfId="36" priority="36" operator="between">
      <formula>0.00000001</formula>
      <formula>1</formula>
    </cfRule>
  </conditionalFormatting>
  <conditionalFormatting sqref="I8">
    <cfRule type="cellIs" dxfId="35" priority="35" operator="between">
      <formula>0.000001</formula>
      <formula>1</formula>
    </cfRule>
  </conditionalFormatting>
  <conditionalFormatting sqref="C7">
    <cfRule type="cellIs" dxfId="34" priority="34" operator="between">
      <formula>0.00000001</formula>
      <formula>1</formula>
    </cfRule>
  </conditionalFormatting>
  <conditionalFormatting sqref="I7">
    <cfRule type="cellIs" dxfId="33" priority="33" operator="between">
      <formula>0.000001</formula>
      <formula>1</formula>
    </cfRule>
  </conditionalFormatting>
  <conditionalFormatting sqref="I20">
    <cfRule type="cellIs" dxfId="32" priority="32" operator="between">
      <formula>0.000001</formula>
      <formula>1</formula>
    </cfRule>
  </conditionalFormatting>
  <conditionalFormatting sqref="I14">
    <cfRule type="cellIs" dxfId="31" priority="31" operator="between">
      <formula>0.000001</formula>
      <formula>1</formula>
    </cfRule>
  </conditionalFormatting>
  <conditionalFormatting sqref="I30">
    <cfRule type="cellIs" dxfId="30" priority="29" operator="between">
      <formula>0.000001</formula>
      <formula>1</formula>
    </cfRule>
  </conditionalFormatting>
  <conditionalFormatting sqref="C30">
    <cfRule type="cellIs" dxfId="29" priority="30" operator="between">
      <formula>0.00000001</formula>
      <formula>1</formula>
    </cfRule>
  </conditionalFormatting>
  <conditionalFormatting sqref="C31">
    <cfRule type="cellIs" dxfId="28" priority="28" operator="between">
      <formula>0.00000001</formula>
      <formula>1</formula>
    </cfRule>
  </conditionalFormatting>
  <conditionalFormatting sqref="I31">
    <cfRule type="cellIs" dxfId="27" priority="27" operator="between">
      <formula>0.000001</formula>
      <formula>1</formula>
    </cfRule>
  </conditionalFormatting>
  <conditionalFormatting sqref="I40">
    <cfRule type="cellIs" dxfId="26" priority="25" operator="between">
      <formula>0.000001</formula>
      <formula>1</formula>
    </cfRule>
  </conditionalFormatting>
  <conditionalFormatting sqref="C40">
    <cfRule type="cellIs" dxfId="25" priority="26" operator="between">
      <formula>0.00000001</formula>
      <formula>1</formula>
    </cfRule>
  </conditionalFormatting>
  <conditionalFormatting sqref="I38">
    <cfRule type="cellIs" dxfId="24" priority="19" operator="between">
      <formula>0.000001</formula>
      <formula>1</formula>
    </cfRule>
  </conditionalFormatting>
  <conditionalFormatting sqref="C38">
    <cfRule type="cellIs" dxfId="23" priority="20" operator="between">
      <formula>0.00000001</formula>
      <formula>1</formula>
    </cfRule>
  </conditionalFormatting>
  <conditionalFormatting sqref="I39">
    <cfRule type="cellIs" dxfId="22" priority="17" operator="between">
      <formula>0.000001</formula>
      <formula>1</formula>
    </cfRule>
  </conditionalFormatting>
  <conditionalFormatting sqref="C39">
    <cfRule type="cellIs" dxfId="21" priority="18" operator="between">
      <formula>0.00000001</formula>
      <formula>1</formula>
    </cfRule>
  </conditionalFormatting>
  <conditionalFormatting sqref="C41">
    <cfRule type="cellIs" dxfId="20" priority="16" operator="between">
      <formula>0.00000001</formula>
      <formula>1</formula>
    </cfRule>
  </conditionalFormatting>
  <conditionalFormatting sqref="I41">
    <cfRule type="cellIs" dxfId="19" priority="15" operator="between">
      <formula>0.000001</formula>
      <formula>1</formula>
    </cfRule>
  </conditionalFormatting>
  <conditionalFormatting sqref="C38">
    <cfRule type="cellIs" dxfId="18" priority="14" operator="between">
      <formula>0.00000001</formula>
      <formula>1</formula>
    </cfRule>
  </conditionalFormatting>
  <conditionalFormatting sqref="I38">
    <cfRule type="cellIs" dxfId="17" priority="13" operator="between">
      <formula>0.000001</formula>
      <formula>1</formula>
    </cfRule>
  </conditionalFormatting>
  <conditionalFormatting sqref="C38">
    <cfRule type="cellIs" dxfId="16" priority="12" operator="between">
      <formula>0.00000001</formula>
      <formula>1</formula>
    </cfRule>
  </conditionalFormatting>
  <conditionalFormatting sqref="I38">
    <cfRule type="cellIs" dxfId="15" priority="11" operator="between">
      <formula>0.000001</formula>
      <formula>1</formula>
    </cfRule>
  </conditionalFormatting>
  <conditionalFormatting sqref="I41">
    <cfRule type="cellIs" dxfId="14" priority="9" operator="between">
      <formula>0.000001</formula>
      <formula>1</formula>
    </cfRule>
  </conditionalFormatting>
  <conditionalFormatting sqref="C41">
    <cfRule type="cellIs" dxfId="13" priority="10" operator="between">
      <formula>0.00000001</formula>
      <formula>1</formula>
    </cfRule>
  </conditionalFormatting>
  <conditionalFormatting sqref="I39">
    <cfRule type="cellIs" dxfId="12" priority="7" operator="between">
      <formula>0.000001</formula>
      <formula>1</formula>
    </cfRule>
  </conditionalFormatting>
  <conditionalFormatting sqref="C39">
    <cfRule type="cellIs" dxfId="11" priority="8" operator="between">
      <formula>0.00000001</formula>
      <formula>1</formula>
    </cfRule>
  </conditionalFormatting>
  <conditionalFormatting sqref="I40">
    <cfRule type="cellIs" dxfId="10" priority="5" operator="between">
      <formula>0.000001</formula>
      <formula>1</formula>
    </cfRule>
  </conditionalFormatting>
  <conditionalFormatting sqref="C40">
    <cfRule type="cellIs" dxfId="9" priority="6" operator="between">
      <formula>0.00000001</formula>
      <formula>1</formula>
    </cfRule>
  </conditionalFormatting>
  <conditionalFormatting sqref="C42">
    <cfRule type="cellIs" dxfId="8" priority="4" operator="between">
      <formula>0.00000001</formula>
      <formula>1</formula>
    </cfRule>
  </conditionalFormatting>
  <conditionalFormatting sqref="I42">
    <cfRule type="cellIs" dxfId="7" priority="3" operator="between">
      <formula>0.000001</formula>
      <formula>1</formula>
    </cfRule>
  </conditionalFormatting>
  <conditionalFormatting sqref="I21">
    <cfRule type="cellIs" dxfId="6" priority="2" operator="between">
      <formula>0.000001</formula>
      <formula>1</formula>
    </cfRule>
  </conditionalFormatting>
  <conditionalFormatting sqref="C25">
    <cfRule type="cellIs" dxfId="5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22"/>
  <sheetViews>
    <sheetView workbookViewId="0">
      <selection activeCell="M12" sqref="M12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92" t="s">
        <v>395</v>
      </c>
      <c r="B1" s="892"/>
      <c r="C1" s="892"/>
      <c r="D1" s="892"/>
      <c r="E1" s="892"/>
      <c r="F1" s="892"/>
      <c r="G1" s="1"/>
      <c r="H1" s="1"/>
      <c r="I1" s="1"/>
    </row>
    <row r="2" spans="1:10" x14ac:dyDescent="0.2">
      <c r="A2" s="893"/>
      <c r="B2" s="893"/>
      <c r="C2" s="893"/>
      <c r="D2" s="893"/>
      <c r="E2" s="893"/>
      <c r="F2" s="893"/>
      <c r="G2" s="11"/>
      <c r="H2" s="62" t="s">
        <v>547</v>
      </c>
      <c r="I2" s="1"/>
    </row>
    <row r="3" spans="1:10" x14ac:dyDescent="0.2">
      <c r="A3" s="353"/>
      <c r="B3" s="859">
        <f>INDICE!A3</f>
        <v>42217</v>
      </c>
      <c r="C3" s="860">
        <v>41671</v>
      </c>
      <c r="D3" s="860" t="s">
        <v>120</v>
      </c>
      <c r="E3" s="860"/>
      <c r="F3" s="860" t="s">
        <v>121</v>
      </c>
      <c r="G3" s="860"/>
      <c r="H3" s="860"/>
      <c r="I3" s="1"/>
    </row>
    <row r="4" spans="1:10" x14ac:dyDescent="0.2">
      <c r="A4" s="354"/>
      <c r="B4" s="97" t="s">
        <v>55</v>
      </c>
      <c r="C4" s="97" t="s">
        <v>491</v>
      </c>
      <c r="D4" s="97" t="s">
        <v>55</v>
      </c>
      <c r="E4" s="97" t="s">
        <v>491</v>
      </c>
      <c r="F4" s="97" t="s">
        <v>55</v>
      </c>
      <c r="G4" s="450" t="s">
        <v>491</v>
      </c>
      <c r="H4" s="450" t="s">
        <v>110</v>
      </c>
      <c r="I4" s="62"/>
    </row>
    <row r="5" spans="1:10" ht="14.1" customHeight="1" x14ac:dyDescent="0.2">
      <c r="A5" s="831" t="s">
        <v>377</v>
      </c>
      <c r="B5" s="362">
        <v>4451.5572199999997</v>
      </c>
      <c r="C5" s="363">
        <v>1109.8115419674057</v>
      </c>
      <c r="D5" s="362">
        <v>27302.3986</v>
      </c>
      <c r="E5" s="363">
        <v>519.18243960556208</v>
      </c>
      <c r="F5" s="362">
        <v>29558.463520000001</v>
      </c>
      <c r="G5" s="363">
        <v>312.38191794000301</v>
      </c>
      <c r="H5" s="363">
        <v>45.864538474892797</v>
      </c>
      <c r="I5" s="1"/>
    </row>
    <row r="6" spans="1:10" x14ac:dyDescent="0.2">
      <c r="A6" s="65" t="s">
        <v>626</v>
      </c>
      <c r="B6" s="699">
        <v>3347.6492599999997</v>
      </c>
      <c r="C6" s="713">
        <v>811.04073905445944</v>
      </c>
      <c r="D6" s="699">
        <v>23034.807630000003</v>
      </c>
      <c r="E6" s="713">
        <v>472.7016117017082</v>
      </c>
      <c r="F6" s="699">
        <v>25274.145170000003</v>
      </c>
      <c r="G6" s="713">
        <v>341.38406668660571</v>
      </c>
      <c r="H6" s="713">
        <v>6.6062724548137819</v>
      </c>
      <c r="I6" s="1"/>
    </row>
    <row r="7" spans="1:10" x14ac:dyDescent="0.2">
      <c r="A7" s="65" t="s">
        <v>627</v>
      </c>
      <c r="B7" s="701">
        <v>1103.90796</v>
      </c>
      <c r="C7" s="713">
        <v>220109.04847396765</v>
      </c>
      <c r="D7" s="701">
        <v>4267.5909699999993</v>
      </c>
      <c r="E7" s="713">
        <v>1001.892754489843</v>
      </c>
      <c r="F7" s="701">
        <v>4284.3183499999996</v>
      </c>
      <c r="G7" s="713">
        <v>197.18609129545638</v>
      </c>
      <c r="H7" s="713">
        <v>6.6477840997827418</v>
      </c>
      <c r="I7" s="712"/>
      <c r="J7" s="258"/>
    </row>
    <row r="8" spans="1:10" x14ac:dyDescent="0.2">
      <c r="A8" s="831" t="s">
        <v>628</v>
      </c>
      <c r="B8" s="644">
        <v>2850.9200300000002</v>
      </c>
      <c r="C8" s="661">
        <v>-30.180673582955947</v>
      </c>
      <c r="D8" s="644">
        <v>12717.21039</v>
      </c>
      <c r="E8" s="661">
        <v>-66.976010908010068</v>
      </c>
      <c r="F8" s="644">
        <v>34888.851340000001</v>
      </c>
      <c r="G8" s="661">
        <v>-32.103211630440697</v>
      </c>
      <c r="H8" s="661">
        <v>54.13546152510721</v>
      </c>
      <c r="I8" s="712"/>
      <c r="J8" s="258"/>
    </row>
    <row r="9" spans="1:10" x14ac:dyDescent="0.2">
      <c r="A9" s="65" t="s">
        <v>381</v>
      </c>
      <c r="B9" s="699">
        <v>13.031230000000001</v>
      </c>
      <c r="C9" s="713">
        <v>18.03650362318842</v>
      </c>
      <c r="D9" s="699">
        <v>2173.2764300000003</v>
      </c>
      <c r="E9" s="713">
        <v>2053.438950389017</v>
      </c>
      <c r="F9" s="699">
        <v>4558.1292000000012</v>
      </c>
      <c r="G9" s="713">
        <v>3435.645596558903</v>
      </c>
      <c r="H9" s="713">
        <v>7.0726440812960218</v>
      </c>
      <c r="I9" s="712"/>
      <c r="J9" s="258"/>
    </row>
    <row r="10" spans="1:10" x14ac:dyDescent="0.2">
      <c r="A10" s="65" t="s">
        <v>382</v>
      </c>
      <c r="B10" s="701">
        <v>906.947</v>
      </c>
      <c r="C10" s="714" t="s">
        <v>150</v>
      </c>
      <c r="D10" s="701">
        <v>3043.5088500000002</v>
      </c>
      <c r="E10" s="714" t="s">
        <v>150</v>
      </c>
      <c r="F10" s="701">
        <v>3043.5088500000002</v>
      </c>
      <c r="G10" s="714" t="s">
        <v>150</v>
      </c>
      <c r="H10" s="844">
        <v>4.7224758030826672</v>
      </c>
      <c r="I10" s="712"/>
      <c r="J10" s="258"/>
    </row>
    <row r="11" spans="1:10" x14ac:dyDescent="0.2">
      <c r="A11" s="65" t="s">
        <v>383</v>
      </c>
      <c r="B11" s="699">
        <v>608.25701000000004</v>
      </c>
      <c r="C11" s="713">
        <v>-43.116368774131431</v>
      </c>
      <c r="D11" s="699">
        <v>1095.8271299999999</v>
      </c>
      <c r="E11" s="713">
        <v>-89.728934884496198</v>
      </c>
      <c r="F11" s="699">
        <v>6446.3187199999993</v>
      </c>
      <c r="G11" s="713">
        <v>-51.449914315256017</v>
      </c>
      <c r="H11" s="713">
        <v>10.002462839613175</v>
      </c>
      <c r="I11" s="1"/>
    </row>
    <row r="12" spans="1:10" x14ac:dyDescent="0.2">
      <c r="A12" s="65" t="s">
        <v>384</v>
      </c>
      <c r="B12" s="699">
        <v>36.140720000000002</v>
      </c>
      <c r="C12" s="713">
        <v>-96.014153817357112</v>
      </c>
      <c r="D12" s="699">
        <v>1166.8297299999997</v>
      </c>
      <c r="E12" s="713">
        <v>-88.045996542430501</v>
      </c>
      <c r="F12" s="699">
        <v>7332.7680099999998</v>
      </c>
      <c r="G12" s="713">
        <v>-47.521391883839975</v>
      </c>
      <c r="H12" s="713">
        <v>11.37792633553329</v>
      </c>
      <c r="I12" s="712"/>
      <c r="J12" s="258"/>
    </row>
    <row r="13" spans="1:10" x14ac:dyDescent="0.2">
      <c r="A13" s="65" t="s">
        <v>385</v>
      </c>
      <c r="B13" s="699">
        <v>3.0921799999999999</v>
      </c>
      <c r="C13" s="713">
        <v>-99.653458530775481</v>
      </c>
      <c r="D13" s="699">
        <v>76.487030000000004</v>
      </c>
      <c r="E13" s="713">
        <v>-98.69273998453815</v>
      </c>
      <c r="F13" s="699">
        <v>1209.8370699999998</v>
      </c>
      <c r="G13" s="713">
        <v>-83.355709665631522</v>
      </c>
      <c r="H13" s="713">
        <v>1.8772497700302169</v>
      </c>
      <c r="I13" s="712"/>
      <c r="J13" s="258"/>
    </row>
    <row r="14" spans="1:10" x14ac:dyDescent="0.2">
      <c r="A14" s="75" t="s">
        <v>386</v>
      </c>
      <c r="B14" s="699">
        <v>1283.45189</v>
      </c>
      <c r="C14" s="713">
        <v>6.6062724548137819</v>
      </c>
      <c r="D14" s="699">
        <v>5161.2812200000008</v>
      </c>
      <c r="E14" s="713">
        <v>-57.440027424247653</v>
      </c>
      <c r="F14" s="699">
        <v>12298.289489999999</v>
      </c>
      <c r="G14" s="713">
        <v>-26.519861322402615</v>
      </c>
      <c r="H14" s="713">
        <v>19.082702695551838</v>
      </c>
      <c r="I14" s="1"/>
    </row>
    <row r="15" spans="1:10" x14ac:dyDescent="0.2">
      <c r="A15" s="658" t="s">
        <v>119</v>
      </c>
      <c r="B15" s="659">
        <v>7302.4772499999999</v>
      </c>
      <c r="C15" s="660">
        <v>64.055021284804027</v>
      </c>
      <c r="D15" s="659">
        <v>40019.608990000001</v>
      </c>
      <c r="E15" s="660">
        <v>-6.7542666760703405</v>
      </c>
      <c r="F15" s="659">
        <v>64447.314859999999</v>
      </c>
      <c r="G15" s="660">
        <v>10.066880659533657</v>
      </c>
      <c r="H15" s="660">
        <v>100</v>
      </c>
      <c r="I15" s="712"/>
      <c r="J15" s="258"/>
    </row>
    <row r="16" spans="1:10" x14ac:dyDescent="0.2">
      <c r="A16" s="690"/>
      <c r="B16" s="1"/>
      <c r="C16" s="11"/>
      <c r="D16" s="11"/>
      <c r="E16" s="11"/>
      <c r="F16" s="11"/>
      <c r="G16" s="11"/>
      <c r="H16" s="248" t="s">
        <v>239</v>
      </c>
      <c r="I16" s="11"/>
    </row>
    <row r="17" spans="1:9" x14ac:dyDescent="0.2">
      <c r="A17" s="697" t="s">
        <v>376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97" t="s">
        <v>605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98" t="s">
        <v>656</v>
      </c>
    </row>
    <row r="20" spans="1:9" ht="14.25" customHeight="1" x14ac:dyDescent="0.2">
      <c r="A20" s="900" t="s">
        <v>652</v>
      </c>
      <c r="B20" s="900"/>
      <c r="C20" s="900"/>
      <c r="D20" s="900"/>
      <c r="E20" s="900"/>
      <c r="F20" s="900"/>
      <c r="G20" s="900"/>
      <c r="H20" s="900"/>
    </row>
    <row r="21" spans="1:9" x14ac:dyDescent="0.2">
      <c r="A21" s="900"/>
      <c r="B21" s="900"/>
      <c r="C21" s="900"/>
      <c r="D21" s="900"/>
      <c r="E21" s="900"/>
      <c r="F21" s="900"/>
      <c r="G21" s="900"/>
      <c r="H21" s="900"/>
    </row>
    <row r="22" spans="1:9" x14ac:dyDescent="0.2">
      <c r="A22" s="900"/>
      <c r="B22" s="900"/>
      <c r="C22" s="900"/>
      <c r="D22" s="900"/>
      <c r="E22" s="900"/>
      <c r="F22" s="900"/>
      <c r="G22" s="900"/>
      <c r="H22" s="900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4" priority="3" operator="between">
      <formula>0.0001</formula>
      <formula>0.4999999</formula>
    </cfRule>
  </conditionalFormatting>
  <conditionalFormatting sqref="D7">
    <cfRule type="cellIs" dxfId="3" priority="2" operator="between">
      <formula>0.0001</formula>
      <formula>0.4999999</formula>
    </cfRule>
  </conditionalFormatting>
  <conditionalFormatting sqref="H10">
    <cfRule type="cellIs" dxfId="2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sqref="A1:F2"/>
    </sheetView>
  </sheetViews>
  <sheetFormatPr baseColWidth="10" defaultRowHeight="14.25" x14ac:dyDescent="0.2"/>
  <sheetData>
    <row r="1" spans="1:9" x14ac:dyDescent="0.2">
      <c r="A1" s="892" t="s">
        <v>631</v>
      </c>
      <c r="B1" s="892"/>
      <c r="C1" s="892"/>
      <c r="D1" s="892"/>
      <c r="E1" s="892"/>
      <c r="F1" s="892"/>
      <c r="G1" s="1"/>
      <c r="H1" s="1"/>
    </row>
    <row r="2" spans="1:9" x14ac:dyDescent="0.2">
      <c r="A2" s="893"/>
      <c r="B2" s="893"/>
      <c r="C2" s="893"/>
      <c r="D2" s="893"/>
      <c r="E2" s="893"/>
      <c r="F2" s="893"/>
      <c r="G2" s="11"/>
      <c r="H2" s="62" t="s">
        <v>547</v>
      </c>
    </row>
    <row r="3" spans="1:9" x14ac:dyDescent="0.2">
      <c r="A3" s="353"/>
      <c r="B3" s="862">
        <f>INDICE!A3</f>
        <v>42217</v>
      </c>
      <c r="C3" s="862">
        <v>41671</v>
      </c>
      <c r="D3" s="882" t="s">
        <v>120</v>
      </c>
      <c r="E3" s="882"/>
      <c r="F3" s="882" t="s">
        <v>121</v>
      </c>
      <c r="G3" s="882"/>
      <c r="H3" s="882"/>
    </row>
    <row r="4" spans="1:9" x14ac:dyDescent="0.2">
      <c r="A4" s="354"/>
      <c r="B4" s="261" t="s">
        <v>55</v>
      </c>
      <c r="C4" s="262" t="s">
        <v>491</v>
      </c>
      <c r="D4" s="261" t="s">
        <v>55</v>
      </c>
      <c r="E4" s="262" t="s">
        <v>491</v>
      </c>
      <c r="F4" s="261" t="s">
        <v>55</v>
      </c>
      <c r="G4" s="263" t="s">
        <v>491</v>
      </c>
      <c r="H4" s="262" t="s">
        <v>551</v>
      </c>
    </row>
    <row r="5" spans="1:9" x14ac:dyDescent="0.2">
      <c r="A5" s="643" t="s">
        <v>119</v>
      </c>
      <c r="B5" s="69">
        <v>23668.327430000005</v>
      </c>
      <c r="C5" s="70">
        <v>-0.52806489745052387</v>
      </c>
      <c r="D5" s="69">
        <v>195846.95569</v>
      </c>
      <c r="E5" s="70">
        <v>-6.5559338784785117</v>
      </c>
      <c r="F5" s="69">
        <v>302886.57498000003</v>
      </c>
      <c r="G5" s="70">
        <v>-5.7665754784694983</v>
      </c>
      <c r="H5" s="70">
        <v>100</v>
      </c>
    </row>
    <row r="6" spans="1:9" x14ac:dyDescent="0.2">
      <c r="A6" s="360" t="s">
        <v>374</v>
      </c>
      <c r="B6" s="256">
        <v>14890.386930000001</v>
      </c>
      <c r="C6" s="217">
        <v>5.8034922740496038</v>
      </c>
      <c r="D6" s="256">
        <v>108069.43496999999</v>
      </c>
      <c r="E6" s="217">
        <v>-16.834954396783669</v>
      </c>
      <c r="F6" s="256">
        <v>175338.17829000001</v>
      </c>
      <c r="G6" s="217">
        <v>-10.492686250037735</v>
      </c>
      <c r="H6" s="217">
        <v>57.889055763391895</v>
      </c>
    </row>
    <row r="7" spans="1:9" x14ac:dyDescent="0.2">
      <c r="A7" s="360" t="s">
        <v>375</v>
      </c>
      <c r="B7" s="256">
        <v>8777.9405000000024</v>
      </c>
      <c r="C7" s="217">
        <v>-9.6952207650368969</v>
      </c>
      <c r="D7" s="256">
        <v>87777.52072</v>
      </c>
      <c r="E7" s="217">
        <v>10.215634580856497</v>
      </c>
      <c r="F7" s="256">
        <v>127548.39668999998</v>
      </c>
      <c r="G7" s="217">
        <v>1.6086909846442221</v>
      </c>
      <c r="H7" s="217">
        <v>42.110944236608091</v>
      </c>
    </row>
    <row r="8" spans="1:9" x14ac:dyDescent="0.2">
      <c r="A8" s="799" t="s">
        <v>523</v>
      </c>
      <c r="B8" s="637">
        <v>-1898.0248199999996</v>
      </c>
      <c r="C8" s="638">
        <v>-155.49110712549705</v>
      </c>
      <c r="D8" s="637">
        <v>-702.88006000000314</v>
      </c>
      <c r="E8" s="640">
        <v>-103.13221483057029</v>
      </c>
      <c r="F8" s="639">
        <v>6820.9171499999866</v>
      </c>
      <c r="G8" s="640">
        <v>-80.022147878137034</v>
      </c>
      <c r="H8" s="640">
        <v>2.2519707750171429</v>
      </c>
    </row>
    <row r="9" spans="1:9" x14ac:dyDescent="0.2">
      <c r="A9" s="799" t="s">
        <v>524</v>
      </c>
      <c r="B9" s="637">
        <v>25566.352250000004</v>
      </c>
      <c r="C9" s="638">
        <v>25.48788313381695</v>
      </c>
      <c r="D9" s="637">
        <v>196549.83575</v>
      </c>
      <c r="E9" s="640">
        <v>5.0242981520467618</v>
      </c>
      <c r="F9" s="639">
        <v>296065.6578300001</v>
      </c>
      <c r="G9" s="640">
        <v>3.0585085525887634</v>
      </c>
      <c r="H9" s="640">
        <v>97.748029224982872</v>
      </c>
    </row>
    <row r="10" spans="1:9" x14ac:dyDescent="0.2">
      <c r="A10" s="368"/>
      <c r="B10" s="368"/>
      <c r="C10" s="689"/>
      <c r="D10" s="1"/>
      <c r="E10" s="1"/>
      <c r="F10" s="1"/>
      <c r="G10" s="1"/>
      <c r="H10" s="248" t="s">
        <v>239</v>
      </c>
    </row>
    <row r="11" spans="1:9" x14ac:dyDescent="0.2">
      <c r="A11" s="697" t="s">
        <v>552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98" t="s">
        <v>656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900" t="s">
        <v>651</v>
      </c>
      <c r="B13" s="900"/>
      <c r="C13" s="900"/>
      <c r="D13" s="900"/>
      <c r="E13" s="900"/>
      <c r="F13" s="900"/>
      <c r="G13" s="900"/>
      <c r="H13" s="900"/>
    </row>
    <row r="14" spans="1:9" x14ac:dyDescent="0.2">
      <c r="A14" s="900"/>
      <c r="B14" s="900"/>
      <c r="C14" s="900"/>
      <c r="D14" s="900"/>
      <c r="E14" s="900"/>
      <c r="F14" s="900"/>
      <c r="G14" s="900"/>
      <c r="H14" s="900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4"/>
  <sheetViews>
    <sheetView workbookViewId="0"/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399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547</v>
      </c>
    </row>
    <row r="3" spans="1:8" x14ac:dyDescent="0.2">
      <c r="A3" s="63"/>
      <c r="B3" s="862">
        <f>INDICE!A3</f>
        <v>42217</v>
      </c>
      <c r="C3" s="882">
        <v>41671</v>
      </c>
      <c r="D3" s="882" t="s">
        <v>120</v>
      </c>
      <c r="E3" s="882"/>
      <c r="F3" s="882" t="s">
        <v>121</v>
      </c>
      <c r="G3" s="882"/>
      <c r="H3" s="882"/>
    </row>
    <row r="4" spans="1:8" ht="25.5" x14ac:dyDescent="0.2">
      <c r="A4" s="75"/>
      <c r="B4" s="261" t="s">
        <v>55</v>
      </c>
      <c r="C4" s="262" t="s">
        <v>491</v>
      </c>
      <c r="D4" s="261" t="s">
        <v>55</v>
      </c>
      <c r="E4" s="262" t="s">
        <v>491</v>
      </c>
      <c r="F4" s="261" t="s">
        <v>55</v>
      </c>
      <c r="G4" s="263" t="s">
        <v>491</v>
      </c>
      <c r="H4" s="262" t="s">
        <v>110</v>
      </c>
    </row>
    <row r="5" spans="1:8" x14ac:dyDescent="0.2">
      <c r="A5" s="715" t="s">
        <v>400</v>
      </c>
      <c r="B5" s="265">
        <v>2.1399105243999998</v>
      </c>
      <c r="C5" s="264">
        <v>-8.1121818290435765</v>
      </c>
      <c r="D5" s="265">
        <v>20.490971899600005</v>
      </c>
      <c r="E5" s="264">
        <v>-59.162697719887404</v>
      </c>
      <c r="F5" s="265">
        <v>29.183134386600006</v>
      </c>
      <c r="G5" s="264">
        <v>-69.290051241511321</v>
      </c>
      <c r="H5" s="264">
        <v>5.9891314529272659</v>
      </c>
    </row>
    <row r="6" spans="1:8" x14ac:dyDescent="0.2">
      <c r="A6" s="715" t="s">
        <v>401</v>
      </c>
      <c r="B6" s="775">
        <v>0</v>
      </c>
      <c r="C6" s="267" t="s">
        <v>150</v>
      </c>
      <c r="D6" s="775">
        <v>0</v>
      </c>
      <c r="E6" s="67">
        <v>-100</v>
      </c>
      <c r="F6" s="775">
        <v>0</v>
      </c>
      <c r="G6" s="67">
        <v>-100</v>
      </c>
      <c r="H6" s="775">
        <v>0</v>
      </c>
    </row>
    <row r="7" spans="1:8" x14ac:dyDescent="0.2">
      <c r="A7" s="715" t="s">
        <v>402</v>
      </c>
      <c r="B7" s="796">
        <v>0</v>
      </c>
      <c r="C7" s="775">
        <v>-100</v>
      </c>
      <c r="D7" s="66">
        <v>1.8826123180000001</v>
      </c>
      <c r="E7" s="67">
        <v>-76.002665277019759</v>
      </c>
      <c r="F7" s="66">
        <v>4.1262393260000003</v>
      </c>
      <c r="G7" s="67">
        <v>-61.455114161853928</v>
      </c>
      <c r="H7" s="67">
        <v>0.8468106750383626</v>
      </c>
    </row>
    <row r="8" spans="1:8" x14ac:dyDescent="0.2">
      <c r="A8" s="715" t="s">
        <v>403</v>
      </c>
      <c r="B8" s="66">
        <v>6.3524789999999998</v>
      </c>
      <c r="C8" s="267">
        <v>3.9567069721202888</v>
      </c>
      <c r="D8" s="66">
        <v>52.150497000000001</v>
      </c>
      <c r="E8" s="67">
        <v>-68.17893055698022</v>
      </c>
      <c r="F8" s="66">
        <v>78.241448999999989</v>
      </c>
      <c r="G8" s="67">
        <v>-72.784707849039293</v>
      </c>
      <c r="H8" s="67">
        <v>16.057162226675363</v>
      </c>
    </row>
    <row r="9" spans="1:8" x14ac:dyDescent="0.2">
      <c r="A9" s="715" t="s">
        <v>634</v>
      </c>
      <c r="B9" s="66">
        <v>59.494399999999992</v>
      </c>
      <c r="C9" s="267" t="s">
        <v>150</v>
      </c>
      <c r="D9" s="66">
        <v>375.71739999999994</v>
      </c>
      <c r="E9" s="267" t="s">
        <v>150</v>
      </c>
      <c r="F9" s="66">
        <v>375.71739999999994</v>
      </c>
      <c r="G9" s="267" t="s">
        <v>150</v>
      </c>
      <c r="H9" s="67">
        <v>77.106895645358989</v>
      </c>
    </row>
    <row r="10" spans="1:8" x14ac:dyDescent="0.2">
      <c r="A10" s="244" t="s">
        <v>119</v>
      </c>
      <c r="B10" s="269">
        <v>67.986789524399995</v>
      </c>
      <c r="C10" s="800">
        <v>605.14798999666618</v>
      </c>
      <c r="D10" s="269">
        <v>450.24148121760004</v>
      </c>
      <c r="E10" s="800">
        <v>94.175649459680685</v>
      </c>
      <c r="F10" s="269">
        <v>487.26822271260005</v>
      </c>
      <c r="G10" s="800">
        <v>13.772336257315224</v>
      </c>
      <c r="H10" s="270">
        <v>100</v>
      </c>
    </row>
    <row r="11" spans="1:8" x14ac:dyDescent="0.2">
      <c r="A11" s="716" t="s">
        <v>276</v>
      </c>
      <c r="B11" s="272">
        <f>B10/'Consumo de gas natural'!B8*100</f>
        <v>0.32770744501446625</v>
      </c>
      <c r="C11" s="273"/>
      <c r="D11" s="272">
        <f>D10/'Consumo de gas natural'!D8*100</f>
        <v>0.21585980248125963</v>
      </c>
      <c r="E11" s="272"/>
      <c r="F11" s="272">
        <f>F10/'Consumo de gas natural'!F8*100</f>
        <v>0.1558138038853614</v>
      </c>
      <c r="G11" s="274"/>
      <c r="H11" s="274" t="s">
        <v>150</v>
      </c>
    </row>
    <row r="12" spans="1:8" x14ac:dyDescent="0.2">
      <c r="A12" s="275"/>
      <c r="B12" s="67"/>
      <c r="C12" s="67"/>
      <c r="D12" s="67"/>
      <c r="E12" s="67"/>
      <c r="F12" s="67"/>
      <c r="G12" s="268"/>
      <c r="H12" s="248" t="s">
        <v>239</v>
      </c>
    </row>
    <row r="13" spans="1:8" x14ac:dyDescent="0.2">
      <c r="A13" s="275" t="s">
        <v>561</v>
      </c>
      <c r="B13" s="134"/>
      <c r="C13" s="134"/>
      <c r="D13" s="134"/>
      <c r="E13" s="134"/>
      <c r="F13" s="134"/>
      <c r="G13" s="134"/>
      <c r="H13" s="1"/>
    </row>
    <row r="14" spans="1:8" x14ac:dyDescent="0.2">
      <c r="A14" s="698" t="s">
        <v>656</v>
      </c>
      <c r="B14" s="1"/>
      <c r="C14" s="1"/>
      <c r="D14" s="1"/>
      <c r="E14" s="1"/>
      <c r="F14" s="1"/>
      <c r="G14" s="1"/>
      <c r="H14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/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5" t="s">
        <v>404</v>
      </c>
      <c r="B1" s="225"/>
      <c r="C1" s="225"/>
      <c r="D1" s="225"/>
      <c r="E1" s="226"/>
    </row>
    <row r="2" spans="1:5" x14ac:dyDescent="0.2">
      <c r="A2" s="228"/>
      <c r="B2" s="228"/>
      <c r="C2" s="228"/>
      <c r="D2" s="228"/>
      <c r="E2" s="62" t="s">
        <v>547</v>
      </c>
    </row>
    <row r="3" spans="1:5" x14ac:dyDescent="0.2">
      <c r="A3" s="372" t="s">
        <v>405</v>
      </c>
      <c r="B3" s="373"/>
      <c r="C3" s="374"/>
      <c r="D3" s="372" t="s">
        <v>406</v>
      </c>
      <c r="E3" s="373"/>
    </row>
    <row r="4" spans="1:5" x14ac:dyDescent="0.2">
      <c r="A4" s="191" t="s">
        <v>407</v>
      </c>
      <c r="B4" s="242">
        <v>31038.791469524404</v>
      </c>
      <c r="C4" s="375"/>
      <c r="D4" s="191" t="s">
        <v>408</v>
      </c>
      <c r="E4" s="242">
        <v>7302.4772499999999</v>
      </c>
    </row>
    <row r="5" spans="1:5" x14ac:dyDescent="0.2">
      <c r="A5" s="715" t="s">
        <v>409</v>
      </c>
      <c r="B5" s="376">
        <v>67.986789524399995</v>
      </c>
      <c r="C5" s="375"/>
      <c r="D5" s="715" t="s">
        <v>410</v>
      </c>
      <c r="E5" s="377">
        <v>7302.4772499999999</v>
      </c>
    </row>
    <row r="6" spans="1:5" x14ac:dyDescent="0.2">
      <c r="A6" s="715" t="s">
        <v>411</v>
      </c>
      <c r="B6" s="376">
        <v>11628.860530000002</v>
      </c>
      <c r="C6" s="375"/>
      <c r="D6" s="191" t="s">
        <v>413</v>
      </c>
      <c r="E6" s="242">
        <v>20746.183999999997</v>
      </c>
    </row>
    <row r="7" spans="1:5" x14ac:dyDescent="0.2">
      <c r="A7" s="715" t="s">
        <v>412</v>
      </c>
      <c r="B7" s="376">
        <v>19341.944149999999</v>
      </c>
      <c r="C7" s="375"/>
      <c r="D7" s="715" t="s">
        <v>414</v>
      </c>
      <c r="E7" s="377">
        <v>14731.120999999999</v>
      </c>
    </row>
    <row r="8" spans="1:5" x14ac:dyDescent="0.2">
      <c r="A8" s="717"/>
      <c r="B8" s="718"/>
      <c r="C8" s="375"/>
      <c r="D8" s="715" t="s">
        <v>415</v>
      </c>
      <c r="E8" s="377">
        <v>5290.4219999999996</v>
      </c>
    </row>
    <row r="9" spans="1:5" x14ac:dyDescent="0.2">
      <c r="A9" s="191" t="s">
        <v>285</v>
      </c>
      <c r="B9" s="242">
        <v>-1671</v>
      </c>
      <c r="C9" s="375"/>
      <c r="D9" s="715" t="s">
        <v>416</v>
      </c>
      <c r="E9" s="377">
        <v>724.64099999999996</v>
      </c>
    </row>
    <row r="10" spans="1:5" x14ac:dyDescent="0.2">
      <c r="A10" s="715"/>
      <c r="B10" s="376"/>
      <c r="C10" s="375"/>
      <c r="D10" s="191" t="s">
        <v>417</v>
      </c>
      <c r="E10" s="242">
        <v>1319.1302195244061</v>
      </c>
    </row>
    <row r="11" spans="1:5" x14ac:dyDescent="0.2">
      <c r="A11" s="244" t="s">
        <v>119</v>
      </c>
      <c r="B11" s="245">
        <v>29367.791469524404</v>
      </c>
      <c r="C11" s="375"/>
      <c r="D11" s="244" t="s">
        <v>119</v>
      </c>
      <c r="E11" s="245">
        <v>29367.791469524404</v>
      </c>
    </row>
    <row r="12" spans="1:5" x14ac:dyDescent="0.2">
      <c r="A12" s="1"/>
      <c r="B12" s="1"/>
      <c r="C12" s="375"/>
      <c r="D12" s="1"/>
      <c r="E12" s="248"/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8"/>
  <sheetViews>
    <sheetView workbookViewId="0">
      <selection activeCell="J24" sqref="J24"/>
    </sheetView>
  </sheetViews>
  <sheetFormatPr baseColWidth="10" defaultRowHeight="14.25" x14ac:dyDescent="0.2"/>
  <sheetData>
    <row r="1" spans="1:6" x14ac:dyDescent="0.2">
      <c r="A1" s="848" t="s">
        <v>581</v>
      </c>
      <c r="B1" s="848"/>
      <c r="C1" s="848"/>
      <c r="D1" s="848"/>
      <c r="E1" s="848"/>
      <c r="F1" s="278"/>
    </row>
    <row r="2" spans="1:6" x14ac:dyDescent="0.2">
      <c r="A2" s="849"/>
      <c r="B2" s="849"/>
      <c r="C2" s="849"/>
      <c r="D2" s="849"/>
      <c r="E2" s="849"/>
      <c r="F2" s="62" t="s">
        <v>418</v>
      </c>
    </row>
    <row r="3" spans="1:6" x14ac:dyDescent="0.2">
      <c r="A3" s="279"/>
      <c r="B3" s="279"/>
      <c r="C3" s="280" t="s">
        <v>579</v>
      </c>
      <c r="D3" s="280" t="s">
        <v>546</v>
      </c>
      <c r="E3" s="280" t="s">
        <v>580</v>
      </c>
      <c r="F3" s="280" t="s">
        <v>546</v>
      </c>
    </row>
    <row r="4" spans="1:6" x14ac:dyDescent="0.2">
      <c r="A4" s="901">
        <v>2009</v>
      </c>
      <c r="B4" s="285" t="s">
        <v>288</v>
      </c>
      <c r="C4" s="380">
        <v>7.7359</v>
      </c>
      <c r="D4" s="721">
        <v>-3.815835281245334</v>
      </c>
      <c r="E4" s="380">
        <v>6.3959999999999999</v>
      </c>
      <c r="F4" s="721">
        <v>-3.5628665772054937</v>
      </c>
    </row>
    <row r="5" spans="1:6" x14ac:dyDescent="0.2">
      <c r="A5" s="902"/>
      <c r="B5" s="282" t="s">
        <v>419</v>
      </c>
      <c r="C5" s="378">
        <v>6.9970999999999997</v>
      </c>
      <c r="D5" s="719">
        <v>-9.550278571336241</v>
      </c>
      <c r="E5" s="378">
        <v>5.6573000000000002</v>
      </c>
      <c r="F5" s="719">
        <v>-11.549405878674166</v>
      </c>
    </row>
    <row r="6" spans="1:6" x14ac:dyDescent="0.2">
      <c r="A6" s="902"/>
      <c r="B6" s="282" t="s">
        <v>290</v>
      </c>
      <c r="C6" s="378">
        <v>6.8564999999999996</v>
      </c>
      <c r="D6" s="719">
        <v>-2.0094038958997307</v>
      </c>
      <c r="E6" s="378">
        <v>5.3018999999999998</v>
      </c>
      <c r="F6" s="719">
        <v>-6.2821487281919</v>
      </c>
    </row>
    <row r="7" spans="1:6" x14ac:dyDescent="0.2">
      <c r="A7" s="902"/>
      <c r="B7" s="282" t="s">
        <v>291</v>
      </c>
      <c r="C7" s="378">
        <v>6.7845000000000004</v>
      </c>
      <c r="D7" s="719">
        <v>-1.050098446729369</v>
      </c>
      <c r="E7" s="378">
        <v>5.2298999999999998</v>
      </c>
      <c r="F7" s="719">
        <v>-1.3580037345102711</v>
      </c>
    </row>
    <row r="8" spans="1:6" x14ac:dyDescent="0.2">
      <c r="A8" s="901">
        <v>2010</v>
      </c>
      <c r="B8" s="285" t="s">
        <v>288</v>
      </c>
      <c r="C8" s="380">
        <v>6.7853000000000003</v>
      </c>
      <c r="D8" s="721" t="s">
        <v>194</v>
      </c>
      <c r="E8" s="380">
        <v>5.2305999999999999</v>
      </c>
      <c r="F8" s="722" t="s">
        <v>194</v>
      </c>
    </row>
    <row r="9" spans="1:6" x14ac:dyDescent="0.2">
      <c r="A9" s="902"/>
      <c r="B9" s="282" t="s">
        <v>289</v>
      </c>
      <c r="C9" s="378">
        <v>6.9649000000000001</v>
      </c>
      <c r="D9" s="719">
        <v>2.6468984422206789</v>
      </c>
      <c r="E9" s="378">
        <v>5.4103000000000003</v>
      </c>
      <c r="F9" s="719">
        <v>3.4355523266929304</v>
      </c>
    </row>
    <row r="10" spans="1:6" x14ac:dyDescent="0.2">
      <c r="A10" s="902"/>
      <c r="B10" s="282" t="s">
        <v>290</v>
      </c>
      <c r="C10" s="378">
        <v>7.4569000000000001</v>
      </c>
      <c r="D10" s="719">
        <v>7.0639923042685462</v>
      </c>
      <c r="E10" s="378">
        <v>5.8754999999999997</v>
      </c>
      <c r="F10" s="719">
        <v>8.5984141359998407</v>
      </c>
    </row>
    <row r="11" spans="1:6" x14ac:dyDescent="0.2">
      <c r="A11" s="903"/>
      <c r="B11" s="287" t="s">
        <v>291</v>
      </c>
      <c r="C11" s="379">
        <v>7.3807999999999998</v>
      </c>
      <c r="D11" s="720">
        <v>-1.0205313199855204</v>
      </c>
      <c r="E11" s="379">
        <v>5.7994000000000003</v>
      </c>
      <c r="F11" s="720">
        <v>-1.2952089183899138</v>
      </c>
    </row>
    <row r="12" spans="1:6" x14ac:dyDescent="0.2">
      <c r="A12" s="902">
        <v>2011</v>
      </c>
      <c r="B12" s="282" t="s">
        <v>288</v>
      </c>
      <c r="C12" s="378">
        <v>7.6839000000000004</v>
      </c>
      <c r="D12" s="719">
        <v>4.1066009104704175</v>
      </c>
      <c r="E12" s="378">
        <v>6.02</v>
      </c>
      <c r="F12" s="719">
        <v>3.8038417767355108</v>
      </c>
    </row>
    <row r="13" spans="1:6" x14ac:dyDescent="0.2">
      <c r="A13" s="902"/>
      <c r="B13" s="282" t="s">
        <v>289</v>
      </c>
      <c r="C13" s="378">
        <v>7.9547999999999996</v>
      </c>
      <c r="D13" s="719">
        <v>3.5255534298988693</v>
      </c>
      <c r="E13" s="378">
        <v>6.2908999999999997</v>
      </c>
      <c r="F13" s="719">
        <v>4.5000000000000027</v>
      </c>
    </row>
    <row r="14" spans="1:6" x14ac:dyDescent="0.2">
      <c r="A14" s="902"/>
      <c r="B14" s="282" t="s">
        <v>290</v>
      </c>
      <c r="C14" s="378">
        <v>8.3352000000000004</v>
      </c>
      <c r="D14" s="719">
        <v>4.7820184039825104</v>
      </c>
      <c r="E14" s="378">
        <v>6.6712999999999996</v>
      </c>
      <c r="F14" s="719">
        <v>6.0468295474415399</v>
      </c>
    </row>
    <row r="15" spans="1:6" x14ac:dyDescent="0.2">
      <c r="A15" s="903"/>
      <c r="B15" s="287" t="s">
        <v>291</v>
      </c>
      <c r="C15" s="379">
        <v>8.4214000000000002</v>
      </c>
      <c r="D15" s="720">
        <v>1.034168346290429</v>
      </c>
      <c r="E15" s="379">
        <v>6.7573999999999996</v>
      </c>
      <c r="F15" s="720">
        <v>1.2906030308935299</v>
      </c>
    </row>
    <row r="16" spans="1:6" x14ac:dyDescent="0.2">
      <c r="A16" s="902">
        <v>2012</v>
      </c>
      <c r="B16" s="282" t="s">
        <v>288</v>
      </c>
      <c r="C16" s="378">
        <v>8.4930747799999988</v>
      </c>
      <c r="D16" s="719">
        <v>0.85110290450517256</v>
      </c>
      <c r="E16" s="378">
        <v>6.77558478</v>
      </c>
      <c r="F16" s="719">
        <v>0.2691091248113231</v>
      </c>
    </row>
    <row r="17" spans="1:6" x14ac:dyDescent="0.2">
      <c r="A17" s="902"/>
      <c r="B17" s="282" t="s">
        <v>292</v>
      </c>
      <c r="C17" s="378">
        <v>8.8919548999999982</v>
      </c>
      <c r="D17" s="719">
        <v>4.6965337093146315</v>
      </c>
      <c r="E17" s="378">
        <v>7.1146388999999992</v>
      </c>
      <c r="F17" s="719">
        <v>5.0040569339610448</v>
      </c>
    </row>
    <row r="18" spans="1:6" x14ac:dyDescent="0.2">
      <c r="A18" s="902"/>
      <c r="B18" s="282" t="s">
        <v>290</v>
      </c>
      <c r="C18" s="378">
        <v>9.0495981799999985</v>
      </c>
      <c r="D18" s="719">
        <v>1.772875388740448</v>
      </c>
      <c r="E18" s="378">
        <v>7.2722821799999995</v>
      </c>
      <c r="F18" s="719">
        <v>2.2157593971494505</v>
      </c>
    </row>
    <row r="19" spans="1:6" x14ac:dyDescent="0.2">
      <c r="A19" s="903"/>
      <c r="B19" s="287" t="s">
        <v>293</v>
      </c>
      <c r="C19" s="379">
        <v>9.2796727099999998</v>
      </c>
      <c r="D19" s="720">
        <v>2.5423728813559472</v>
      </c>
      <c r="E19" s="379">
        <v>7.4571707099999998</v>
      </c>
      <c r="F19" s="720">
        <v>2.5423728813559361</v>
      </c>
    </row>
    <row r="20" spans="1:6" x14ac:dyDescent="0.2">
      <c r="A20" s="724">
        <v>2013</v>
      </c>
      <c r="B20" s="725" t="s">
        <v>288</v>
      </c>
      <c r="C20" s="726">
        <v>9.3228939099999995</v>
      </c>
      <c r="D20" s="723">
        <v>0.46576211630204822</v>
      </c>
      <c r="E20" s="726">
        <v>7.4668749099999996</v>
      </c>
      <c r="F20" s="723">
        <v>0.13013246413933616</v>
      </c>
    </row>
    <row r="21" spans="1:6" x14ac:dyDescent="0.2">
      <c r="A21" s="724">
        <v>2014</v>
      </c>
      <c r="B21" s="725" t="s">
        <v>288</v>
      </c>
      <c r="C21" s="726">
        <v>9.3313711699999988</v>
      </c>
      <c r="D21" s="723">
        <v>9.0929491227036571E-2</v>
      </c>
      <c r="E21" s="726">
        <v>7.4541771700000004</v>
      </c>
      <c r="F21" s="723">
        <v>-0.17005427508895066</v>
      </c>
    </row>
    <row r="22" spans="1:6" x14ac:dyDescent="0.2">
      <c r="A22" s="901">
        <v>2015</v>
      </c>
      <c r="B22" s="282" t="s">
        <v>288</v>
      </c>
      <c r="C22" s="378">
        <v>9.0886999999999993</v>
      </c>
      <c r="D22" s="719">
        <v>-2.6</v>
      </c>
      <c r="E22" s="378">
        <v>7.2163000000000004</v>
      </c>
      <c r="F22" s="719">
        <v>-3.2</v>
      </c>
    </row>
    <row r="23" spans="1:6" x14ac:dyDescent="0.2">
      <c r="A23" s="902"/>
      <c r="B23" s="282" t="s">
        <v>289</v>
      </c>
      <c r="C23" s="378">
        <v>8.8966738299999992</v>
      </c>
      <c r="D23" s="719">
        <v>-2.1126277723363662</v>
      </c>
      <c r="E23" s="378">
        <v>7.0243198300000005</v>
      </c>
      <c r="F23" s="719">
        <v>-2.6607716516130533</v>
      </c>
    </row>
    <row r="24" spans="1:6" x14ac:dyDescent="0.2">
      <c r="A24" s="903"/>
      <c r="B24" s="287" t="s">
        <v>290</v>
      </c>
      <c r="C24" s="379">
        <v>8.6769076126901634</v>
      </c>
      <c r="D24" s="720">
        <v>-2.4702065233500399</v>
      </c>
      <c r="E24" s="379">
        <v>6.8045536126901629</v>
      </c>
      <c r="F24" s="720">
        <v>-3.1286476502855591</v>
      </c>
    </row>
    <row r="25" spans="1:6" x14ac:dyDescent="0.2">
      <c r="A25" s="727"/>
      <c r="B25" s="58"/>
      <c r="C25" s="94"/>
      <c r="D25" s="94"/>
      <c r="E25" s="94"/>
      <c r="F25" s="94" t="s">
        <v>297</v>
      </c>
    </row>
    <row r="26" spans="1:6" x14ac:dyDescent="0.2">
      <c r="A26" s="727" t="s">
        <v>657</v>
      </c>
      <c r="B26" s="58"/>
      <c r="C26" s="94"/>
      <c r="D26" s="94"/>
      <c r="E26" s="94"/>
      <c r="F26" s="94"/>
    </row>
    <row r="27" spans="1:6" x14ac:dyDescent="0.2">
      <c r="A27" s="94" t="s">
        <v>609</v>
      </c>
      <c r="B27" s="8"/>
      <c r="C27" s="8"/>
      <c r="D27" s="8"/>
      <c r="E27" s="8"/>
      <c r="F27" s="8"/>
    </row>
    <row r="28" spans="1:6" x14ac:dyDescent="0.2">
      <c r="A28" s="382"/>
      <c r="B28" s="8"/>
      <c r="C28" s="8"/>
      <c r="D28" s="8"/>
      <c r="E28" s="8"/>
      <c r="F28" s="8"/>
    </row>
  </sheetData>
  <mergeCells count="6">
    <mergeCell ref="A22:A24"/>
    <mergeCell ref="A1:E2"/>
    <mergeCell ref="A16:A19"/>
    <mergeCell ref="A4:A7"/>
    <mergeCell ref="A8:A11"/>
    <mergeCell ref="A12:A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84" t="s">
        <v>5</v>
      </c>
      <c r="B1" s="483"/>
      <c r="C1" s="483"/>
      <c r="D1" s="483"/>
      <c r="E1" s="483"/>
      <c r="F1" s="483"/>
      <c r="G1" s="483"/>
      <c r="H1" s="483"/>
      <c r="I1" s="398"/>
    </row>
    <row r="2" spans="1:9" ht="15.75" x14ac:dyDescent="0.25">
      <c r="A2" s="485"/>
      <c r="B2" s="486"/>
      <c r="C2" s="483"/>
      <c r="D2" s="483"/>
      <c r="E2" s="483"/>
      <c r="F2" s="483"/>
      <c r="G2" s="483"/>
      <c r="H2" s="62" t="s">
        <v>159</v>
      </c>
      <c r="I2" s="398"/>
    </row>
    <row r="3" spans="1:9" s="80" customFormat="1" ht="14.25" x14ac:dyDescent="0.2">
      <c r="A3" s="456"/>
      <c r="B3" s="859">
        <f>INDICE!A3</f>
        <v>42217</v>
      </c>
      <c r="C3" s="860"/>
      <c r="D3" s="860" t="s">
        <v>120</v>
      </c>
      <c r="E3" s="860"/>
      <c r="F3" s="860" t="s">
        <v>121</v>
      </c>
      <c r="G3" s="860"/>
      <c r="H3" s="860"/>
      <c r="I3" s="398"/>
    </row>
    <row r="4" spans="1:9" s="80" customFormat="1" ht="14.25" x14ac:dyDescent="0.2">
      <c r="A4" s="81"/>
      <c r="B4" s="72" t="s">
        <v>48</v>
      </c>
      <c r="C4" s="72" t="s">
        <v>491</v>
      </c>
      <c r="D4" s="72" t="s">
        <v>48</v>
      </c>
      <c r="E4" s="72" t="s">
        <v>491</v>
      </c>
      <c r="F4" s="72" t="s">
        <v>48</v>
      </c>
      <c r="G4" s="73" t="s">
        <v>491</v>
      </c>
      <c r="H4" s="73" t="s">
        <v>128</v>
      </c>
      <c r="I4" s="398"/>
    </row>
    <row r="5" spans="1:9" s="80" customFormat="1" ht="14.25" x14ac:dyDescent="0.2">
      <c r="A5" s="82" t="s">
        <v>613</v>
      </c>
      <c r="B5" s="477">
        <v>112.32881</v>
      </c>
      <c r="C5" s="84">
        <v>8.0540928386206154</v>
      </c>
      <c r="D5" s="83">
        <v>1235.7589800000001</v>
      </c>
      <c r="E5" s="84">
        <v>11.354045440770941</v>
      </c>
      <c r="F5" s="83">
        <v>1789.5835799999998</v>
      </c>
      <c r="G5" s="84">
        <v>12.685141162921074</v>
      </c>
      <c r="H5" s="480">
        <v>3.2503787679232352</v>
      </c>
      <c r="I5" s="398"/>
    </row>
    <row r="6" spans="1:9" s="80" customFormat="1" ht="14.25" x14ac:dyDescent="0.2">
      <c r="A6" s="82" t="s">
        <v>49</v>
      </c>
      <c r="B6" s="478">
        <v>432.12010999999978</v>
      </c>
      <c r="C6" s="86">
        <v>0.53464446185170567</v>
      </c>
      <c r="D6" s="85">
        <v>3112.1699400000002</v>
      </c>
      <c r="E6" s="86">
        <v>0.8809842321615371</v>
      </c>
      <c r="F6" s="85">
        <v>4644.9445999999998</v>
      </c>
      <c r="G6" s="86">
        <v>0.63983104439987781</v>
      </c>
      <c r="H6" s="481">
        <v>8.4365041536756191</v>
      </c>
      <c r="I6" s="398"/>
    </row>
    <row r="7" spans="1:9" s="80" customFormat="1" ht="14.25" x14ac:dyDescent="0.2">
      <c r="A7" s="82" t="s">
        <v>50</v>
      </c>
      <c r="B7" s="478">
        <v>559.63412000000028</v>
      </c>
      <c r="C7" s="86">
        <v>1.4253837867635204</v>
      </c>
      <c r="D7" s="85">
        <v>3651.1799100000003</v>
      </c>
      <c r="E7" s="86">
        <v>3.9839609667489202</v>
      </c>
      <c r="F7" s="85">
        <v>5405.8492400000014</v>
      </c>
      <c r="G7" s="86">
        <v>3.1863629237859543</v>
      </c>
      <c r="H7" s="481">
        <v>9.8185174409624203</v>
      </c>
      <c r="I7" s="398"/>
    </row>
    <row r="8" spans="1:9" s="80" customFormat="1" ht="14.25" x14ac:dyDescent="0.2">
      <c r="A8" s="82" t="s">
        <v>129</v>
      </c>
      <c r="B8" s="478">
        <v>2375.5637099999999</v>
      </c>
      <c r="C8" s="86">
        <v>8.5369230904961704</v>
      </c>
      <c r="D8" s="85">
        <v>19749.091249999998</v>
      </c>
      <c r="E8" s="86">
        <v>6.4106330901456818</v>
      </c>
      <c r="F8" s="85">
        <v>29533.412620000003</v>
      </c>
      <c r="G8" s="86">
        <v>4.8126030429630937</v>
      </c>
      <c r="H8" s="481">
        <v>53.64084605892738</v>
      </c>
      <c r="I8" s="398"/>
    </row>
    <row r="9" spans="1:9" s="80" customFormat="1" ht="14.25" x14ac:dyDescent="0.2">
      <c r="A9" s="82" t="s">
        <v>130</v>
      </c>
      <c r="B9" s="478">
        <v>692.42572000000007</v>
      </c>
      <c r="C9" s="86">
        <v>-4.9035074950460791</v>
      </c>
      <c r="D9" s="85">
        <v>5464.3219799999997</v>
      </c>
      <c r="E9" s="86">
        <v>-8.5392609933054757</v>
      </c>
      <c r="F9" s="85">
        <v>8434.0889000000006</v>
      </c>
      <c r="G9" s="87">
        <v>-6.4593045617616127</v>
      </c>
      <c r="H9" s="481">
        <v>15.318638254010489</v>
      </c>
      <c r="I9" s="398"/>
    </row>
    <row r="10" spans="1:9" s="80" customFormat="1" ht="14.25" x14ac:dyDescent="0.2">
      <c r="A10" s="81" t="s">
        <v>492</v>
      </c>
      <c r="B10" s="479">
        <v>439</v>
      </c>
      <c r="C10" s="89">
        <v>3.1091915735972129</v>
      </c>
      <c r="D10" s="88">
        <v>3618.3342685254897</v>
      </c>
      <c r="E10" s="89">
        <v>6.4086952970495101</v>
      </c>
      <c r="F10" s="88">
        <v>5249.8145713140202</v>
      </c>
      <c r="G10" s="89">
        <v>-1.6964540597109878</v>
      </c>
      <c r="H10" s="482">
        <v>9.5351153245008611</v>
      </c>
      <c r="I10" s="398"/>
    </row>
    <row r="11" spans="1:9" s="80" customFormat="1" ht="14.25" x14ac:dyDescent="0.2">
      <c r="A11" s="90" t="s">
        <v>493</v>
      </c>
      <c r="B11" s="91">
        <v>4611.0724700000001</v>
      </c>
      <c r="C11" s="92">
        <v>4.130803453451505</v>
      </c>
      <c r="D11" s="91">
        <v>36830.856328525486</v>
      </c>
      <c r="E11" s="92">
        <v>3.3405550074977119</v>
      </c>
      <c r="F11" s="91">
        <v>55057.693511314021</v>
      </c>
      <c r="G11" s="92">
        <v>2.0026815509291733</v>
      </c>
      <c r="H11" s="92">
        <v>100</v>
      </c>
      <c r="I11" s="398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239</v>
      </c>
      <c r="I12" s="398"/>
    </row>
    <row r="13" spans="1:9" s="80" customFormat="1" ht="14.25" x14ac:dyDescent="0.2">
      <c r="A13" s="94" t="s">
        <v>561</v>
      </c>
      <c r="B13" s="82"/>
      <c r="C13" s="82"/>
      <c r="D13" s="82"/>
      <c r="E13" s="82"/>
      <c r="F13" s="82"/>
      <c r="G13" s="82"/>
      <c r="H13" s="82"/>
      <c r="I13" s="398"/>
    </row>
    <row r="14" spans="1:9" ht="14.25" x14ac:dyDescent="0.2">
      <c r="A14" s="94" t="s">
        <v>494</v>
      </c>
      <c r="B14" s="85"/>
      <c r="C14" s="483"/>
      <c r="D14" s="483"/>
      <c r="E14" s="483"/>
      <c r="F14" s="483"/>
      <c r="G14" s="483"/>
      <c r="H14" s="483"/>
      <c r="I14" s="398"/>
    </row>
    <row r="15" spans="1:9" ht="14.25" x14ac:dyDescent="0.2">
      <c r="A15" s="94" t="s">
        <v>495</v>
      </c>
      <c r="B15" s="483"/>
      <c r="C15" s="483"/>
      <c r="D15" s="483"/>
      <c r="E15" s="483"/>
      <c r="F15" s="483"/>
      <c r="G15" s="483"/>
      <c r="H15" s="483"/>
      <c r="I15" s="398"/>
    </row>
    <row r="16" spans="1:9" ht="14.25" x14ac:dyDescent="0.2">
      <c r="A16" s="94" t="s">
        <v>643</v>
      </c>
      <c r="B16" s="483"/>
      <c r="C16" s="483"/>
      <c r="D16" s="483"/>
      <c r="E16" s="483"/>
      <c r="F16" s="483"/>
      <c r="G16" s="483"/>
      <c r="H16" s="483"/>
      <c r="I16" s="398"/>
    </row>
    <row r="17" spans="1:9" ht="14.25" x14ac:dyDescent="0.2">
      <c r="A17" s="166" t="s">
        <v>656</v>
      </c>
      <c r="B17" s="483"/>
      <c r="C17" s="483"/>
      <c r="D17" s="483"/>
      <c r="E17" s="483"/>
      <c r="F17" s="483"/>
      <c r="G17" s="483"/>
      <c r="H17" s="483"/>
      <c r="I17" s="398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/>
  </sheetViews>
  <sheetFormatPr baseColWidth="10" defaultRowHeight="14.25" x14ac:dyDescent="0.2"/>
  <cols>
    <col min="1" max="1" width="26.875" customWidth="1"/>
    <col min="2" max="13" width="8.75" customWidth="1"/>
  </cols>
  <sheetData>
    <row r="1" spans="1:13" ht="13.7" x14ac:dyDescent="0.2">
      <c r="A1" s="225" t="s">
        <v>420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7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/>
    </row>
    <row r="3" spans="1:13" x14ac:dyDescent="0.2">
      <c r="A3" s="227"/>
      <c r="B3" s="747">
        <v>2014</v>
      </c>
      <c r="C3" s="747" t="s">
        <v>607</v>
      </c>
      <c r="D3" s="747" t="s">
        <v>607</v>
      </c>
      <c r="E3" s="747" t="s">
        <v>607</v>
      </c>
      <c r="F3" s="747">
        <v>2015</v>
      </c>
      <c r="G3" s="747" t="s">
        <v>607</v>
      </c>
      <c r="H3" s="747" t="s">
        <v>607</v>
      </c>
      <c r="I3" s="747" t="s">
        <v>607</v>
      </c>
      <c r="J3" s="747" t="s">
        <v>607</v>
      </c>
      <c r="K3" s="747" t="s">
        <v>607</v>
      </c>
      <c r="L3" s="747" t="s">
        <v>607</v>
      </c>
      <c r="M3" s="747" t="s">
        <v>607</v>
      </c>
    </row>
    <row r="4" spans="1:13" x14ac:dyDescent="0.2">
      <c r="A4" s="312"/>
      <c r="B4" s="678">
        <v>41883</v>
      </c>
      <c r="C4" s="678">
        <v>41913</v>
      </c>
      <c r="D4" s="678">
        <v>41944</v>
      </c>
      <c r="E4" s="678">
        <v>41974</v>
      </c>
      <c r="F4" s="678">
        <v>42005</v>
      </c>
      <c r="G4" s="678">
        <v>42036</v>
      </c>
      <c r="H4" s="678">
        <v>42064</v>
      </c>
      <c r="I4" s="678">
        <v>42095</v>
      </c>
      <c r="J4" s="678">
        <v>42125</v>
      </c>
      <c r="K4" s="678">
        <v>42156</v>
      </c>
      <c r="L4" s="678">
        <v>42186</v>
      </c>
      <c r="M4" s="678">
        <v>42217</v>
      </c>
    </row>
    <row r="5" spans="1:13" x14ac:dyDescent="0.2">
      <c r="A5" s="383" t="s">
        <v>421</v>
      </c>
      <c r="B5" s="314">
        <v>3.9180000000000001</v>
      </c>
      <c r="C5" s="315">
        <v>3.7726086956521736</v>
      </c>
      <c r="D5" s="315">
        <v>4.0999999999999996</v>
      </c>
      <c r="E5" s="315">
        <v>3.4333333333333331</v>
      </c>
      <c r="F5" s="315">
        <v>2.9735000000000005</v>
      </c>
      <c r="G5" s="315">
        <v>2.8473684210526318</v>
      </c>
      <c r="H5" s="315">
        <v>2.8004545454545458</v>
      </c>
      <c r="I5" s="315">
        <v>2.5804761904761904</v>
      </c>
      <c r="J5" s="315">
        <v>2.8385000000000002</v>
      </c>
      <c r="K5" s="315">
        <v>2.769545454545455</v>
      </c>
      <c r="L5" s="315">
        <v>2.8304545454545464</v>
      </c>
      <c r="M5" s="315">
        <v>2.7670000000000003</v>
      </c>
    </row>
    <row r="6" spans="1:13" x14ac:dyDescent="0.2">
      <c r="A6" s="317" t="s">
        <v>422</v>
      </c>
      <c r="B6" s="384">
        <v>48.486363636363642</v>
      </c>
      <c r="C6" s="385">
        <v>50.420869565217373</v>
      </c>
      <c r="D6" s="385">
        <v>54.932500000000005</v>
      </c>
      <c r="E6" s="385">
        <v>53.619545454545438</v>
      </c>
      <c r="F6" s="385">
        <v>46.255000000000003</v>
      </c>
      <c r="G6" s="385">
        <v>50.66</v>
      </c>
      <c r="H6" s="385">
        <v>47.287727272727281</v>
      </c>
      <c r="I6" s="385">
        <v>46.988636363636353</v>
      </c>
      <c r="J6" s="385">
        <v>44.074285714285701</v>
      </c>
      <c r="K6" s="385">
        <v>43.44</v>
      </c>
      <c r="L6" s="385">
        <v>43.533913043478265</v>
      </c>
      <c r="M6" s="385">
        <v>39.67285714285714</v>
      </c>
    </row>
    <row r="7" spans="1:13" ht="13.7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8" t="s">
        <v>335</v>
      </c>
    </row>
    <row r="8" spans="1:13" ht="13.7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/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94"/>
      <c r="H2" s="396"/>
      <c r="I2" s="395" t="s">
        <v>159</v>
      </c>
    </row>
    <row r="3" spans="1:71" s="80" customFormat="1" ht="12.75" x14ac:dyDescent="0.2">
      <c r="A3" s="79"/>
      <c r="B3" s="904">
        <f>INDICE!A3</f>
        <v>42217</v>
      </c>
      <c r="C3" s="905">
        <v>41671</v>
      </c>
      <c r="D3" s="904">
        <f>DATE(YEAR(B3),MONTH(B3)-1,1)</f>
        <v>42186</v>
      </c>
      <c r="E3" s="905"/>
      <c r="F3" s="904">
        <f>DATE(YEAR(B3)-1,MONTH(B3),1)</f>
        <v>41852</v>
      </c>
      <c r="G3" s="905"/>
      <c r="H3" s="851" t="s">
        <v>491</v>
      </c>
      <c r="I3" s="851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9">
        <f>D3</f>
        <v>42186</v>
      </c>
      <c r="I4" s="449">
        <f>F3</f>
        <v>41852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9" customFormat="1" ht="15" x14ac:dyDescent="0.2">
      <c r="A5" s="393" t="s">
        <v>424</v>
      </c>
      <c r="B5" s="377">
        <v>6798</v>
      </c>
      <c r="C5" s="729">
        <v>37.597478015596479</v>
      </c>
      <c r="D5" s="377">
        <v>7152</v>
      </c>
      <c r="E5" s="729">
        <v>39.702453647163317</v>
      </c>
      <c r="F5" s="377">
        <v>6297</v>
      </c>
      <c r="G5" s="729">
        <v>38.344903178662769</v>
      </c>
      <c r="H5" s="391">
        <v>-4.949664429530201</v>
      </c>
      <c r="I5" s="391">
        <v>7.9561696045736072</v>
      </c>
      <c r="K5" s="390"/>
    </row>
    <row r="6" spans="1:71" s="389" customFormat="1" ht="15" x14ac:dyDescent="0.2">
      <c r="A6" s="392" t="s">
        <v>124</v>
      </c>
      <c r="B6" s="377">
        <v>11283</v>
      </c>
      <c r="C6" s="729">
        <v>62.402521984403513</v>
      </c>
      <c r="D6" s="377">
        <v>10862</v>
      </c>
      <c r="E6" s="729">
        <v>60.297546352836683</v>
      </c>
      <c r="F6" s="377">
        <v>10125</v>
      </c>
      <c r="G6" s="729">
        <v>61.655096821337231</v>
      </c>
      <c r="H6" s="391">
        <v>3.8758976247468242</v>
      </c>
      <c r="I6" s="391">
        <v>11.437037037037037</v>
      </c>
      <c r="K6" s="390"/>
    </row>
    <row r="7" spans="1:71" s="80" customFormat="1" ht="12.75" x14ac:dyDescent="0.2">
      <c r="A7" s="90" t="s">
        <v>119</v>
      </c>
      <c r="B7" s="91">
        <v>18081</v>
      </c>
      <c r="C7" s="92">
        <v>100</v>
      </c>
      <c r="D7" s="91">
        <v>18014</v>
      </c>
      <c r="E7" s="92">
        <v>100</v>
      </c>
      <c r="F7" s="91">
        <v>16422</v>
      </c>
      <c r="G7" s="92">
        <v>100</v>
      </c>
      <c r="H7" s="92">
        <v>0.37193294104585323</v>
      </c>
      <c r="I7" s="92">
        <v>10.102301790281331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7"/>
      <c r="I8" s="248" t="s">
        <v>239</v>
      </c>
      <c r="J8" s="389"/>
      <c r="K8" s="390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89"/>
      <c r="Y8" s="389"/>
      <c r="Z8" s="389"/>
      <c r="AA8" s="389"/>
      <c r="AB8" s="389"/>
      <c r="AC8" s="389"/>
      <c r="AD8" s="389"/>
      <c r="AE8" s="389"/>
      <c r="AF8" s="389"/>
      <c r="AG8" s="389"/>
      <c r="AH8" s="389"/>
      <c r="AI8" s="389"/>
      <c r="AJ8" s="389"/>
      <c r="AK8" s="389"/>
    </row>
    <row r="9" spans="1:71" s="386" customFormat="1" ht="12.75" x14ac:dyDescent="0.2">
      <c r="A9" s="727" t="s">
        <v>545</v>
      </c>
      <c r="B9" s="387"/>
      <c r="C9" s="388"/>
      <c r="D9" s="387"/>
      <c r="E9" s="387"/>
      <c r="F9" s="387"/>
      <c r="G9" s="387"/>
      <c r="H9" s="387"/>
      <c r="I9" s="387"/>
      <c r="J9" s="387"/>
      <c r="K9" s="387"/>
      <c r="L9" s="387"/>
    </row>
    <row r="10" spans="1:71" x14ac:dyDescent="0.2">
      <c r="A10" s="728" t="s">
        <v>541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I24" sqref="I24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94"/>
      <c r="H2" s="396"/>
      <c r="I2" s="395" t="s">
        <v>159</v>
      </c>
    </row>
    <row r="3" spans="1:71" s="80" customFormat="1" ht="12.75" x14ac:dyDescent="0.2">
      <c r="A3" s="79"/>
      <c r="B3" s="904">
        <f>INDICE!A3</f>
        <v>42217</v>
      </c>
      <c r="C3" s="905">
        <v>41671</v>
      </c>
      <c r="D3" s="904">
        <f>DATE(YEAR(B3),MONTH(B3)-1,1)</f>
        <v>42186</v>
      </c>
      <c r="E3" s="905"/>
      <c r="F3" s="904">
        <f>DATE(YEAR(B3)-1,MONTH(B3),1)</f>
        <v>41852</v>
      </c>
      <c r="G3" s="905"/>
      <c r="H3" s="851" t="s">
        <v>491</v>
      </c>
      <c r="I3" s="851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9">
        <f>D3</f>
        <v>42186</v>
      </c>
      <c r="I4" s="449">
        <f>F3</f>
        <v>41852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9" customFormat="1" ht="15" x14ac:dyDescent="0.2">
      <c r="A5" s="393" t="s">
        <v>544</v>
      </c>
      <c r="B5" s="377">
        <v>6872</v>
      </c>
      <c r="C5" s="729">
        <v>40.556054000003463</v>
      </c>
      <c r="D5" s="377">
        <v>6872</v>
      </c>
      <c r="E5" s="729">
        <v>40.292150503110314</v>
      </c>
      <c r="F5" s="377">
        <v>6882</v>
      </c>
      <c r="G5" s="729">
        <v>43.425724319312003</v>
      </c>
      <c r="H5" s="786">
        <v>0</v>
      </c>
      <c r="I5" s="238">
        <v>-0.14530659691950015</v>
      </c>
      <c r="K5" s="390"/>
    </row>
    <row r="6" spans="1:71" s="389" customFormat="1" ht="15" x14ac:dyDescent="0.2">
      <c r="A6" s="392" t="s">
        <v>617</v>
      </c>
      <c r="B6" s="377">
        <v>10072.449280000004</v>
      </c>
      <c r="C6" s="729">
        <v>59.443945999996537</v>
      </c>
      <c r="D6" s="377">
        <v>10183.431179999992</v>
      </c>
      <c r="E6" s="729">
        <v>59.707849496889686</v>
      </c>
      <c r="F6" s="377">
        <v>8965.7494799999968</v>
      </c>
      <c r="G6" s="729">
        <v>56.574275680688004</v>
      </c>
      <c r="H6" s="238">
        <v>-1.0898281535790575</v>
      </c>
      <c r="I6" s="238">
        <v>12.343639563750202</v>
      </c>
      <c r="K6" s="390"/>
    </row>
    <row r="7" spans="1:71" s="80" customFormat="1" ht="12.75" x14ac:dyDescent="0.2">
      <c r="A7" s="90" t="s">
        <v>119</v>
      </c>
      <c r="B7" s="91">
        <v>16944.449280000004</v>
      </c>
      <c r="C7" s="92">
        <v>100</v>
      </c>
      <c r="D7" s="91">
        <v>17055.431179999992</v>
      </c>
      <c r="E7" s="92">
        <v>100</v>
      </c>
      <c r="F7" s="91">
        <v>15847.749479999997</v>
      </c>
      <c r="G7" s="92">
        <v>100</v>
      </c>
      <c r="H7" s="92">
        <v>-0.65071295371371551</v>
      </c>
      <c r="I7" s="92">
        <v>6.920224233630476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7"/>
      <c r="I8" s="248" t="s">
        <v>132</v>
      </c>
      <c r="J8" s="389"/>
      <c r="K8" s="390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89"/>
      <c r="Y8" s="389"/>
      <c r="Z8" s="389"/>
      <c r="AA8" s="389"/>
      <c r="AB8" s="389"/>
      <c r="AC8" s="389"/>
      <c r="AD8" s="389"/>
      <c r="AE8" s="389"/>
      <c r="AF8" s="389"/>
      <c r="AG8" s="389"/>
      <c r="AH8" s="389"/>
      <c r="AI8" s="389"/>
      <c r="AJ8" s="389"/>
      <c r="AK8" s="389"/>
    </row>
    <row r="9" spans="1:71" x14ac:dyDescent="0.2">
      <c r="A9" s="727" t="s">
        <v>545</v>
      </c>
    </row>
    <row r="10" spans="1:71" x14ac:dyDescent="0.2">
      <c r="A10" s="727" t="s">
        <v>541</v>
      </c>
    </row>
    <row r="11" spans="1:71" x14ac:dyDescent="0.2">
      <c r="A11" s="698" t="s">
        <v>656</v>
      </c>
    </row>
  </sheetData>
  <mergeCells count="4">
    <mergeCell ref="B3:C3"/>
    <mergeCell ref="D3:E3"/>
    <mergeCell ref="F3:G3"/>
    <mergeCell ref="H3:I3"/>
  </mergeCells>
  <conditionalFormatting sqref="H5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M12" sqref="M12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92" t="s">
        <v>591</v>
      </c>
      <c r="B1" s="892"/>
      <c r="C1" s="892"/>
      <c r="D1" s="892"/>
      <c r="E1" s="892"/>
      <c r="F1" s="892"/>
      <c r="G1" s="13"/>
      <c r="H1" s="13"/>
      <c r="I1" s="13"/>
    </row>
    <row r="2" spans="1:9" x14ac:dyDescent="0.2">
      <c r="A2" s="893"/>
      <c r="B2" s="893"/>
      <c r="C2" s="893"/>
      <c r="D2" s="893"/>
      <c r="E2" s="893"/>
      <c r="F2" s="893"/>
      <c r="G2" s="13"/>
      <c r="H2" s="13"/>
      <c r="I2" s="230" t="s">
        <v>542</v>
      </c>
    </row>
    <row r="3" spans="1:9" x14ac:dyDescent="0.2">
      <c r="A3" s="402"/>
      <c r="B3" s="404"/>
      <c r="C3" s="404"/>
      <c r="D3" s="859">
        <f>INDICE!A3</f>
        <v>42217</v>
      </c>
      <c r="E3" s="859">
        <v>41671</v>
      </c>
      <c r="F3" s="859">
        <f>DATE(YEAR(D3),MONTH(D3)-1,1)</f>
        <v>42186</v>
      </c>
      <c r="G3" s="859"/>
      <c r="H3" s="862">
        <f>DATE(YEAR(D3)-1,MONTH(D3),1)</f>
        <v>41852</v>
      </c>
      <c r="I3" s="862"/>
    </row>
    <row r="4" spans="1:9" x14ac:dyDescent="0.2">
      <c r="A4" s="339"/>
      <c r="B4" s="340"/>
      <c r="C4" s="340"/>
      <c r="D4" s="97" t="s">
        <v>427</v>
      </c>
      <c r="E4" s="261" t="s">
        <v>110</v>
      </c>
      <c r="F4" s="97" t="s">
        <v>427</v>
      </c>
      <c r="G4" s="261" t="s">
        <v>110</v>
      </c>
      <c r="H4" s="97" t="s">
        <v>427</v>
      </c>
      <c r="I4" s="261" t="s">
        <v>110</v>
      </c>
    </row>
    <row r="5" spans="1:9" x14ac:dyDescent="0.2">
      <c r="A5" s="348" t="s">
        <v>426</v>
      </c>
      <c r="B5" s="237"/>
      <c r="C5" s="237"/>
      <c r="D5" s="616">
        <v>126.25039303761932</v>
      </c>
      <c r="E5" s="732">
        <v>100</v>
      </c>
      <c r="F5" s="616">
        <v>125.75910002406353</v>
      </c>
      <c r="G5" s="732">
        <v>100</v>
      </c>
      <c r="H5" s="616">
        <v>114.48291483406638</v>
      </c>
      <c r="I5" s="732">
        <v>100</v>
      </c>
    </row>
    <row r="6" spans="1:9" x14ac:dyDescent="0.2">
      <c r="A6" s="401" t="s">
        <v>539</v>
      </c>
      <c r="B6" s="237"/>
      <c r="C6" s="237"/>
      <c r="D6" s="616">
        <v>75.263664073153123</v>
      </c>
      <c r="E6" s="732">
        <v>59.614597833946156</v>
      </c>
      <c r="F6" s="616">
        <v>74.772371059597333</v>
      </c>
      <c r="G6" s="732">
        <v>59.456827414707902</v>
      </c>
      <c r="H6" s="616">
        <v>63.569184326269486</v>
      </c>
      <c r="I6" s="732">
        <v>55.527223794404449</v>
      </c>
    </row>
    <row r="7" spans="1:9" x14ac:dyDescent="0.2">
      <c r="A7" s="401" t="s">
        <v>540</v>
      </c>
      <c r="B7" s="237"/>
      <c r="C7" s="237"/>
      <c r="D7" s="616">
        <v>50.986728964466195</v>
      </c>
      <c r="E7" s="732">
        <v>40.385402166053836</v>
      </c>
      <c r="F7" s="616">
        <v>50.986728964466195</v>
      </c>
      <c r="G7" s="732">
        <v>40.543172585292098</v>
      </c>
      <c r="H7" s="616">
        <v>50.913730507796885</v>
      </c>
      <c r="I7" s="732">
        <v>44.472776205595544</v>
      </c>
    </row>
    <row r="8" spans="1:9" x14ac:dyDescent="0.2">
      <c r="A8" s="339" t="s">
        <v>595</v>
      </c>
      <c r="B8" s="400"/>
      <c r="C8" s="400"/>
      <c r="D8" s="718">
        <v>90</v>
      </c>
      <c r="E8" s="733"/>
      <c r="F8" s="718">
        <v>90</v>
      </c>
      <c r="G8" s="733"/>
      <c r="H8" s="718">
        <v>90</v>
      </c>
      <c r="I8" s="733"/>
    </row>
    <row r="9" spans="1:9" x14ac:dyDescent="0.2">
      <c r="A9" s="626" t="s">
        <v>541</v>
      </c>
      <c r="B9" s="326"/>
      <c r="C9" s="326"/>
      <c r="D9" s="326"/>
      <c r="E9" s="352"/>
      <c r="F9" s="13"/>
      <c r="G9" s="13"/>
      <c r="H9" s="13"/>
      <c r="I9" s="248" t="s">
        <v>239</v>
      </c>
    </row>
    <row r="10" spans="1:9" x14ac:dyDescent="0.2">
      <c r="A10" s="626" t="s">
        <v>596</v>
      </c>
      <c r="B10" s="397"/>
      <c r="C10" s="397"/>
      <c r="D10" s="397"/>
      <c r="E10" s="397"/>
      <c r="F10" s="397"/>
      <c r="G10" s="397"/>
      <c r="H10" s="397"/>
      <c r="I10" s="397"/>
    </row>
    <row r="11" spans="1:9" x14ac:dyDescent="0.2">
      <c r="A11" s="326"/>
      <c r="B11" s="397"/>
      <c r="C11" s="397"/>
      <c r="D11" s="397"/>
      <c r="E11" s="397"/>
      <c r="F11" s="397"/>
      <c r="G11" s="397"/>
      <c r="H11" s="397"/>
      <c r="I11" s="397"/>
    </row>
    <row r="12" spans="1:9" x14ac:dyDescent="0.2">
      <c r="A12" s="397"/>
      <c r="B12" s="397"/>
      <c r="C12" s="397"/>
      <c r="D12" s="397"/>
      <c r="E12" s="397"/>
      <c r="F12" s="397"/>
      <c r="G12" s="397"/>
      <c r="H12" s="397"/>
      <c r="I12" s="397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H6" sqref="H6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92" t="s">
        <v>544</v>
      </c>
      <c r="B1" s="892"/>
      <c r="C1" s="892"/>
      <c r="D1" s="892"/>
      <c r="E1" s="403"/>
      <c r="F1" s="13"/>
      <c r="G1" s="13"/>
      <c r="H1" s="13"/>
      <c r="I1" s="13"/>
    </row>
    <row r="2" spans="1:40" ht="15" x14ac:dyDescent="0.2">
      <c r="A2" s="892"/>
      <c r="B2" s="892"/>
      <c r="C2" s="892"/>
      <c r="D2" s="892"/>
      <c r="E2" s="403"/>
      <c r="F2" s="13"/>
      <c r="G2" s="312"/>
      <c r="H2" s="396"/>
      <c r="I2" s="395" t="s">
        <v>159</v>
      </c>
    </row>
    <row r="3" spans="1:40" x14ac:dyDescent="0.2">
      <c r="A3" s="402"/>
      <c r="B3" s="904">
        <f>INDICE!A3</f>
        <v>42217</v>
      </c>
      <c r="C3" s="905">
        <v>41671</v>
      </c>
      <c r="D3" s="904">
        <f>DATE(YEAR(B3),MONTH(B3)-1,1)</f>
        <v>42186</v>
      </c>
      <c r="E3" s="905"/>
      <c r="F3" s="904">
        <f>DATE(YEAR(B3)-1,MONTH(B3),1)</f>
        <v>41852</v>
      </c>
      <c r="G3" s="905"/>
      <c r="H3" s="851" t="s">
        <v>491</v>
      </c>
      <c r="I3" s="851"/>
    </row>
    <row r="4" spans="1:40" x14ac:dyDescent="0.2">
      <c r="A4" s="339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9">
        <f>D3</f>
        <v>42186</v>
      </c>
      <c r="I4" s="449">
        <f>F3</f>
        <v>41852</v>
      </c>
    </row>
    <row r="5" spans="1:40" x14ac:dyDescent="0.2">
      <c r="A5" s="348" t="s">
        <v>49</v>
      </c>
      <c r="B5" s="376">
        <v>506</v>
      </c>
      <c r="C5" s="391">
        <v>7.3632130384167631</v>
      </c>
      <c r="D5" s="376">
        <v>506</v>
      </c>
      <c r="E5" s="391">
        <v>7.3632130384167631</v>
      </c>
      <c r="F5" s="376">
        <v>507</v>
      </c>
      <c r="G5" s="391">
        <v>7.3670444638186572</v>
      </c>
      <c r="H5" s="786">
        <v>0</v>
      </c>
      <c r="I5" s="616">
        <v>-0.19723865877712032</v>
      </c>
      <c r="J5" s="398"/>
    </row>
    <row r="6" spans="1:40" x14ac:dyDescent="0.2">
      <c r="A6" s="401" t="s">
        <v>50</v>
      </c>
      <c r="B6" s="376">
        <v>340</v>
      </c>
      <c r="C6" s="391">
        <v>4.9476135040745053</v>
      </c>
      <c r="D6" s="376">
        <v>340</v>
      </c>
      <c r="E6" s="391">
        <v>4.9476135040745053</v>
      </c>
      <c r="F6" s="376">
        <v>341</v>
      </c>
      <c r="G6" s="391">
        <v>4.954954954954955</v>
      </c>
      <c r="H6" s="786">
        <v>0</v>
      </c>
      <c r="I6" s="616">
        <v>-0.2932551319648094</v>
      </c>
      <c r="J6" s="398"/>
    </row>
    <row r="7" spans="1:40" x14ac:dyDescent="0.2">
      <c r="A7" s="401" t="s">
        <v>129</v>
      </c>
      <c r="B7" s="376">
        <v>3385</v>
      </c>
      <c r="C7" s="391">
        <v>49.257857974388827</v>
      </c>
      <c r="D7" s="376">
        <v>3385</v>
      </c>
      <c r="E7" s="391">
        <v>49.257857974388827</v>
      </c>
      <c r="F7" s="376">
        <v>3388</v>
      </c>
      <c r="G7" s="391">
        <v>49.229875036326646</v>
      </c>
      <c r="H7" s="786">
        <v>0</v>
      </c>
      <c r="I7" s="616">
        <v>-8.8547815820543094E-2</v>
      </c>
      <c r="J7" s="398"/>
    </row>
    <row r="8" spans="1:40" x14ac:dyDescent="0.2">
      <c r="A8" s="401" t="s">
        <v>130</v>
      </c>
      <c r="B8" s="376">
        <v>204</v>
      </c>
      <c r="C8" s="391">
        <v>2.9685681024447033</v>
      </c>
      <c r="D8" s="376">
        <v>204</v>
      </c>
      <c r="E8" s="391">
        <v>2.9685681024447033</v>
      </c>
      <c r="F8" s="376">
        <v>216</v>
      </c>
      <c r="G8" s="391">
        <v>3.1386224934612033</v>
      </c>
      <c r="H8" s="786">
        <v>0</v>
      </c>
      <c r="I8" s="616">
        <v>-5.5555555555555554</v>
      </c>
      <c r="J8" s="398"/>
    </row>
    <row r="9" spans="1:40" x14ac:dyDescent="0.2">
      <c r="A9" s="339" t="s">
        <v>425</v>
      </c>
      <c r="B9" s="718">
        <v>2437</v>
      </c>
      <c r="C9" s="730">
        <v>35.462747380675204</v>
      </c>
      <c r="D9" s="718">
        <v>2437</v>
      </c>
      <c r="E9" s="730">
        <v>35.462747380675204</v>
      </c>
      <c r="F9" s="718">
        <v>2430</v>
      </c>
      <c r="G9" s="730">
        <v>35.309503051438533</v>
      </c>
      <c r="H9" s="797">
        <v>0</v>
      </c>
      <c r="I9" s="731">
        <v>0.2880658436213992</v>
      </c>
      <c r="J9" s="398"/>
    </row>
    <row r="10" spans="1:40" s="80" customFormat="1" x14ac:dyDescent="0.2">
      <c r="A10" s="90" t="s">
        <v>119</v>
      </c>
      <c r="B10" s="91">
        <v>6872</v>
      </c>
      <c r="C10" s="399">
        <v>100</v>
      </c>
      <c r="D10" s="91">
        <v>6872</v>
      </c>
      <c r="E10" s="399">
        <v>100</v>
      </c>
      <c r="F10" s="91">
        <v>6882</v>
      </c>
      <c r="G10" s="399">
        <v>100</v>
      </c>
      <c r="H10" s="798">
        <v>0</v>
      </c>
      <c r="I10" s="92">
        <v>-0.14530659691950015</v>
      </c>
      <c r="J10" s="398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6"/>
      <c r="B11" s="326"/>
      <c r="C11" s="326"/>
      <c r="D11" s="326"/>
      <c r="E11" s="326"/>
      <c r="F11" s="13"/>
      <c r="G11" s="13"/>
      <c r="H11" s="13"/>
      <c r="I11" s="248" t="s">
        <v>239</v>
      </c>
    </row>
    <row r="12" spans="1:40" s="386" customFormat="1" ht="12.75" x14ac:dyDescent="0.2">
      <c r="A12" s="728" t="s">
        <v>543</v>
      </c>
      <c r="B12" s="387"/>
      <c r="C12" s="387"/>
      <c r="D12" s="388"/>
      <c r="E12" s="388"/>
      <c r="F12" s="387"/>
      <c r="G12" s="387"/>
      <c r="H12" s="387"/>
      <c r="I12" s="387"/>
      <c r="J12" s="387"/>
      <c r="K12" s="387"/>
      <c r="L12" s="387"/>
      <c r="M12" s="387"/>
      <c r="N12" s="387"/>
      <c r="O12" s="387"/>
    </row>
    <row r="13" spans="1:40" x14ac:dyDescent="0.2">
      <c r="A13" s="326" t="s">
        <v>541</v>
      </c>
      <c r="B13" s="397"/>
      <c r="C13" s="397"/>
      <c r="D13" s="397"/>
      <c r="E13" s="397"/>
      <c r="F13" s="397"/>
      <c r="G13" s="397"/>
      <c r="H13" s="397"/>
      <c r="I13" s="397"/>
    </row>
    <row r="14" spans="1:40" x14ac:dyDescent="0.2">
      <c r="A14" s="698" t="s">
        <v>655</v>
      </c>
      <c r="B14" s="397"/>
      <c r="C14" s="397"/>
      <c r="D14" s="397"/>
      <c r="E14" s="397"/>
      <c r="F14" s="397"/>
      <c r="G14" s="397"/>
      <c r="H14" s="397"/>
      <c r="I14" s="397"/>
    </row>
  </sheetData>
  <mergeCells count="5">
    <mergeCell ref="A1:D2"/>
    <mergeCell ref="H3:I3"/>
    <mergeCell ref="B3:C3"/>
    <mergeCell ref="D3:E3"/>
    <mergeCell ref="F3:G3"/>
  </mergeCells>
  <conditionalFormatting sqref="H5:H10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sqref="A1:C2"/>
    </sheetView>
  </sheetViews>
  <sheetFormatPr baseColWidth="10" defaultColWidth="11" defaultRowHeight="12.75" x14ac:dyDescent="0.2"/>
  <cols>
    <col min="1" max="1" width="30.25" style="353" customWidth="1"/>
    <col min="2" max="2" width="11" style="353"/>
    <col min="3" max="3" width="11.625" style="353" customWidth="1"/>
    <col min="4" max="4" width="11" style="353"/>
    <col min="5" max="5" width="11.625" style="353" customWidth="1"/>
    <col min="6" max="6" width="11" style="353"/>
    <col min="7" max="7" width="11.625" style="353" customWidth="1"/>
    <col min="8" max="9" width="10.5" style="353" customWidth="1"/>
    <col min="10" max="16384" width="11" style="353"/>
  </cols>
  <sheetData>
    <row r="1" spans="1:12" x14ac:dyDescent="0.2">
      <c r="A1" s="892" t="s">
        <v>40</v>
      </c>
      <c r="B1" s="892"/>
      <c r="C1" s="892"/>
      <c r="D1" s="185"/>
      <c r="E1" s="185"/>
      <c r="F1" s="185"/>
      <c r="G1" s="12"/>
      <c r="H1" s="12"/>
      <c r="I1" s="12"/>
      <c r="J1" s="12"/>
      <c r="K1" s="12"/>
      <c r="L1" s="12"/>
    </row>
    <row r="2" spans="1:12" x14ac:dyDescent="0.2">
      <c r="A2" s="892"/>
      <c r="B2" s="892"/>
      <c r="C2" s="892"/>
      <c r="D2" s="409"/>
      <c r="E2" s="185"/>
      <c r="F2" s="185"/>
      <c r="H2" s="12"/>
      <c r="I2" s="12"/>
      <c r="J2" s="12"/>
      <c r="K2" s="12"/>
    </row>
    <row r="3" spans="1:12" x14ac:dyDescent="0.2">
      <c r="A3" s="408"/>
      <c r="B3" s="12"/>
      <c r="C3" s="12"/>
      <c r="D3" s="12"/>
      <c r="E3" s="12"/>
      <c r="F3" s="12"/>
      <c r="G3" s="12"/>
      <c r="H3" s="354"/>
      <c r="I3" s="395" t="s">
        <v>584</v>
      </c>
      <c r="J3" s="12"/>
      <c r="K3" s="12"/>
      <c r="L3" s="12"/>
    </row>
    <row r="4" spans="1:12" x14ac:dyDescent="0.2">
      <c r="A4" s="200"/>
      <c r="B4" s="904">
        <f>INDICE!A3</f>
        <v>42217</v>
      </c>
      <c r="C4" s="905">
        <v>41671</v>
      </c>
      <c r="D4" s="904">
        <f>DATE(YEAR(B4),MONTH(B4)-1,1)</f>
        <v>42186</v>
      </c>
      <c r="E4" s="905"/>
      <c r="F4" s="904">
        <f>DATE(YEAR(B4)-1,MONTH(B4),1)</f>
        <v>41852</v>
      </c>
      <c r="G4" s="905"/>
      <c r="H4" s="851" t="s">
        <v>491</v>
      </c>
      <c r="I4" s="851"/>
      <c r="J4" s="12"/>
      <c r="K4" s="12"/>
      <c r="L4" s="12"/>
    </row>
    <row r="5" spans="1:12" x14ac:dyDescent="0.2">
      <c r="A5" s="200"/>
      <c r="B5" s="261" t="s">
        <v>55</v>
      </c>
      <c r="C5" s="261" t="s">
        <v>110</v>
      </c>
      <c r="D5" s="261" t="s">
        <v>55</v>
      </c>
      <c r="E5" s="261" t="s">
        <v>110</v>
      </c>
      <c r="F5" s="261" t="s">
        <v>55</v>
      </c>
      <c r="G5" s="261" t="s">
        <v>110</v>
      </c>
      <c r="H5" s="449">
        <f>D4</f>
        <v>42186</v>
      </c>
      <c r="I5" s="449">
        <f>F4</f>
        <v>41852</v>
      </c>
      <c r="J5" s="12"/>
      <c r="K5" s="12"/>
      <c r="L5" s="12"/>
    </row>
    <row r="6" spans="1:12" ht="15" customHeight="1" x14ac:dyDescent="0.2">
      <c r="A6" s="200" t="s">
        <v>430</v>
      </c>
      <c r="B6" s="356">
        <v>5507.8010000000004</v>
      </c>
      <c r="C6" s="355">
        <v>19.906675952929202</v>
      </c>
      <c r="D6" s="356">
        <v>5910.232</v>
      </c>
      <c r="E6" s="355">
        <v>22.734022379247076</v>
      </c>
      <c r="F6" s="356">
        <v>12593.887000000001</v>
      </c>
      <c r="G6" s="355">
        <v>31.37252620902391</v>
      </c>
      <c r="H6" s="238">
        <v>-6.8090558881614056</v>
      </c>
      <c r="I6" s="238">
        <v>-56.266075755642397</v>
      </c>
      <c r="J6" s="12"/>
      <c r="K6" s="12"/>
      <c r="L6" s="12"/>
    </row>
    <row r="7" spans="1:12" ht="14.25" x14ac:dyDescent="0.2">
      <c r="A7" s="407" t="s">
        <v>429</v>
      </c>
      <c r="B7" s="356">
        <v>22160.309000000001</v>
      </c>
      <c r="C7" s="355">
        <v>80.093324047070809</v>
      </c>
      <c r="D7" s="356">
        <v>20087.067999999999</v>
      </c>
      <c r="E7" s="355">
        <v>77.265977620752921</v>
      </c>
      <c r="F7" s="356">
        <v>27549.156999999999</v>
      </c>
      <c r="G7" s="355">
        <v>68.627473790976097</v>
      </c>
      <c r="H7" s="238">
        <v>10.321272372852034</v>
      </c>
      <c r="I7" s="238">
        <v>-19.560845364524216</v>
      </c>
      <c r="J7" s="12"/>
      <c r="K7" s="12"/>
      <c r="L7" s="12"/>
    </row>
    <row r="8" spans="1:12" x14ac:dyDescent="0.2">
      <c r="A8" s="244" t="s">
        <v>119</v>
      </c>
      <c r="B8" s="245">
        <v>27668.11</v>
      </c>
      <c r="C8" s="246">
        <v>100</v>
      </c>
      <c r="D8" s="245">
        <v>25997.3</v>
      </c>
      <c r="E8" s="246">
        <v>100</v>
      </c>
      <c r="F8" s="245">
        <v>40143.044000000002</v>
      </c>
      <c r="G8" s="246">
        <v>100</v>
      </c>
      <c r="H8" s="92">
        <v>6.4268597123547506</v>
      </c>
      <c r="I8" s="92">
        <v>-31.076203389060382</v>
      </c>
      <c r="J8" s="405"/>
      <c r="K8" s="405"/>
    </row>
    <row r="9" spans="1:12" s="386" customFormat="1" x14ac:dyDescent="0.2">
      <c r="A9" s="405"/>
      <c r="B9" s="405"/>
      <c r="C9" s="405"/>
      <c r="D9" s="405"/>
      <c r="E9" s="405"/>
      <c r="F9" s="405"/>
      <c r="H9" s="405"/>
      <c r="I9" s="248" t="s">
        <v>239</v>
      </c>
      <c r="J9" s="387"/>
      <c r="K9" s="387"/>
      <c r="L9" s="387"/>
    </row>
    <row r="10" spans="1:12" x14ac:dyDescent="0.2">
      <c r="A10" s="728" t="s">
        <v>582</v>
      </c>
      <c r="B10" s="387"/>
      <c r="C10" s="388"/>
      <c r="D10" s="387"/>
      <c r="E10" s="387"/>
      <c r="F10" s="387"/>
      <c r="G10" s="387"/>
      <c r="H10" s="405"/>
      <c r="I10" s="405"/>
      <c r="J10" s="405"/>
      <c r="K10" s="405"/>
      <c r="L10" s="405"/>
    </row>
    <row r="11" spans="1:12" x14ac:dyDescent="0.2">
      <c r="A11" s="326" t="s">
        <v>583</v>
      </c>
      <c r="B11" s="405"/>
      <c r="C11" s="406"/>
      <c r="D11" s="405"/>
      <c r="E11" s="405"/>
      <c r="F11" s="405"/>
      <c r="G11" s="405"/>
      <c r="H11" s="405"/>
      <c r="I11" s="405"/>
      <c r="J11" s="405"/>
      <c r="K11" s="405"/>
      <c r="L11" s="405"/>
    </row>
    <row r="12" spans="1:12" x14ac:dyDescent="0.2">
      <c r="A12" s="326" t="s">
        <v>541</v>
      </c>
      <c r="B12" s="405"/>
      <c r="C12" s="405"/>
      <c r="D12" s="405"/>
      <c r="E12" s="405"/>
      <c r="F12" s="405"/>
      <c r="G12" s="405"/>
      <c r="H12" s="12"/>
      <c r="I12" s="185"/>
      <c r="J12" s="405"/>
      <c r="K12" s="405"/>
      <c r="L12" s="405"/>
    </row>
    <row r="13" spans="1:12" x14ac:dyDescent="0.2">
      <c r="A13" s="405"/>
      <c r="B13" s="405"/>
      <c r="C13" s="405"/>
      <c r="D13" s="405"/>
      <c r="E13" s="405"/>
      <c r="F13" s="405"/>
      <c r="G13" s="405"/>
      <c r="H13" s="12"/>
      <c r="I13" s="12"/>
      <c r="J13" s="405"/>
      <c r="K13" s="405"/>
      <c r="L13" s="405"/>
    </row>
    <row r="14" spans="1:12" x14ac:dyDescent="0.2">
      <c r="A14" s="405"/>
      <c r="B14" s="405"/>
      <c r="C14" s="405"/>
      <c r="D14" s="405"/>
      <c r="E14" s="405"/>
      <c r="F14" s="405"/>
      <c r="G14" s="405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3:13" x14ac:dyDescent="0.2">
      <c r="M19" s="353" t="s">
        <v>428</v>
      </c>
    </row>
    <row r="21" spans="3:13" x14ac:dyDescent="0.2">
      <c r="C21" s="815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sqref="A1:D2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6" t="s">
        <v>1</v>
      </c>
      <c r="B1" s="906"/>
      <c r="C1" s="906"/>
      <c r="D1" s="906"/>
      <c r="E1" s="410"/>
      <c r="F1" s="410"/>
      <c r="G1" s="411"/>
    </row>
    <row r="2" spans="1:7" x14ac:dyDescent="0.2">
      <c r="A2" s="906"/>
      <c r="B2" s="906"/>
      <c r="C2" s="906"/>
      <c r="D2" s="906"/>
      <c r="E2" s="411"/>
      <c r="F2" s="411"/>
      <c r="G2" s="411"/>
    </row>
    <row r="3" spans="1:7" x14ac:dyDescent="0.2">
      <c r="A3" s="622"/>
      <c r="B3" s="622"/>
      <c r="C3" s="622"/>
      <c r="D3" s="411"/>
      <c r="E3" s="411"/>
      <c r="F3" s="411"/>
      <c r="G3" s="411"/>
    </row>
    <row r="4" spans="1:7" x14ac:dyDescent="0.2">
      <c r="A4" s="412" t="s">
        <v>431</v>
      </c>
      <c r="B4" s="411"/>
      <c r="C4" s="411"/>
      <c r="D4" s="411"/>
      <c r="E4" s="411"/>
      <c r="F4" s="411"/>
      <c r="G4" s="411"/>
    </row>
    <row r="5" spans="1:7" x14ac:dyDescent="0.2">
      <c r="A5" s="413"/>
      <c r="B5" s="413" t="s">
        <v>432</v>
      </c>
      <c r="C5" s="413" t="s">
        <v>433</v>
      </c>
      <c r="D5" s="413" t="s">
        <v>434</v>
      </c>
      <c r="E5" s="413" t="s">
        <v>435</v>
      </c>
      <c r="F5" s="413" t="s">
        <v>55</v>
      </c>
      <c r="G5" s="411"/>
    </row>
    <row r="6" spans="1:7" x14ac:dyDescent="0.2">
      <c r="A6" s="414" t="s">
        <v>432</v>
      </c>
      <c r="B6" s="415">
        <v>1</v>
      </c>
      <c r="C6" s="415">
        <v>238.8</v>
      </c>
      <c r="D6" s="415">
        <v>0.23880000000000001</v>
      </c>
      <c r="E6" s="416" t="s">
        <v>436</v>
      </c>
      <c r="F6" s="416">
        <v>0.27779999999999999</v>
      </c>
      <c r="G6" s="411"/>
    </row>
    <row r="7" spans="1:7" x14ac:dyDescent="0.2">
      <c r="A7" s="417" t="s">
        <v>433</v>
      </c>
      <c r="B7" s="418" t="s">
        <v>437</v>
      </c>
      <c r="C7" s="419">
        <v>1</v>
      </c>
      <c r="D7" s="420" t="s">
        <v>438</v>
      </c>
      <c r="E7" s="420" t="s">
        <v>439</v>
      </c>
      <c r="F7" s="418" t="s">
        <v>440</v>
      </c>
      <c r="G7" s="411"/>
    </row>
    <row r="8" spans="1:7" x14ac:dyDescent="0.2">
      <c r="A8" s="417" t="s">
        <v>434</v>
      </c>
      <c r="B8" s="418">
        <v>4.1867999999999999</v>
      </c>
      <c r="C8" s="420" t="s">
        <v>441</v>
      </c>
      <c r="D8" s="419">
        <v>1</v>
      </c>
      <c r="E8" s="420" t="s">
        <v>442</v>
      </c>
      <c r="F8" s="418">
        <v>1.163</v>
      </c>
      <c r="G8" s="411"/>
    </row>
    <row r="9" spans="1:7" x14ac:dyDescent="0.2">
      <c r="A9" s="417" t="s">
        <v>435</v>
      </c>
      <c r="B9" s="418" t="s">
        <v>443</v>
      </c>
      <c r="C9" s="420" t="s">
        <v>444</v>
      </c>
      <c r="D9" s="420" t="s">
        <v>445</v>
      </c>
      <c r="E9" s="418">
        <v>1</v>
      </c>
      <c r="F9" s="421">
        <v>11630</v>
      </c>
      <c r="G9" s="411"/>
    </row>
    <row r="10" spans="1:7" x14ac:dyDescent="0.2">
      <c r="A10" s="422" t="s">
        <v>55</v>
      </c>
      <c r="B10" s="423">
        <v>3.6</v>
      </c>
      <c r="C10" s="423">
        <v>860</v>
      </c>
      <c r="D10" s="423">
        <v>0.86</v>
      </c>
      <c r="E10" s="424" t="s">
        <v>446</v>
      </c>
      <c r="F10" s="423">
        <v>1</v>
      </c>
      <c r="G10" s="411"/>
    </row>
    <row r="11" spans="1:7" x14ac:dyDescent="0.2">
      <c r="A11" s="417"/>
      <c r="B11" s="419"/>
      <c r="C11" s="419"/>
      <c r="D11" s="419"/>
      <c r="E11" s="418"/>
      <c r="F11" s="419"/>
      <c r="G11" s="411"/>
    </row>
    <row r="12" spans="1:7" x14ac:dyDescent="0.2">
      <c r="A12" s="412"/>
      <c r="B12" s="411"/>
      <c r="C12" s="411"/>
      <c r="D12" s="411"/>
      <c r="E12" s="425"/>
      <c r="F12" s="411"/>
      <c r="G12" s="411"/>
    </row>
    <row r="13" spans="1:7" x14ac:dyDescent="0.2">
      <c r="A13" s="412" t="s">
        <v>447</v>
      </c>
      <c r="B13" s="411"/>
      <c r="C13" s="411"/>
      <c r="D13" s="411"/>
      <c r="E13" s="411"/>
      <c r="F13" s="411"/>
      <c r="G13" s="411"/>
    </row>
    <row r="14" spans="1:7" x14ac:dyDescent="0.2">
      <c r="A14" s="413"/>
      <c r="B14" s="426" t="s">
        <v>448</v>
      </c>
      <c r="C14" s="413" t="s">
        <v>449</v>
      </c>
      <c r="D14" s="413" t="s">
        <v>450</v>
      </c>
      <c r="E14" s="413" t="s">
        <v>451</v>
      </c>
      <c r="F14" s="413" t="s">
        <v>452</v>
      </c>
      <c r="G14" s="419"/>
    </row>
    <row r="15" spans="1:7" x14ac:dyDescent="0.2">
      <c r="A15" s="414" t="s">
        <v>448</v>
      </c>
      <c r="B15" s="415">
        <v>1</v>
      </c>
      <c r="C15" s="415">
        <v>2.3810000000000001E-2</v>
      </c>
      <c r="D15" s="415">
        <v>0.13370000000000001</v>
      </c>
      <c r="E15" s="415">
        <v>3.7850000000000001</v>
      </c>
      <c r="F15" s="415">
        <v>3.8E-3</v>
      </c>
      <c r="G15" s="419"/>
    </row>
    <row r="16" spans="1:7" x14ac:dyDescent="0.2">
      <c r="A16" s="417" t="s">
        <v>449</v>
      </c>
      <c r="B16" s="419">
        <v>42</v>
      </c>
      <c r="C16" s="419">
        <v>1</v>
      </c>
      <c r="D16" s="419">
        <v>5.6150000000000002</v>
      </c>
      <c r="E16" s="419">
        <v>159</v>
      </c>
      <c r="F16" s="419">
        <v>0.159</v>
      </c>
      <c r="G16" s="419"/>
    </row>
    <row r="17" spans="1:7" x14ac:dyDescent="0.2">
      <c r="A17" s="417" t="s">
        <v>450</v>
      </c>
      <c r="B17" s="419">
        <v>7.48</v>
      </c>
      <c r="C17" s="419">
        <v>0.17810000000000001</v>
      </c>
      <c r="D17" s="419">
        <v>1</v>
      </c>
      <c r="E17" s="419">
        <v>28.3</v>
      </c>
      <c r="F17" s="419">
        <v>2.8299999999999999E-2</v>
      </c>
      <c r="G17" s="419"/>
    </row>
    <row r="18" spans="1:7" x14ac:dyDescent="0.2">
      <c r="A18" s="417" t="s">
        <v>451</v>
      </c>
      <c r="B18" s="419">
        <v>0.26419999999999999</v>
      </c>
      <c r="C18" s="419">
        <v>6.3E-3</v>
      </c>
      <c r="D18" s="419">
        <v>3.5299999999999998E-2</v>
      </c>
      <c r="E18" s="419">
        <v>1</v>
      </c>
      <c r="F18" s="419">
        <v>1E-3</v>
      </c>
      <c r="G18" s="419"/>
    </row>
    <row r="19" spans="1:7" x14ac:dyDescent="0.2">
      <c r="A19" s="422" t="s">
        <v>452</v>
      </c>
      <c r="B19" s="423">
        <v>264.2</v>
      </c>
      <c r="C19" s="423">
        <v>6.2889999999999997</v>
      </c>
      <c r="D19" s="423">
        <v>35.314700000000002</v>
      </c>
      <c r="E19" s="427">
        <v>1000</v>
      </c>
      <c r="F19" s="423">
        <v>1</v>
      </c>
      <c r="G19" s="419"/>
    </row>
    <row r="20" spans="1:7" x14ac:dyDescent="0.2">
      <c r="A20" s="411"/>
      <c r="B20" s="411"/>
      <c r="C20" s="411"/>
      <c r="D20" s="411"/>
      <c r="E20" s="411"/>
      <c r="F20" s="411"/>
      <c r="G20" s="411"/>
    </row>
    <row r="21" spans="1:7" x14ac:dyDescent="0.2">
      <c r="A21" s="411"/>
      <c r="B21" s="411"/>
      <c r="C21" s="411"/>
      <c r="D21" s="411"/>
      <c r="E21" s="411"/>
      <c r="F21" s="411"/>
      <c r="G21" s="411"/>
    </row>
    <row r="22" spans="1:7" x14ac:dyDescent="0.2">
      <c r="A22" s="412" t="s">
        <v>453</v>
      </c>
      <c r="B22" s="411"/>
      <c r="C22" s="411"/>
      <c r="D22" s="411"/>
      <c r="E22" s="411"/>
      <c r="F22" s="411"/>
      <c r="G22" s="411"/>
    </row>
    <row r="23" spans="1:7" x14ac:dyDescent="0.2">
      <c r="A23" s="428" t="s">
        <v>308</v>
      </c>
      <c r="B23" s="428"/>
      <c r="C23" s="428"/>
      <c r="D23" s="428"/>
      <c r="E23" s="428"/>
      <c r="F23" s="428"/>
      <c r="G23" s="411"/>
    </row>
    <row r="24" spans="1:7" x14ac:dyDescent="0.2">
      <c r="A24" s="907" t="s">
        <v>454</v>
      </c>
      <c r="B24" s="907"/>
      <c r="C24" s="907"/>
      <c r="D24" s="908" t="s">
        <v>455</v>
      </c>
      <c r="E24" s="908"/>
      <c r="F24" s="908"/>
      <c r="G24" s="411"/>
    </row>
    <row r="25" spans="1:7" x14ac:dyDescent="0.2">
      <c r="A25" s="411"/>
      <c r="B25" s="411"/>
      <c r="C25" s="411"/>
      <c r="D25" s="411"/>
      <c r="E25" s="411"/>
      <c r="F25" s="411"/>
      <c r="G25" s="411"/>
    </row>
    <row r="26" spans="1:7" x14ac:dyDescent="0.2">
      <c r="A26" s="411"/>
      <c r="B26" s="411"/>
      <c r="C26" s="411"/>
      <c r="D26" s="411"/>
      <c r="E26" s="411"/>
      <c r="F26" s="411"/>
      <c r="G26" s="411"/>
    </row>
    <row r="27" spans="1:7" x14ac:dyDescent="0.2">
      <c r="A27" s="60" t="s">
        <v>456</v>
      </c>
      <c r="B27" s="411"/>
      <c r="C27" s="60"/>
      <c r="D27" s="412" t="s">
        <v>457</v>
      </c>
      <c r="E27" s="411"/>
      <c r="F27" s="411"/>
      <c r="G27" s="411"/>
    </row>
    <row r="28" spans="1:7" x14ac:dyDescent="0.2">
      <c r="A28" s="428" t="s">
        <v>308</v>
      </c>
      <c r="B28" s="429" t="s">
        <v>459</v>
      </c>
      <c r="C28" s="58"/>
      <c r="D28" s="414" t="s">
        <v>114</v>
      </c>
      <c r="E28" s="415"/>
      <c r="F28" s="416" t="s">
        <v>460</v>
      </c>
      <c r="G28" s="411"/>
    </row>
    <row r="29" spans="1:7" x14ac:dyDescent="0.2">
      <c r="A29" s="430" t="s">
        <v>464</v>
      </c>
      <c r="B29" s="431" t="s">
        <v>465</v>
      </c>
      <c r="C29" s="58"/>
      <c r="D29" s="422" t="s">
        <v>425</v>
      </c>
      <c r="E29" s="423"/>
      <c r="F29" s="424" t="s">
        <v>466</v>
      </c>
      <c r="G29" s="411"/>
    </row>
    <row r="30" spans="1:7" x14ac:dyDescent="0.2">
      <c r="A30" s="432" t="s">
        <v>467</v>
      </c>
      <c r="B30" s="433" t="s">
        <v>468</v>
      </c>
      <c r="C30" s="411"/>
      <c r="D30" s="411"/>
      <c r="E30" s="411"/>
      <c r="F30" s="411"/>
      <c r="G30" s="411"/>
    </row>
    <row r="31" spans="1:7" x14ac:dyDescent="0.2">
      <c r="A31" s="411"/>
      <c r="B31" s="411"/>
      <c r="C31" s="411"/>
      <c r="D31" s="411"/>
      <c r="E31" s="411"/>
      <c r="F31" s="411"/>
      <c r="G31" s="411"/>
    </row>
    <row r="32" spans="1:7" x14ac:dyDescent="0.2">
      <c r="A32" s="411"/>
      <c r="B32" s="411"/>
      <c r="C32" s="411"/>
      <c r="D32" s="411"/>
      <c r="E32" s="411"/>
      <c r="F32" s="411"/>
      <c r="G32" s="411"/>
    </row>
    <row r="33" spans="1:7" x14ac:dyDescent="0.2">
      <c r="A33" s="412" t="s">
        <v>458</v>
      </c>
      <c r="B33" s="411"/>
      <c r="C33" s="411"/>
      <c r="D33" s="411"/>
      <c r="E33" s="412" t="s">
        <v>469</v>
      </c>
      <c r="F33" s="411"/>
      <c r="G33" s="411"/>
    </row>
    <row r="34" spans="1:7" x14ac:dyDescent="0.2">
      <c r="A34" s="428" t="s">
        <v>461</v>
      </c>
      <c r="B34" s="428" t="s">
        <v>462</v>
      </c>
      <c r="C34" s="428" t="s">
        <v>463</v>
      </c>
      <c r="D34" s="419"/>
      <c r="E34" s="413"/>
      <c r="F34" s="413" t="s">
        <v>470</v>
      </c>
      <c r="G34" s="411"/>
    </row>
    <row r="35" spans="1:7" x14ac:dyDescent="0.2">
      <c r="A35" s="1"/>
      <c r="B35" s="1"/>
      <c r="C35" s="1"/>
      <c r="D35" s="1"/>
      <c r="E35" s="414" t="s">
        <v>471</v>
      </c>
      <c r="F35" s="434">
        <v>11.6</v>
      </c>
      <c r="G35" s="411"/>
    </row>
    <row r="36" spans="1:7" x14ac:dyDescent="0.2">
      <c r="A36" s="1"/>
      <c r="B36" s="1"/>
      <c r="C36" s="1"/>
      <c r="D36" s="1"/>
      <c r="E36" s="417" t="s">
        <v>49</v>
      </c>
      <c r="F36" s="434">
        <v>8.5299999999999994</v>
      </c>
      <c r="G36" s="411"/>
    </row>
    <row r="37" spans="1:7" x14ac:dyDescent="0.2">
      <c r="A37" s="1"/>
      <c r="B37" s="1"/>
      <c r="C37" s="1"/>
      <c r="D37" s="1"/>
      <c r="E37" s="417" t="s">
        <v>50</v>
      </c>
      <c r="F37" s="434">
        <v>7.88</v>
      </c>
      <c r="G37" s="411"/>
    </row>
    <row r="38" spans="1:7" x14ac:dyDescent="0.2">
      <c r="A38" s="1"/>
      <c r="B38" s="1"/>
      <c r="C38" s="1"/>
      <c r="D38" s="1"/>
      <c r="E38" s="417" t="s">
        <v>472</v>
      </c>
      <c r="F38" s="434">
        <v>7.93</v>
      </c>
      <c r="G38" s="411"/>
    </row>
    <row r="39" spans="1:7" x14ac:dyDescent="0.2">
      <c r="A39" s="1"/>
      <c r="B39" s="1"/>
      <c r="C39" s="1"/>
      <c r="D39" s="1"/>
      <c r="E39" s="417" t="s">
        <v>129</v>
      </c>
      <c r="F39" s="434">
        <v>7.46</v>
      </c>
      <c r="G39" s="411"/>
    </row>
    <row r="40" spans="1:7" x14ac:dyDescent="0.2">
      <c r="A40" s="1"/>
      <c r="B40" s="1"/>
      <c r="C40" s="1"/>
      <c r="D40" s="1"/>
      <c r="E40" s="417" t="s">
        <v>130</v>
      </c>
      <c r="F40" s="434">
        <v>6.66</v>
      </c>
      <c r="G40" s="411"/>
    </row>
    <row r="41" spans="1:7" x14ac:dyDescent="0.2">
      <c r="A41" s="1"/>
      <c r="B41" s="1"/>
      <c r="C41" s="1"/>
      <c r="D41" s="1"/>
      <c r="E41" s="422" t="s">
        <v>473</v>
      </c>
      <c r="F41" s="435">
        <v>8</v>
      </c>
      <c r="G41" s="411"/>
    </row>
    <row r="42" spans="1:7" x14ac:dyDescent="0.2">
      <c r="A42" s="411"/>
      <c r="B42" s="411"/>
      <c r="C42" s="411"/>
      <c r="D42" s="411"/>
      <c r="E42" s="411"/>
      <c r="F42" s="411"/>
      <c r="G42" s="411"/>
    </row>
    <row r="43" spans="1:7" x14ac:dyDescent="0.2">
      <c r="A43" s="411"/>
      <c r="B43" s="411"/>
      <c r="C43" s="411"/>
      <c r="D43" s="411"/>
      <c r="E43" s="411"/>
      <c r="F43" s="411"/>
      <c r="G43" s="411"/>
    </row>
    <row r="44" spans="1:7" x14ac:dyDescent="0.2">
      <c r="A44" s="411"/>
      <c r="B44" s="411"/>
      <c r="C44" s="411"/>
      <c r="D44" s="411"/>
      <c r="E44" s="411"/>
      <c r="F44" s="411"/>
      <c r="G44" s="411"/>
    </row>
    <row r="45" spans="1:7" ht="15" x14ac:dyDescent="0.25">
      <c r="A45" s="436" t="s">
        <v>474</v>
      </c>
      <c r="B45" s="1"/>
      <c r="C45" s="1"/>
      <c r="D45" s="1"/>
      <c r="E45" s="1"/>
      <c r="F45" s="1"/>
      <c r="G45" s="1"/>
    </row>
    <row r="46" spans="1:7" x14ac:dyDescent="0.2">
      <c r="A46" s="1" t="s">
        <v>475</v>
      </c>
      <c r="B46" s="1"/>
      <c r="C46" s="1"/>
      <c r="D46" s="1"/>
      <c r="E46" s="1"/>
      <c r="F46" s="1"/>
      <c r="G46" s="1"/>
    </row>
    <row r="47" spans="1:7" x14ac:dyDescent="0.2">
      <c r="A47" s="1" t="s">
        <v>476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36" t="s">
        <v>477</v>
      </c>
      <c r="B49" s="1"/>
      <c r="C49" s="1"/>
      <c r="D49" s="1"/>
      <c r="E49" s="1"/>
      <c r="F49" s="1"/>
      <c r="G49" s="1"/>
    </row>
    <row r="50" spans="1:7" x14ac:dyDescent="0.2">
      <c r="A50" s="1" t="s">
        <v>663</v>
      </c>
      <c r="B50" s="1"/>
      <c r="C50" s="1"/>
      <c r="D50" s="1"/>
      <c r="E50" s="1"/>
      <c r="F50" s="1"/>
      <c r="G50" s="1"/>
    </row>
    <row r="51" spans="1:7" x14ac:dyDescent="0.2">
      <c r="A51" s="1" t="s">
        <v>664</v>
      </c>
      <c r="B51" s="1"/>
      <c r="C51" s="1"/>
      <c r="D51" s="1"/>
      <c r="E51" s="1"/>
      <c r="F51" s="1"/>
      <c r="G51" s="1"/>
    </row>
    <row r="52" spans="1:7" x14ac:dyDescent="0.2">
      <c r="A52" s="1" t="s">
        <v>665</v>
      </c>
      <c r="B52" s="1"/>
      <c r="C52" s="1"/>
      <c r="D52" s="1"/>
      <c r="E52" s="1"/>
      <c r="F52" s="1"/>
      <c r="G52" s="1"/>
    </row>
    <row r="53" spans="1:7" x14ac:dyDescent="0.2">
      <c r="A53" s="1" t="s">
        <v>666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36" t="s">
        <v>478</v>
      </c>
      <c r="B55" s="1"/>
      <c r="C55" s="1"/>
      <c r="D55" s="1"/>
      <c r="E55" s="1"/>
      <c r="F55" s="1"/>
      <c r="G55" s="1"/>
    </row>
    <row r="56" spans="1:7" x14ac:dyDescent="0.2">
      <c r="A56" s="1" t="s">
        <v>667</v>
      </c>
      <c r="B56" s="1"/>
      <c r="C56" s="1"/>
      <c r="D56" s="1"/>
      <c r="E56" s="1"/>
      <c r="F56" s="1"/>
      <c r="G56" s="1"/>
    </row>
    <row r="57" spans="1:7" x14ac:dyDescent="0.2">
      <c r="A57" s="1" t="s">
        <v>668</v>
      </c>
      <c r="B57" s="1"/>
      <c r="C57" s="1"/>
      <c r="D57" s="1"/>
      <c r="E57" s="1"/>
      <c r="F57" s="1"/>
      <c r="G57" s="1"/>
    </row>
    <row r="58" spans="1:7" x14ac:dyDescent="0.2">
      <c r="A58" s="1" t="s">
        <v>669</v>
      </c>
      <c r="B58" s="1"/>
      <c r="C58" s="1"/>
      <c r="D58" s="1"/>
      <c r="E58" s="1"/>
      <c r="F58" s="1"/>
      <c r="G58" s="1"/>
    </row>
    <row r="59" spans="1:7" x14ac:dyDescent="0.2">
      <c r="A59" s="1" t="s">
        <v>670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36" t="s">
        <v>642</v>
      </c>
      <c r="B61" s="1"/>
      <c r="C61" s="1"/>
      <c r="D61" s="1"/>
      <c r="E61" s="1"/>
      <c r="F61" s="1"/>
      <c r="G61" s="1"/>
    </row>
    <row r="62" spans="1:7" x14ac:dyDescent="0.2">
      <c r="A62" s="1" t="s">
        <v>671</v>
      </c>
      <c r="B62" s="1"/>
      <c r="C62" s="1"/>
      <c r="D62" s="1"/>
      <c r="E62" s="1"/>
      <c r="F62" s="1"/>
      <c r="G62" s="1"/>
    </row>
    <row r="63" spans="1:7" x14ac:dyDescent="0.2">
      <c r="A63" s="1" t="s">
        <v>645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36" t="s">
        <v>479</v>
      </c>
      <c r="B65" s="1"/>
      <c r="C65" s="1"/>
      <c r="D65" s="1"/>
      <c r="E65" s="1"/>
      <c r="F65" s="1"/>
      <c r="G65" s="1"/>
    </row>
    <row r="66" spans="1:7" x14ac:dyDescent="0.2">
      <c r="A66" s="1" t="s">
        <v>480</v>
      </c>
      <c r="B66" s="1"/>
      <c r="C66" s="1"/>
      <c r="D66" s="1"/>
      <c r="E66" s="1"/>
      <c r="F66" s="1"/>
      <c r="G66" s="1"/>
    </row>
    <row r="67" spans="1:7" x14ac:dyDescent="0.2">
      <c r="A67" s="1" t="s">
        <v>481</v>
      </c>
      <c r="B67" s="1"/>
      <c r="C67" s="1"/>
      <c r="D67" s="1"/>
      <c r="E67" s="1"/>
      <c r="F67" s="1"/>
      <c r="G67" s="1"/>
    </row>
    <row r="68" spans="1:7" x14ac:dyDescent="0.2">
      <c r="A68" s="1" t="s">
        <v>482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/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57" t="s">
        <v>496</v>
      </c>
      <c r="B1" s="460"/>
      <c r="C1" s="460"/>
      <c r="D1" s="460"/>
    </row>
    <row r="2" spans="1:18" x14ac:dyDescent="0.2">
      <c r="A2" s="490"/>
      <c r="B2" s="488"/>
      <c r="C2" s="488"/>
      <c r="D2" s="491"/>
    </row>
    <row r="3" spans="1:18" x14ac:dyDescent="0.2">
      <c r="A3" s="492"/>
      <c r="B3" s="492">
        <v>2013</v>
      </c>
      <c r="C3" s="492">
        <v>2014</v>
      </c>
      <c r="D3" s="492">
        <v>2015</v>
      </c>
    </row>
    <row r="4" spans="1:18" x14ac:dyDescent="0.2">
      <c r="A4" s="459" t="s">
        <v>134</v>
      </c>
      <c r="B4" s="487">
        <v>-7.4982580478999354</v>
      </c>
      <c r="C4" s="487">
        <v>-7.7534559792724975</v>
      </c>
      <c r="D4" s="487">
        <v>-1.0512833151929974</v>
      </c>
      <c r="Q4" s="814"/>
      <c r="R4" s="814"/>
    </row>
    <row r="5" spans="1:18" x14ac:dyDescent="0.2">
      <c r="A5" s="459" t="s">
        <v>135</v>
      </c>
      <c r="B5" s="487">
        <v>-8.8924530160599851</v>
      </c>
      <c r="C5" s="487">
        <v>-6.2083996578738363</v>
      </c>
      <c r="D5" s="487">
        <v>-0.4687052817959862</v>
      </c>
    </row>
    <row r="6" spans="1:18" x14ac:dyDescent="0.2">
      <c r="A6" s="459" t="s">
        <v>136</v>
      </c>
      <c r="B6" s="487">
        <v>-9.2827590482357305</v>
      </c>
      <c r="C6" s="487">
        <v>-5.1315077865639136</v>
      </c>
      <c r="D6" s="487">
        <v>-0.39992886485677459</v>
      </c>
    </row>
    <row r="7" spans="1:18" x14ac:dyDescent="0.2">
      <c r="A7" s="459" t="s">
        <v>137</v>
      </c>
      <c r="B7" s="487">
        <v>-9.3694248229796155</v>
      </c>
      <c r="C7" s="487">
        <v>-4.9922334934409838</v>
      </c>
      <c r="D7" s="487">
        <v>0.22209866454927193</v>
      </c>
    </row>
    <row r="8" spans="1:18" x14ac:dyDescent="0.2">
      <c r="A8" s="459" t="s">
        <v>138</v>
      </c>
      <c r="B8" s="487">
        <v>-9.8600142648082088</v>
      </c>
      <c r="C8" s="487">
        <v>-4.2331880577206462</v>
      </c>
      <c r="D8" s="748">
        <v>0.50687555431531606</v>
      </c>
    </row>
    <row r="9" spans="1:18" x14ac:dyDescent="0.2">
      <c r="A9" s="459" t="s">
        <v>139</v>
      </c>
      <c r="B9" s="487">
        <v>-10.661427553112601</v>
      </c>
      <c r="C9" s="487">
        <v>-2.8956546324578754</v>
      </c>
      <c r="D9" s="748">
        <v>0.81058485104917832</v>
      </c>
    </row>
    <row r="10" spans="1:18" x14ac:dyDescent="0.2">
      <c r="A10" s="459" t="s">
        <v>140</v>
      </c>
      <c r="B10" s="487">
        <v>-10.494063006540271</v>
      </c>
      <c r="C10" s="487">
        <v>-2.6585960845157994</v>
      </c>
      <c r="D10" s="748">
        <v>1.2033916809178971</v>
      </c>
    </row>
    <row r="11" spans="1:18" x14ac:dyDescent="0.2">
      <c r="A11" s="459" t="s">
        <v>141</v>
      </c>
      <c r="B11" s="487">
        <v>-10.991666855459252</v>
      </c>
      <c r="C11" s="487">
        <v>-2.284651620043507</v>
      </c>
      <c r="D11" s="748">
        <v>2.0026815509292013</v>
      </c>
    </row>
    <row r="12" spans="1:18" x14ac:dyDescent="0.2">
      <c r="A12" s="459" t="s">
        <v>142</v>
      </c>
      <c r="B12" s="487">
        <v>-10.415991755541489</v>
      </c>
      <c r="C12" s="487">
        <v>-1.6561979052101425</v>
      </c>
      <c r="D12" s="748" t="s">
        <v>607</v>
      </c>
    </row>
    <row r="13" spans="1:18" x14ac:dyDescent="0.2">
      <c r="A13" s="459" t="s">
        <v>143</v>
      </c>
      <c r="B13" s="487">
        <v>-10.205386523367592</v>
      </c>
      <c r="C13" s="487">
        <v>-1.193870047716552</v>
      </c>
      <c r="D13" s="748" t="s">
        <v>607</v>
      </c>
    </row>
    <row r="14" spans="1:18" x14ac:dyDescent="0.2">
      <c r="A14" s="459" t="s">
        <v>144</v>
      </c>
      <c r="B14" s="487">
        <v>-9.7135005410103492</v>
      </c>
      <c r="C14" s="487">
        <v>-1.4617574978587269</v>
      </c>
      <c r="D14" s="748" t="s">
        <v>607</v>
      </c>
    </row>
    <row r="15" spans="1:18" x14ac:dyDescent="0.2">
      <c r="A15" s="488" t="s">
        <v>145</v>
      </c>
      <c r="B15" s="489">
        <v>-8.9053259764972612</v>
      </c>
      <c r="C15" s="489">
        <v>-1.4186856130305994</v>
      </c>
      <c r="D15" s="749" t="s">
        <v>607</v>
      </c>
    </row>
    <row r="16" spans="1:18" x14ac:dyDescent="0.2">
      <c r="A16" s="458"/>
      <c r="B16" s="459"/>
      <c r="C16" s="459"/>
      <c r="D16" s="93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K17" sqref="K17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95" t="s">
        <v>24</v>
      </c>
      <c r="B1" s="496"/>
      <c r="C1" s="496"/>
      <c r="D1" s="496"/>
      <c r="E1" s="496"/>
      <c r="F1" s="496"/>
      <c r="G1" s="496"/>
      <c r="H1" s="496"/>
    </row>
    <row r="2" spans="1:8" ht="15.75" x14ac:dyDescent="0.25">
      <c r="A2" s="497"/>
      <c r="B2" s="498"/>
      <c r="C2" s="499"/>
      <c r="D2" s="499"/>
      <c r="E2" s="499"/>
      <c r="F2" s="499"/>
      <c r="G2" s="499"/>
      <c r="H2" s="528" t="s">
        <v>159</v>
      </c>
    </row>
    <row r="3" spans="1:8" s="80" customFormat="1" x14ac:dyDescent="0.2">
      <c r="A3" s="451"/>
      <c r="B3" s="859">
        <f>INDICE!A3</f>
        <v>42217</v>
      </c>
      <c r="C3" s="860"/>
      <c r="D3" s="860" t="s">
        <v>120</v>
      </c>
      <c r="E3" s="860"/>
      <c r="F3" s="860" t="s">
        <v>121</v>
      </c>
      <c r="G3" s="860"/>
      <c r="H3" s="860"/>
    </row>
    <row r="4" spans="1:8" s="80" customFormat="1" x14ac:dyDescent="0.2">
      <c r="A4" s="452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447" t="s">
        <v>491</v>
      </c>
      <c r="H4" s="447" t="s">
        <v>128</v>
      </c>
    </row>
    <row r="5" spans="1:8" s="102" customFormat="1" x14ac:dyDescent="0.2">
      <c r="A5" s="501" t="s">
        <v>146</v>
      </c>
      <c r="B5" s="510">
        <v>52.176770000000005</v>
      </c>
      <c r="C5" s="503">
        <v>-3.1460726716725387</v>
      </c>
      <c r="D5" s="502">
        <v>573.96868000000006</v>
      </c>
      <c r="E5" s="503">
        <v>0.59602012717223807</v>
      </c>
      <c r="F5" s="502">
        <v>862.18384000000015</v>
      </c>
      <c r="G5" s="503">
        <v>-2.0475256999128963</v>
      </c>
      <c r="H5" s="508">
        <v>48.177902928680219</v>
      </c>
    </row>
    <row r="6" spans="1:8" s="102" customFormat="1" x14ac:dyDescent="0.2">
      <c r="A6" s="501" t="s">
        <v>147</v>
      </c>
      <c r="B6" s="510">
        <v>21.658509999999993</v>
      </c>
      <c r="C6" s="503">
        <v>-7.8039178793953239</v>
      </c>
      <c r="D6" s="502">
        <v>367.21170999999998</v>
      </c>
      <c r="E6" s="503">
        <v>-0.13330364623926838</v>
      </c>
      <c r="F6" s="502">
        <v>509.08672999999987</v>
      </c>
      <c r="G6" s="503">
        <v>-3.0654526511994771</v>
      </c>
      <c r="H6" s="508">
        <v>28.447217312979589</v>
      </c>
    </row>
    <row r="7" spans="1:8" s="102" customFormat="1" x14ac:dyDescent="0.2">
      <c r="A7" s="501" t="s">
        <v>148</v>
      </c>
      <c r="B7" s="510">
        <v>3.5633399999999997</v>
      </c>
      <c r="C7" s="503">
        <v>31.397891491848746</v>
      </c>
      <c r="D7" s="502">
        <v>27.785580000000003</v>
      </c>
      <c r="E7" s="503">
        <v>21.426142893976696</v>
      </c>
      <c r="F7" s="502">
        <v>40.21284</v>
      </c>
      <c r="G7" s="503">
        <v>18.338910946915153</v>
      </c>
      <c r="H7" s="508">
        <v>2.2470501210119509</v>
      </c>
    </row>
    <row r="8" spans="1:8" s="102" customFormat="1" x14ac:dyDescent="0.2">
      <c r="A8" s="504" t="s">
        <v>625</v>
      </c>
      <c r="B8" s="509">
        <v>34.930190000000003</v>
      </c>
      <c r="C8" s="506">
        <v>46.268804840034818</v>
      </c>
      <c r="D8" s="505">
        <v>266.79300999999998</v>
      </c>
      <c r="E8" s="507">
        <v>79.532677923193944</v>
      </c>
      <c r="F8" s="505">
        <v>378.10016999999999</v>
      </c>
      <c r="G8" s="507">
        <v>154.17823862828513</v>
      </c>
      <c r="H8" s="834">
        <v>21.127829637328258</v>
      </c>
    </row>
    <row r="9" spans="1:8" s="80" customFormat="1" x14ac:dyDescent="0.2">
      <c r="A9" s="453" t="s">
        <v>119</v>
      </c>
      <c r="B9" s="69">
        <v>112.32881</v>
      </c>
      <c r="C9" s="70">
        <v>8.0540928386206154</v>
      </c>
      <c r="D9" s="69">
        <v>1235.7589800000001</v>
      </c>
      <c r="E9" s="70">
        <v>11.354045440770941</v>
      </c>
      <c r="F9" s="69">
        <v>1789.5835799999998</v>
      </c>
      <c r="G9" s="70">
        <v>12.685141162921074</v>
      </c>
      <c r="H9" s="70">
        <v>100</v>
      </c>
    </row>
    <row r="10" spans="1:8" s="102" customFormat="1" x14ac:dyDescent="0.2">
      <c r="A10" s="494"/>
      <c r="B10" s="493"/>
      <c r="C10" s="500"/>
      <c r="D10" s="493"/>
      <c r="E10" s="500"/>
      <c r="F10" s="493"/>
      <c r="G10" s="500"/>
      <c r="H10" s="93" t="s">
        <v>239</v>
      </c>
    </row>
    <row r="11" spans="1:8" s="102" customFormat="1" x14ac:dyDescent="0.2">
      <c r="A11" s="454" t="s">
        <v>561</v>
      </c>
      <c r="B11" s="493"/>
      <c r="C11" s="493"/>
      <c r="D11" s="493"/>
      <c r="E11" s="493"/>
      <c r="F11" s="493"/>
      <c r="G11" s="500"/>
      <c r="H11" s="500"/>
    </row>
    <row r="12" spans="1:8" s="102" customFormat="1" x14ac:dyDescent="0.2">
      <c r="A12" s="454" t="s">
        <v>624</v>
      </c>
      <c r="B12" s="493"/>
      <c r="C12" s="493"/>
      <c r="D12" s="493"/>
      <c r="E12" s="493"/>
      <c r="F12" s="493"/>
      <c r="G12" s="500"/>
      <c r="H12" s="500"/>
    </row>
    <row r="13" spans="1:8" s="102" customFormat="1" ht="14.25" x14ac:dyDescent="0.2">
      <c r="A13" s="166" t="s">
        <v>656</v>
      </c>
      <c r="B13" s="459"/>
      <c r="C13" s="459"/>
      <c r="D13" s="459"/>
      <c r="E13" s="459"/>
      <c r="F13" s="459"/>
      <c r="G13" s="459"/>
      <c r="H13" s="459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133" priority="4" operator="between">
      <formula>0</formula>
      <formula>0.5</formula>
    </cfRule>
  </conditionalFormatting>
  <conditionalFormatting sqref="D8">
    <cfRule type="cellIs" dxfId="132" priority="3" operator="between">
      <formula>0</formula>
      <formula>0.5</formula>
    </cfRule>
  </conditionalFormatting>
  <conditionalFormatting sqref="F8">
    <cfRule type="cellIs" dxfId="131" priority="2" operator="between">
      <formula>0</formula>
      <formula>0.5</formula>
    </cfRule>
  </conditionalFormatting>
  <conditionalFormatting sqref="H8">
    <cfRule type="cellIs" dxfId="130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K8" sqref="K8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28" t="s">
        <v>159</v>
      </c>
    </row>
    <row r="3" spans="1:14" s="102" customFormat="1" x14ac:dyDescent="0.2">
      <c r="A3" s="79"/>
      <c r="B3" s="859">
        <f>INDICE!A3</f>
        <v>42217</v>
      </c>
      <c r="C3" s="860"/>
      <c r="D3" s="861" t="s">
        <v>120</v>
      </c>
      <c r="E3" s="861"/>
      <c r="F3" s="861" t="s">
        <v>121</v>
      </c>
      <c r="G3" s="861"/>
      <c r="H3" s="861"/>
      <c r="I3" s="529"/>
    </row>
    <row r="4" spans="1:14" s="102" customFormat="1" x14ac:dyDescent="0.2">
      <c r="A4" s="81"/>
      <c r="B4" s="97" t="s">
        <v>48</v>
      </c>
      <c r="C4" s="97" t="s">
        <v>497</v>
      </c>
      <c r="D4" s="97" t="s">
        <v>48</v>
      </c>
      <c r="E4" s="97" t="s">
        <v>491</v>
      </c>
      <c r="F4" s="97" t="s">
        <v>48</v>
      </c>
      <c r="G4" s="447" t="s">
        <v>491</v>
      </c>
      <c r="H4" s="447" t="s">
        <v>110</v>
      </c>
      <c r="I4" s="529"/>
    </row>
    <row r="5" spans="1:14" s="102" customFormat="1" x14ac:dyDescent="0.2">
      <c r="A5" s="99" t="s">
        <v>192</v>
      </c>
      <c r="B5" s="531">
        <v>399.48607999999984</v>
      </c>
      <c r="C5" s="524">
        <v>6.3945468735081876E-2</v>
      </c>
      <c r="D5" s="523">
        <v>2886.6781299999998</v>
      </c>
      <c r="E5" s="525">
        <v>0.46192721124467589</v>
      </c>
      <c r="F5" s="523">
        <v>4312.7813299999989</v>
      </c>
      <c r="G5" s="525">
        <v>0.3366344953300916</v>
      </c>
      <c r="H5" s="534">
        <v>92.848929349986193</v>
      </c>
    </row>
    <row r="6" spans="1:14" s="102" customFormat="1" x14ac:dyDescent="0.2">
      <c r="A6" s="99" t="s">
        <v>193</v>
      </c>
      <c r="B6" s="510">
        <v>32.088810000000002</v>
      </c>
      <c r="C6" s="517">
        <v>6.2227874700790844</v>
      </c>
      <c r="D6" s="502">
        <v>222.67541000000006</v>
      </c>
      <c r="E6" s="503">
        <v>6.4578068819018561</v>
      </c>
      <c r="F6" s="502">
        <v>328.36518999999998</v>
      </c>
      <c r="G6" s="503">
        <v>4.8175840241578243</v>
      </c>
      <c r="H6" s="508">
        <v>7.0693026134262178</v>
      </c>
    </row>
    <row r="7" spans="1:14" s="102" customFormat="1" x14ac:dyDescent="0.2">
      <c r="A7" s="99" t="s">
        <v>153</v>
      </c>
      <c r="B7" s="532" t="s">
        <v>150</v>
      </c>
      <c r="C7" s="519" t="s">
        <v>150</v>
      </c>
      <c r="D7" s="518">
        <v>5.731E-2</v>
      </c>
      <c r="E7" s="519">
        <v>-55.724660074165641</v>
      </c>
      <c r="F7" s="518">
        <v>0.10063</v>
      </c>
      <c r="G7" s="519">
        <v>-51.20259916593929</v>
      </c>
      <c r="H7" s="532">
        <v>2.1664413392573079E-3</v>
      </c>
    </row>
    <row r="8" spans="1:14" s="102" customFormat="1" x14ac:dyDescent="0.2">
      <c r="A8" s="530" t="s">
        <v>154</v>
      </c>
      <c r="B8" s="511">
        <v>431.57488999999981</v>
      </c>
      <c r="C8" s="512">
        <v>0.49312957002860258</v>
      </c>
      <c r="D8" s="511">
        <v>3109.4353200000005</v>
      </c>
      <c r="E8" s="512">
        <v>0.86639204702543182</v>
      </c>
      <c r="F8" s="511">
        <v>4641.3212799999992</v>
      </c>
      <c r="G8" s="512">
        <v>0.63871999635861754</v>
      </c>
      <c r="H8" s="512">
        <v>99.9219943333662</v>
      </c>
    </row>
    <row r="9" spans="1:14" s="102" customFormat="1" x14ac:dyDescent="0.2">
      <c r="A9" s="99" t="s">
        <v>155</v>
      </c>
      <c r="B9" s="532">
        <v>0.54521999999999993</v>
      </c>
      <c r="C9" s="519">
        <v>49.383527864540518</v>
      </c>
      <c r="D9" s="518">
        <v>2.7346200000000001</v>
      </c>
      <c r="E9" s="519">
        <v>20.742837210739903</v>
      </c>
      <c r="F9" s="518">
        <v>3.6233199999999997</v>
      </c>
      <c r="G9" s="519">
        <v>2.0834683338169824</v>
      </c>
      <c r="H9" s="508">
        <v>7.800566663378504E-2</v>
      </c>
    </row>
    <row r="10" spans="1:14" s="102" customFormat="1" x14ac:dyDescent="0.2">
      <c r="A10" s="68" t="s">
        <v>156</v>
      </c>
      <c r="B10" s="513">
        <v>432.12010999999978</v>
      </c>
      <c r="C10" s="514">
        <v>0.53464446185170567</v>
      </c>
      <c r="D10" s="513">
        <v>3112.1699400000002</v>
      </c>
      <c r="E10" s="514">
        <v>0.8809842321615371</v>
      </c>
      <c r="F10" s="513">
        <v>4644.9445999999998</v>
      </c>
      <c r="G10" s="514">
        <v>0.63983104439987781</v>
      </c>
      <c r="H10" s="514">
        <v>100</v>
      </c>
    </row>
    <row r="11" spans="1:14" s="102" customFormat="1" x14ac:dyDescent="0.2">
      <c r="A11" s="104" t="s">
        <v>157</v>
      </c>
      <c r="B11" s="520"/>
      <c r="C11" s="520"/>
      <c r="D11" s="520"/>
      <c r="E11" s="520"/>
      <c r="F11" s="520"/>
      <c r="G11" s="520"/>
      <c r="H11" s="520"/>
    </row>
    <row r="12" spans="1:14" s="102" customFormat="1" x14ac:dyDescent="0.2">
      <c r="A12" s="105" t="s">
        <v>199</v>
      </c>
      <c r="B12" s="533">
        <v>24.949210000000011</v>
      </c>
      <c r="C12" s="522">
        <v>-11.785042866048022</v>
      </c>
      <c r="D12" s="521">
        <v>188.08748</v>
      </c>
      <c r="E12" s="522">
        <v>-5.4498588992786585</v>
      </c>
      <c r="F12" s="521">
        <v>282.86078999999995</v>
      </c>
      <c r="G12" s="522">
        <v>-1.3189371347287375</v>
      </c>
      <c r="H12" s="535">
        <v>6.0896483028021464</v>
      </c>
    </row>
    <row r="13" spans="1:14" s="102" customFormat="1" x14ac:dyDescent="0.2">
      <c r="A13" s="106" t="s">
        <v>158</v>
      </c>
      <c r="B13" s="573">
        <v>5.773674823881727</v>
      </c>
      <c r="C13" s="526"/>
      <c r="D13" s="555">
        <v>6.0436121299982739</v>
      </c>
      <c r="E13" s="526"/>
      <c r="F13" s="555">
        <v>6.0896483028021464</v>
      </c>
      <c r="G13" s="526"/>
      <c r="H13" s="536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239</v>
      </c>
    </row>
    <row r="15" spans="1:14" s="102" customFormat="1" x14ac:dyDescent="0.2">
      <c r="A15" s="94" t="s">
        <v>561</v>
      </c>
      <c r="B15" s="136"/>
      <c r="C15" s="136"/>
      <c r="D15" s="136"/>
      <c r="E15" s="136"/>
      <c r="F15" s="527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498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656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129" priority="1" operator="between">
      <formula>0</formula>
      <formula>0.5</formula>
    </cfRule>
  </conditionalFormatting>
  <conditionalFormatting sqref="B9:G9">
    <cfRule type="cellIs" dxfId="128" priority="3" operator="between">
      <formula>0</formula>
      <formula>0.5</formula>
    </cfRule>
  </conditionalFormatting>
  <conditionalFormatting sqref="B7:G7">
    <cfRule type="cellIs" dxfId="127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L23" sqref="L23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600</v>
      </c>
    </row>
    <row r="2" spans="1:9" ht="15.75" x14ac:dyDescent="0.25">
      <c r="A2" s="2"/>
      <c r="B2" s="109"/>
      <c r="H2" s="110" t="s">
        <v>159</v>
      </c>
    </row>
    <row r="3" spans="1:9" s="114" customFormat="1" ht="13.7" customHeight="1" x14ac:dyDescent="0.2">
      <c r="A3" s="111"/>
      <c r="B3" s="862">
        <f>INDICE!A3</f>
        <v>42217</v>
      </c>
      <c r="C3" s="862"/>
      <c r="D3" s="862"/>
      <c r="E3" s="112"/>
      <c r="F3" s="863" t="s">
        <v>121</v>
      </c>
      <c r="G3" s="863"/>
      <c r="H3" s="863"/>
    </row>
    <row r="4" spans="1:9" s="114" customFormat="1" x14ac:dyDescent="0.2">
      <c r="A4" s="115"/>
      <c r="B4" s="116" t="s">
        <v>151</v>
      </c>
      <c r="C4" s="116" t="s">
        <v>152</v>
      </c>
      <c r="D4" s="116" t="s">
        <v>160</v>
      </c>
      <c r="E4" s="116"/>
      <c r="F4" s="116" t="s">
        <v>151</v>
      </c>
      <c r="G4" s="116" t="s">
        <v>152</v>
      </c>
      <c r="H4" s="116" t="s">
        <v>160</v>
      </c>
    </row>
    <row r="5" spans="1:9" s="114" customFormat="1" x14ac:dyDescent="0.2">
      <c r="A5" s="111" t="s">
        <v>161</v>
      </c>
      <c r="B5" s="117">
        <v>62.267869999999995</v>
      </c>
      <c r="C5" s="117">
        <v>2.8139499999999993</v>
      </c>
      <c r="D5" s="537">
        <v>65.081819999999993</v>
      </c>
      <c r="E5" s="538"/>
      <c r="F5" s="538">
        <v>663.6543700000002</v>
      </c>
      <c r="G5" s="538">
        <v>25.494479999999974</v>
      </c>
      <c r="H5" s="537">
        <v>689.14885000000015</v>
      </c>
      <c r="I5" s="82"/>
    </row>
    <row r="6" spans="1:9" s="114" customFormat="1" x14ac:dyDescent="0.2">
      <c r="A6" s="115" t="s">
        <v>162</v>
      </c>
      <c r="B6" s="118">
        <v>12.32901</v>
      </c>
      <c r="C6" s="119">
        <v>0.76177000000000017</v>
      </c>
      <c r="D6" s="539">
        <v>13.090780000000001</v>
      </c>
      <c r="E6" s="266"/>
      <c r="F6" s="266">
        <v>126.60573000000002</v>
      </c>
      <c r="G6" s="266">
        <v>6.5416699999999999</v>
      </c>
      <c r="H6" s="539">
        <v>133.14740000000003</v>
      </c>
      <c r="I6" s="82"/>
    </row>
    <row r="7" spans="1:9" s="114" customFormat="1" x14ac:dyDescent="0.2">
      <c r="A7" s="115" t="s">
        <v>163</v>
      </c>
      <c r="B7" s="118">
        <v>8.426540000000001</v>
      </c>
      <c r="C7" s="119">
        <v>0.68424000000000007</v>
      </c>
      <c r="D7" s="539">
        <v>9.1107800000000019</v>
      </c>
      <c r="E7" s="266"/>
      <c r="F7" s="266">
        <v>82.822720000000032</v>
      </c>
      <c r="G7" s="266">
        <v>6.3010999999999973</v>
      </c>
      <c r="H7" s="539">
        <v>89.123820000000023</v>
      </c>
      <c r="I7" s="82"/>
    </row>
    <row r="8" spans="1:9" s="114" customFormat="1" x14ac:dyDescent="0.2">
      <c r="A8" s="115" t="s">
        <v>164</v>
      </c>
      <c r="B8" s="118">
        <v>24.244469999999996</v>
      </c>
      <c r="C8" s="118">
        <v>1.22394</v>
      </c>
      <c r="D8" s="539">
        <v>25.468409999999995</v>
      </c>
      <c r="E8" s="266"/>
      <c r="F8" s="266">
        <v>200.22583000000003</v>
      </c>
      <c r="G8" s="266">
        <v>11.202300000000003</v>
      </c>
      <c r="H8" s="539">
        <v>211.42813000000004</v>
      </c>
      <c r="I8" s="82"/>
    </row>
    <row r="9" spans="1:9" s="114" customFormat="1" x14ac:dyDescent="0.2">
      <c r="A9" s="115" t="s">
        <v>165</v>
      </c>
      <c r="B9" s="118">
        <v>30.026400000000002</v>
      </c>
      <c r="C9" s="118">
        <v>9.7034800000000008</v>
      </c>
      <c r="D9" s="539">
        <v>39.729880000000001</v>
      </c>
      <c r="E9" s="266"/>
      <c r="F9" s="266">
        <v>360.74160999999998</v>
      </c>
      <c r="G9" s="266">
        <v>118.66523000000002</v>
      </c>
      <c r="H9" s="539">
        <v>479.40683999999999</v>
      </c>
      <c r="I9" s="82"/>
    </row>
    <row r="10" spans="1:9" s="114" customFormat="1" x14ac:dyDescent="0.2">
      <c r="A10" s="115" t="s">
        <v>166</v>
      </c>
      <c r="B10" s="118">
        <v>6.4870099999999997</v>
      </c>
      <c r="C10" s="119">
        <v>0.43199000000000004</v>
      </c>
      <c r="D10" s="539">
        <v>6.9189999999999996</v>
      </c>
      <c r="E10" s="266"/>
      <c r="F10" s="266">
        <v>57.63754999999999</v>
      </c>
      <c r="G10" s="266">
        <v>3.5250999999999992</v>
      </c>
      <c r="H10" s="539">
        <v>61.162649999999992</v>
      </c>
      <c r="I10" s="82"/>
    </row>
    <row r="11" spans="1:9" s="114" customFormat="1" x14ac:dyDescent="0.2">
      <c r="A11" s="115" t="s">
        <v>167</v>
      </c>
      <c r="B11" s="118">
        <v>27.57124</v>
      </c>
      <c r="C11" s="118">
        <v>2.2280999999999995</v>
      </c>
      <c r="D11" s="539">
        <v>29.799340000000001</v>
      </c>
      <c r="E11" s="266"/>
      <c r="F11" s="266">
        <v>243.16465999999983</v>
      </c>
      <c r="G11" s="266">
        <v>14.923130000000016</v>
      </c>
      <c r="H11" s="539">
        <v>258.08778999999987</v>
      </c>
      <c r="I11" s="82"/>
    </row>
    <row r="12" spans="1:9" s="114" customFormat="1" x14ac:dyDescent="0.2">
      <c r="A12" s="115" t="s">
        <v>614</v>
      </c>
      <c r="B12" s="118">
        <v>16.362380000000002</v>
      </c>
      <c r="C12" s="119">
        <v>0.86868000000000045</v>
      </c>
      <c r="D12" s="539">
        <v>17.231060000000003</v>
      </c>
      <c r="E12" s="266"/>
      <c r="F12" s="266">
        <v>163.08941999999979</v>
      </c>
      <c r="G12" s="266">
        <v>7.6930800000000046</v>
      </c>
      <c r="H12" s="539">
        <v>170.7824999999998</v>
      </c>
      <c r="I12" s="82"/>
    </row>
    <row r="13" spans="1:9" s="114" customFormat="1" x14ac:dyDescent="0.2">
      <c r="A13" s="115" t="s">
        <v>168</v>
      </c>
      <c r="B13" s="118">
        <v>63.582430000000031</v>
      </c>
      <c r="C13" s="118">
        <v>4.8210599999999992</v>
      </c>
      <c r="D13" s="539">
        <v>68.403490000000033</v>
      </c>
      <c r="E13" s="266"/>
      <c r="F13" s="266">
        <v>723.777999999999</v>
      </c>
      <c r="G13" s="266">
        <v>48.422760000000011</v>
      </c>
      <c r="H13" s="539">
        <v>772.20075999999904</v>
      </c>
      <c r="I13" s="82"/>
    </row>
    <row r="14" spans="1:9" s="114" customFormat="1" x14ac:dyDescent="0.2">
      <c r="A14" s="115" t="s">
        <v>169</v>
      </c>
      <c r="B14" s="119">
        <v>0.47382999999999997</v>
      </c>
      <c r="C14" s="119">
        <v>4.8549999999999996E-2</v>
      </c>
      <c r="D14" s="540">
        <v>0.52237999999999996</v>
      </c>
      <c r="E14" s="119"/>
      <c r="F14" s="266">
        <v>5.9754799999999992</v>
      </c>
      <c r="G14" s="119">
        <v>0.55152999999999996</v>
      </c>
      <c r="H14" s="540">
        <v>6.5270099999999989</v>
      </c>
      <c r="I14" s="82"/>
    </row>
    <row r="15" spans="1:9" s="114" customFormat="1" x14ac:dyDescent="0.2">
      <c r="A15" s="115" t="s">
        <v>170</v>
      </c>
      <c r="B15" s="118">
        <v>45.630400000000002</v>
      </c>
      <c r="C15" s="118">
        <v>2.2332900000000007</v>
      </c>
      <c r="D15" s="539">
        <v>47.863690000000005</v>
      </c>
      <c r="E15" s="266"/>
      <c r="F15" s="266">
        <v>474.32741000000004</v>
      </c>
      <c r="G15" s="266">
        <v>20.203459999999978</v>
      </c>
      <c r="H15" s="539">
        <v>494.53087000000005</v>
      </c>
      <c r="I15" s="82"/>
    </row>
    <row r="16" spans="1:9" s="114" customFormat="1" x14ac:dyDescent="0.2">
      <c r="A16" s="115" t="s">
        <v>171</v>
      </c>
      <c r="B16" s="118">
        <v>9.3492599999999992</v>
      </c>
      <c r="C16" s="119">
        <v>0.36726999999999999</v>
      </c>
      <c r="D16" s="539">
        <v>9.7165299999999988</v>
      </c>
      <c r="E16" s="266"/>
      <c r="F16" s="266">
        <v>92.44667999999993</v>
      </c>
      <c r="G16" s="266">
        <v>2.938060000000001</v>
      </c>
      <c r="H16" s="539">
        <v>95.384739999999937</v>
      </c>
      <c r="I16" s="82"/>
    </row>
    <row r="17" spans="1:14" s="114" customFormat="1" x14ac:dyDescent="0.2">
      <c r="A17" s="115" t="s">
        <v>172</v>
      </c>
      <c r="B17" s="118">
        <v>22.75752</v>
      </c>
      <c r="C17" s="118">
        <v>1.5288900000000001</v>
      </c>
      <c r="D17" s="539">
        <v>24.28641</v>
      </c>
      <c r="E17" s="266"/>
      <c r="F17" s="266">
        <v>227.80289000000008</v>
      </c>
      <c r="G17" s="266">
        <v>13.090280000000009</v>
      </c>
      <c r="H17" s="539">
        <v>240.89317000000008</v>
      </c>
      <c r="I17" s="82"/>
    </row>
    <row r="18" spans="1:14" s="114" customFormat="1" x14ac:dyDescent="0.2">
      <c r="A18" s="115" t="s">
        <v>173</v>
      </c>
      <c r="B18" s="118">
        <v>2.56691</v>
      </c>
      <c r="C18" s="119">
        <v>0.16012000000000001</v>
      </c>
      <c r="D18" s="539">
        <v>2.7270300000000001</v>
      </c>
      <c r="E18" s="266"/>
      <c r="F18" s="266">
        <v>26.575389999999992</v>
      </c>
      <c r="G18" s="266">
        <v>1.5335999999999996</v>
      </c>
      <c r="H18" s="539">
        <v>28.108989999999991</v>
      </c>
      <c r="I18" s="82"/>
    </row>
    <row r="19" spans="1:14" s="114" customFormat="1" x14ac:dyDescent="0.2">
      <c r="A19" s="115" t="s">
        <v>174</v>
      </c>
      <c r="B19" s="118">
        <v>36.134640000000005</v>
      </c>
      <c r="C19" s="118">
        <v>2.16974</v>
      </c>
      <c r="D19" s="539">
        <v>38.304380000000002</v>
      </c>
      <c r="E19" s="266"/>
      <c r="F19" s="266">
        <v>516.11384999999996</v>
      </c>
      <c r="G19" s="266">
        <v>27.932740000000017</v>
      </c>
      <c r="H19" s="539">
        <v>544.04658999999992</v>
      </c>
      <c r="I19" s="82"/>
    </row>
    <row r="20" spans="1:14" s="114" customFormat="1" x14ac:dyDescent="0.2">
      <c r="A20" s="115" t="s">
        <v>175</v>
      </c>
      <c r="B20" s="119">
        <v>0.59721000000000002</v>
      </c>
      <c r="C20" s="119" t="s">
        <v>150</v>
      </c>
      <c r="D20" s="540">
        <v>0.59721000000000002</v>
      </c>
      <c r="E20" s="119"/>
      <c r="F20" s="266">
        <v>6.370919999999999</v>
      </c>
      <c r="G20" s="119" t="s">
        <v>150</v>
      </c>
      <c r="H20" s="540">
        <v>6.370919999999999</v>
      </c>
      <c r="I20" s="82"/>
    </row>
    <row r="21" spans="1:14" s="114" customFormat="1" x14ac:dyDescent="0.2">
      <c r="A21" s="115" t="s">
        <v>176</v>
      </c>
      <c r="B21" s="118">
        <v>10.729730000000002</v>
      </c>
      <c r="C21" s="119">
        <v>0.55882999999999994</v>
      </c>
      <c r="D21" s="539">
        <v>11.288560000000002</v>
      </c>
      <c r="E21" s="266"/>
      <c r="F21" s="266">
        <v>113.18118999999999</v>
      </c>
      <c r="G21" s="266">
        <v>5.7382100000000023</v>
      </c>
      <c r="H21" s="539">
        <v>118.9194</v>
      </c>
      <c r="I21" s="82"/>
    </row>
    <row r="22" spans="1:14" s="114" customFormat="1" x14ac:dyDescent="0.2">
      <c r="A22" s="115" t="s">
        <v>177</v>
      </c>
      <c r="B22" s="118">
        <v>5.6676700000000002</v>
      </c>
      <c r="C22" s="119">
        <v>0.28321000000000002</v>
      </c>
      <c r="D22" s="539">
        <v>5.9508800000000006</v>
      </c>
      <c r="E22" s="266"/>
      <c r="F22" s="266">
        <v>61.275620000000011</v>
      </c>
      <c r="G22" s="266">
        <v>2.4791800000000008</v>
      </c>
      <c r="H22" s="539">
        <v>63.75480000000001</v>
      </c>
      <c r="I22" s="82"/>
    </row>
    <row r="23" spans="1:14" x14ac:dyDescent="0.2">
      <c r="A23" s="120" t="s">
        <v>178</v>
      </c>
      <c r="B23" s="121">
        <v>14.281559999999999</v>
      </c>
      <c r="C23" s="121">
        <v>1.2017000000000002</v>
      </c>
      <c r="D23" s="541">
        <v>15.48326</v>
      </c>
      <c r="E23" s="542"/>
      <c r="F23" s="542">
        <v>166.99201000000008</v>
      </c>
      <c r="G23" s="542">
        <v>11.129279999999993</v>
      </c>
      <c r="H23" s="541">
        <v>178.12129000000007</v>
      </c>
      <c r="I23" s="483"/>
      <c r="N23" s="114"/>
    </row>
    <row r="24" spans="1:14" x14ac:dyDescent="0.2">
      <c r="A24" s="122" t="s">
        <v>503</v>
      </c>
      <c r="B24" s="123">
        <v>399.48607999999962</v>
      </c>
      <c r="C24" s="123">
        <v>32.088810000000002</v>
      </c>
      <c r="D24" s="123">
        <v>431.57488999999964</v>
      </c>
      <c r="E24" s="123"/>
      <c r="F24" s="123">
        <v>4312.7813300000016</v>
      </c>
      <c r="G24" s="123">
        <v>328.36519000000106</v>
      </c>
      <c r="H24" s="123">
        <v>4641.146520000003</v>
      </c>
      <c r="I24" s="483"/>
    </row>
    <row r="25" spans="1:14" x14ac:dyDescent="0.2">
      <c r="H25" s="93" t="s">
        <v>239</v>
      </c>
    </row>
    <row r="26" spans="1:14" x14ac:dyDescent="0.2">
      <c r="A26" s="543" t="s">
        <v>499</v>
      </c>
      <c r="G26" s="125"/>
      <c r="H26" s="125"/>
    </row>
    <row r="27" spans="1:14" x14ac:dyDescent="0.2">
      <c r="A27" s="154" t="s">
        <v>240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126" priority="1" operator="between">
      <formula>0</formula>
      <formula>0.5</formula>
    </cfRule>
    <cfRule type="cellIs" dxfId="12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