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09. SEPTIEMBRE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4" l="1"/>
  <c r="F15" i="44" s="1"/>
  <c r="D8" i="44"/>
  <c r="D15" i="44" s="1"/>
  <c r="H14" i="44" l="1"/>
  <c r="H6" i="44"/>
  <c r="H5" i="44"/>
  <c r="H12" i="44"/>
  <c r="H7" i="44"/>
  <c r="H13" i="44"/>
  <c r="H10" i="44"/>
  <c r="H9" i="44"/>
  <c r="H11" i="44"/>
  <c r="H15" i="44"/>
  <c r="H8" i="44"/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<sst xmlns="http://schemas.openxmlformats.org/spreadsheetml/2006/main" count="1754" uniqueCount="674">
  <si>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</si>
  <si>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</si>
  <si>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</si>
  <si>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</si>
  <si>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</si>
  <si>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</si>
  <si>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</si>
  <si>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</si>
  <si>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</si>
  <si>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</si>
  <si>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</si>
  <si>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</si>
  <si>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</si>
  <si>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</si>
  <si>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</si>
  <si>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</si>
  <si>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</si>
  <si>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</si>
  <si>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</si>
  <si>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</si>
  <si>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</si>
  <si>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</si>
  <si>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</si>
  <si>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</si>
  <si>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</si>
  <si>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</si>
  <si>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</si>
  <si>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</si>
  <si>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</si>
  <si>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</si>
  <si>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</si>
  <si>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</si>
  <si>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</si>
  <si>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</si>
  <si>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</si>
  <si>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</si>
  <si>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</si>
  <si>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</si>
  <si>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</si>
  <si>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</si>
  <si>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</si>
  <si>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</si>
  <si>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</si>
  <si>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</si>
  <si>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</si>
  <si>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</si>
  <si>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</si>
  <si>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</si>
  <si>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</si>
  <si>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</si>
  <si>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</si>
  <si>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</si>
  <si>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</si>
  <si>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</si>
  <si>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</si>
  <si>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</si>
  <si>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</si>
  <si>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</si>
  <si>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</si>
  <si>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</si>
  <si>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</si>
  <si>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</si>
  <si>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</si>
  <si>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</si>
  <si>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</si>
  <si>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</si>
  <si>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</si>
  <si>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</si>
  <si>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</si>
  <si>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</si>
  <si>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</si>
  <si>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</si>
  <si>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</si>
  <si>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</si>
  <si>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</si>
  <si>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</si>
  <si>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</si>
  <si>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</si>
  <si>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</si>
  <si>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</si>
  <si>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</si>
  <si>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</si>
  <si>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</si>
  <si>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</si>
  <si>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</si>
  <si>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</si>
  <si>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</si>
  <si>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</si>
  <si>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</si>
  <si>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</si>
  <si>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</si>
  <si>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</si>
  <si>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</si>
  <si>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</si>
  <si>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</si>
  <si>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</si>
  <si>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</si>
  <si>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</si>
  <si>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</si>
  <si>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</si>
  <si>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</si>
  <si>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</si>
  <si>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</si>
  <si>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</si>
  <si>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</si>
  <si>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</si>
  <si>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</si>
  <si>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</si>
  <si>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</si>
  <si>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</si>
  <si>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</si>
  <si>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</si>
  <si>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</si>
  <si>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</si>
  <si>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</si>
  <si>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</si>
  <si>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</si>
  <si>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</si>
  <si>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</si>
  <si>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</si>
  <si>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</si>
  <si>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</si>
  <si>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</si>
  <si>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</si>
  <si>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</si>
  <si>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</si>
  <si>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</si>
  <si>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</si>
  <si>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</si>
  <si>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</si>
  <si>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</si>
  <si>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</si>
  <si>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</si>
  <si>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</si>
  <si>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</si>
  <si>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</si>
  <si>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</si>
  <si>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</si>
  <si>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</si>
  <si>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</si>
  <si>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</si>
  <si>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</si>
  <si>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</si>
  <si>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</si>
  <si>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</si>
  <si>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</si>
  <si>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</si>
  <si>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</si>
  <si>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</si>
  <si>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</si>
  <si>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</si>
  <si>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</si>
  <si>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</si>
  <si>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</si>
  <si>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</si>
  <si>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</si>
  <si>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</si>
  <si>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</si>
  <si>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</si>
  <si>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</si>
  <si>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</si>
  <si>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</si>
  <si>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</si>
  <si>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</si>
  <si>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</si>
  <si>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</si>
  <si>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</si>
  <si>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</si>
  <si>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</si>
  <si>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</si>
  <si>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</si>
  <si>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</si>
  <si>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</si>
  <si>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</si>
  <si>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</si>
  <si>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</si>
  <si>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</si>
  <si>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</si>
  <si>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</si>
  <si>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</si>
  <si>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</si>
  <si>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</si>
  <si>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</si>
  <si>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</si>
  <si>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</si>
  <si>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</si>
  <si>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</si>
  <si>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</si>
  <si>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</si>
  <si>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</si>
  <si>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</si>
  <si>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</si>
  <si>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</si>
  <si>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</si>
  <si>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</si>
  <si>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</si>
  <si>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</si>
  <si>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</si>
  <si>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</si>
  <si>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</si>
  <si>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</si>
  <si>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</si>
  <si>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</si>
  <si>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</si>
  <si>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</si>
  <si>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</si>
  <si>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</si>
  <si>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</si>
  <si>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</si>
  <si>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</si>
  <si>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</si>
  <si>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</si>
  <si>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</si>
  <si>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</si>
  <si>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</si>
  <si>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</si>
  <si>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</si>
  <si>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</si>
  <si>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</si>
  <si>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</si>
  <si>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</si>
  <si>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</si>
  <si>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</si>
  <si>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</si>
  <si>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</si>
  <si>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</si>
  <si>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</si>
  <si>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</si>
  <si>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</si>
  <si>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</si>
  <si>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</si>
  <si>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</si>
  <si>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</si>
  <si>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</si>
  <si>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</si>
  <si>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</si>
  <si>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</si>
  <si>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</si>
  <si>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</si>
  <si>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</si>
  <si>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</si>
  <si>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</si>
  <si>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</si>
  <si>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</si>
  <si>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</si>
  <si>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</si>
  <si>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</si>
  <si>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</si>
  <si>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</si>
  <si>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</si>
  <si>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</si>
  <si>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</si>
  <si>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</si>
  <si>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</si>
  <si>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</si>
  <si>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</si>
  <si>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</si>
  <si>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</si>
  <si>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</si>
  <si>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</si>
  <si>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</si>
  <si>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</si>
  <si>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</si>
  <si>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</si>
  <si>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</si>
  <si>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</si>
  <si>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</si>
  <si>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</si>
  <si>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</si>
  <si>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</si>
  <si>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</si>
  <si>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</si>
  <si>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</si>
  <si>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</si>
  <si>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</si>
  <si>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</si>
  <si>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</si>
  <si>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</si>
  <si>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</si>
  <si>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</si>
  <si>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</si>
  <si>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</si>
  <si>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</si>
  <si>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</si>
  <si>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</si>
  <si>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</si>
  <si>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</si>
  <si>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</si>
  <si>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</si>
  <si>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</si>
  <si>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</si>
  <si>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</si>
  <si>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</si>
  <si>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</si>
  <si>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</si>
  <si>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</si>
  <si>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</si>
  <si>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</si>
  <si>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</si>
  <si>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</si>
  <si>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</si>
  <si>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</si>
  <si>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</si>
  <si>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</si>
  <si>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</si>
  <si>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</si>
  <si>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</si>
  <si>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</si>
  <si>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</si>
  <si>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</si>
  <si>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</si>
  <si>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</si>
  <si>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</si>
  <si>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</si>
  <si>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</si>
  <si>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</si>
  <si>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</si>
  <si>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</si>
  <si>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</si>
  <si>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</si>
  <si>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</si>
  <si>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</si>
  <si>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</si>
  <si>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</si>
  <si>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</si>
  <si>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</si>
  <si>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</si>
  <si>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</si>
  <si>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</si>
  <si>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</si>
  <si>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</si>
  <si>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</si>
  <si>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</si>
  <si>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</si>
  <si>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</si>
  <si>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</si>
  <si>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</si>
  <si>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</si>
  <si>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</si>
  <si>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</si>
  <si>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</si>
  <si>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</si>
  <si>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</si>
  <si>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</si>
  <si>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</si>
  <si>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</si>
  <si>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</si>
  <si>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</si>
  <si>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</si>
  <si>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</si>
  <si>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</si>
  <si>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</si>
  <si>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</si>
  <si>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</si>
  <si>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</si>
  <si>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</si>
  <si>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</si>
  <si>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</si>
  <si>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</si>
  <si>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</si>
  <si>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</si>
  <si>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</si>
  <si>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</si>
  <si>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</si>
  <si>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</si>
  <si>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</si>
  <si>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</si>
  <si>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</si>
  <si>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</si>
  <si>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</si>
  <si>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</si>
  <si>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</si>
  <si>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</si>
  <si>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</si>
  <si>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</si>
  <si>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</si>
  <si>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</si>
  <si>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</si>
  <si>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</si>
  <si>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</si>
  <si>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</si>
  <si>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</si>
  <si>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</si>
  <si>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</si>
  <si>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</si>
  <si>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</si>
  <si>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</si>
  <si>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</si>
  <si>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</si>
  <si>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</si>
  <si>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</si>
  <si>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</si>
  <si>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</si>
  <si>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</si>
  <si>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</si>
  <si>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</si>
  <si>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</si>
  <si>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</si>
  <si>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</si>
  <si>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</si>
  <si>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</si>
  <si>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</si>
  <si>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</si>
  <si>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</si>
  <si>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</si>
  <si>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</si>
  <si>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</si>
  <si>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</si>
  <si>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</si>
  <si>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</si>
  <si>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</si>
  <si>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</si>
  <si>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</si>
  <si>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</si>
  <si>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</si>
  <si>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</si>
  <si>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</si>
  <si>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</si>
  <si>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</si>
  <si>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</si>
  <si>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</si>
  <si>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</si>
  <si>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</si>
  <si>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</si>
  <si>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</si>
  <si>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</si>
  <si>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</si>
  <si>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</si>
  <si>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</si>
  <si>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</si>
  <si>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</si>
  <si>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</si>
  <si>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</si>
  <si>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</si>
  <si>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</si>
  <si>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</si>
  <si>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</si>
  <si>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</si>
  <si>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</si>
  <si>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</si>
  <si>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</si>
  <si>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</si>
  <si>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</si>
  <si>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</si>
  <si>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</si>
  <si>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</si>
  <si>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</si>
  <si>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</si>
  <si>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</si>
  <si>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</si>
  <si>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</si>
  <si>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</si>
  <si>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</si>
  <si>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</si>
  <si>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</si>
  <si>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</si>
  <si>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</si>
  <si>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</si>
  <si>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</si>
  <si>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</si>
  <si>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</si>
  <si>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</si>
  <si>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</si>
  <si>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</si>
  <si>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</si>
  <si>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</si>
  <si>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</si>
  <si>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</si>
  <si>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</si>
  <si>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</si>
  <si>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</si>
  <si>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</si>
  <si>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</si>
  <si>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</si>
  <si>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</si>
  <si>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</si>
  <si>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</si>
  <si>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</si>
  <si>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</si>
  <si>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</si>
  <si>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</si>
  <si>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</si>
  <si>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</si>
  <si>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</si>
  <si>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</si>
  <si>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</si>
  <si>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</si>
  <si>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</si>
  <si>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</si>
  <si>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</si>
  <si>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</si>
  <si>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</si>
  <si>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</si>
  <si>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</si>
  <si>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</si>
  <si>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</si>
  <si>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</si>
  <si>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</si>
  <si>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</si>
  <si>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</si>
  <si>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</si>
  <si>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</si>
  <si>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</si>
  <si>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</si>
  <si>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</si>
  <si>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</si>
  <si>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</si>
  <si>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</si>
  <si>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</si>
  <si>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</si>
  <si>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</si>
  <si>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</si>
  <si>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</si>
  <si>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</si>
  <si>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</si>
  <si>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</si>
  <si>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</si>
  <si>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</si>
  <si>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</si>
  <si>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</si>
  <si>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</si>
  <si>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</si>
  <si>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</si>
  <si>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</si>
  <si>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</si>
  <si>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</si>
  <si>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</si>
  <si>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</si>
  <si>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</si>
  <si>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</si>
  <si>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</si>
  <si>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</si>
  <si>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</si>
  <si>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</si>
  <si>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</si>
  <si>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</si>
  <si>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</si>
  <si>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</si>
  <si>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</si>
  <si>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</si>
  <si>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</si>
  <si>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</si>
  <si>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</si>
  <si>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</si>
  <si>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</si>
  <si>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</si>
  <si>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</si>
  <si>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</si>
  <si>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</si>
  <si>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</si>
  <si>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</si>
  <si>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</si>
  <si>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</si>
  <si>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</si>
  <si>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</si>
  <si>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</si>
  <si>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</si>
  <si>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</si>
  <si>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</si>
  <si>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</si>
  <si>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</si>
  <si>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</si>
  <si>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</si>
  <si>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</si>
  <si>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</si>
  <si>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</si>
  <si>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</si>
  <si>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</si>
  <si>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</si>
  <si>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</si>
  <si>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</si>
  <si>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</si>
  <si>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</si>
  <si>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</si>
  <si>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</si>
  <si>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</si>
  <si>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</si>
  <si>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</si>
  <si>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</si>
  <si>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</si>
  <si>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</si>
  <si>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</si>
  <si>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</si>
  <si>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</si>
  <si>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</si>
  <si>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</si>
  <si>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</si>
  <si>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</si>
  <si>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</si>
  <si>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</si>
  <si>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</si>
  <si>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</si>
  <si>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</si>
  <si>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</si>
  <si>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</si>
  <si>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</si>
  <si>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</si>
  <si>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</si>
  <si>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</si>
  <si>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</si>
  <si>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</si>
  <si>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</si>
  <si>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</si>
  <si>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</si>
  <si>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</si>
  <si>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</si>
  <si>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</si>
  <si>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</si>
  <si>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</si>
  <si>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</si>
  <si>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</si>
  <si>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</si>
  <si>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</si>
  <si>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</si>
  <si>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</si>
  <si>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</si>
  <si>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</si>
  <si>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</si>
  <si>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</si>
  <si>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</si>
  <si>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</si>
  <si>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</si>
  <si>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</si>
  <si>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</si>
  <si>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</si>
  <si>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</si>
  <si>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</si>
  <si>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</si>
  <si>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</si>
  <si>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</si>
  <si>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</si>
  <si>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</si>
  <si>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</si>
  <si>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</si>
  <si>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</si>
  <si>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</si>
  <si>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</si>
  <si>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</si>
  <si>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</si>
  <si>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</si>
  <si>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</si>
  <si>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</si>
  <si>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</si>
  <si>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</si>
  <si>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</si>
  <si>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</si>
  <si>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</si>
  <si>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</si>
  <si>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</si>
  <si>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</si>
  <si>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</si>
  <si>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</si>
  <si>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</si>
  <si>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</si>
  <si>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</si>
  <si>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</si>
  <si>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ago-15</t>
  </si>
  <si>
    <t>Otras salidas del sistema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</si>
  <si>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</si>
  <si>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</si>
  <si>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</si>
  <si>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</si>
  <si>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</si>
  <si>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</si>
  <si>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</si>
  <si>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</si>
  <si>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</si>
  <si>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</si>
  <si>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</si>
  <si>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sep-15</t>
  </si>
  <si>
    <t>sep-14</t>
  </si>
  <si>
    <t>BOLETÍN ESTADÍSTICO HIDROCARBUROS SEPTIEMBRE 2015</t>
  </si>
  <si>
    <t>15 Septiembre</t>
  </si>
  <si>
    <t>3ºT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</si>
</sst>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</numFmts>
  <fonts count="5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i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9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9" fontId="16" fillId="2" borderId="0" xfId="0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25" fillId="8" borderId="0" xfId="0" applyNumberFormat="1" applyFont="1" applyFill="1" applyBorder="1" applyAlignment="1"/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13" fillId="2" borderId="3" xfId="0" applyNumberFormat="1" applyFont="1" applyFill="1" applyBorder="1" applyAlignment="1">
      <alignment horizontal="left" indent="7"/>
    </xf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169" fontId="13" fillId="5" borderId="0" xfId="0" applyNumberFormat="1" applyFont="1" applyFill="1" applyBorder="1"/>
    <xf numFmtId="166" fontId="52" fillId="0" borderId="0" xfId="0" applyNumberFormat="1" applyFont="1" applyFill="1" applyBorder="1" applyAlignment="1">
      <alignment vertical="center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34">
    <dxf>
      <numFmt numFmtId="185" formatCode="&quot;^&quot;\:&quot;^&quot;;&quot;^&quot;"/>
    </dxf>
    <dxf>
      <numFmt numFmtId="185" formatCode="&quot;^&quot;\:&quot;^&quot;;&quot;^&quot;"/>
    </dxf>
    <dxf>
      <numFmt numFmtId="182" formatCode="&quot;-&quot;"/>
    </dxf>
    <dxf>
      <numFmt numFmtId="182" formatCode="&quot;-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3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4" formatCode="\^;\^;\^"/>
    </dxf>
    <dxf>
      <numFmt numFmtId="180" formatCode="\^"/>
    </dxf>
    <dxf>
      <numFmt numFmtId="180" formatCode="\^"/>
    </dxf>
    <dxf>
      <numFmt numFmtId="183" formatCode="&quot;^&quot;"/>
    </dxf>
    <dxf>
      <numFmt numFmtId="183" formatCode="&quot;^&quot;"/>
    </dxf>
    <dxf>
      <numFmt numFmtId="184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671</v>
      </c>
    </row>
    <row r="3" spans="1:9" ht="15" customHeight="1" x14ac:dyDescent="0.2">
      <c r="A3" s="739">
        <v>42248</v>
      </c>
    </row>
    <row r="4" spans="1:9" ht="15" customHeight="1" x14ac:dyDescent="0.25">
      <c r="A4" s="845" t="s">
        <v>19</v>
      </c>
      <c r="B4" s="845"/>
      <c r="C4" s="845"/>
      <c r="D4" s="845"/>
      <c r="E4" s="845"/>
      <c r="F4" s="845"/>
      <c r="G4" s="845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585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593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601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511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515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269</v>
      </c>
      <c r="D35" s="9"/>
      <c r="E35" s="9"/>
      <c r="F35" s="9"/>
      <c r="G35" s="9"/>
    </row>
    <row r="36" spans="1:9" ht="15" customHeight="1" x14ac:dyDescent="0.2">
      <c r="C36" s="9" t="s">
        <v>241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588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277</v>
      </c>
      <c r="D43" s="9"/>
      <c r="E43" s="9"/>
      <c r="F43" s="9"/>
      <c r="H43" s="12"/>
      <c r="I43" s="12"/>
    </row>
    <row r="44" spans="1:9" ht="15" customHeight="1" x14ac:dyDescent="0.2">
      <c r="C44" s="9" t="s">
        <v>587</v>
      </c>
      <c r="D44" s="9"/>
      <c r="E44" s="9"/>
      <c r="F44" s="9"/>
      <c r="G44" s="12"/>
    </row>
    <row r="45" spans="1:9" ht="15" customHeight="1" x14ac:dyDescent="0.2">
      <c r="C45" s="9" t="s">
        <v>279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586</v>
      </c>
      <c r="D49" s="330"/>
      <c r="E49" s="330"/>
      <c r="F49" s="330"/>
      <c r="G49" s="9"/>
    </row>
    <row r="50" spans="1:8" ht="15" customHeight="1" x14ac:dyDescent="0.2">
      <c r="B50" s="6"/>
      <c r="C50" s="9" t="s">
        <v>565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363</v>
      </c>
      <c r="D63" s="9"/>
      <c r="E63" s="9"/>
      <c r="F63" s="9"/>
      <c r="G63" s="9"/>
    </row>
    <row r="64" spans="1:8" ht="15" customHeight="1" x14ac:dyDescent="0.2">
      <c r="B64" s="6"/>
      <c r="C64" s="9" t="s">
        <v>423</v>
      </c>
      <c r="D64" s="9"/>
      <c r="E64" s="9"/>
      <c r="F64" s="9"/>
      <c r="G64" s="9"/>
    </row>
    <row r="65" spans="2:9" ht="15" customHeight="1" x14ac:dyDescent="0.2">
      <c r="B65" s="6"/>
      <c r="C65" s="9" t="s">
        <v>577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590</v>
      </c>
      <c r="D71" s="331"/>
      <c r="E71" s="331"/>
      <c r="F71" s="9"/>
      <c r="G71" s="9"/>
    </row>
    <row r="72" spans="2:9" ht="15" customHeight="1" x14ac:dyDescent="0.2">
      <c r="C72" s="9" t="s">
        <v>589</v>
      </c>
      <c r="D72" s="9"/>
      <c r="E72" s="9"/>
      <c r="F72" s="9"/>
      <c r="G72" s="9"/>
      <c r="H72" s="9"/>
    </row>
    <row r="73" spans="2:9" ht="15" customHeight="1" x14ac:dyDescent="0.2">
      <c r="C73" s="9" t="s">
        <v>395</v>
      </c>
      <c r="D73" s="9"/>
      <c r="E73" s="9"/>
      <c r="F73" s="9"/>
    </row>
    <row r="74" spans="2:9" ht="15" customHeight="1" x14ac:dyDescent="0.2">
      <c r="C74" s="9" t="s">
        <v>630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404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420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591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592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6" t="s">
        <v>603</v>
      </c>
      <c r="B98" s="847"/>
      <c r="C98" s="847"/>
      <c r="D98" s="847"/>
      <c r="E98" s="847"/>
      <c r="F98" s="847"/>
      <c r="G98" s="847"/>
      <c r="H98" s="847"/>
      <c r="I98" s="847"/>
      <c r="J98" s="847"/>
      <c r="K98" s="847"/>
    </row>
    <row r="99" spans="1:11" ht="15" customHeight="1" x14ac:dyDescent="0.2">
      <c r="A99" s="847"/>
      <c r="B99" s="847"/>
      <c r="C99" s="847"/>
      <c r="D99" s="847"/>
      <c r="E99" s="847"/>
      <c r="F99" s="847"/>
      <c r="G99" s="847"/>
      <c r="H99" s="847"/>
      <c r="I99" s="847"/>
      <c r="J99" s="847"/>
      <c r="K99" s="847"/>
    </row>
    <row r="100" spans="1:11" ht="15" customHeight="1" x14ac:dyDescent="0.2">
      <c r="A100" s="847"/>
      <c r="B100" s="847"/>
      <c r="C100" s="847"/>
      <c r="D100" s="847"/>
      <c r="E100" s="847"/>
      <c r="F100" s="847"/>
      <c r="G100" s="847"/>
      <c r="H100" s="847"/>
      <c r="I100" s="847"/>
      <c r="J100" s="847"/>
      <c r="K100" s="847"/>
    </row>
    <row r="101" spans="1:11" ht="15" customHeight="1" x14ac:dyDescent="0.2">
      <c r="A101" s="847"/>
      <c r="B101" s="847"/>
      <c r="C101" s="847"/>
      <c r="D101" s="847"/>
      <c r="E101" s="847"/>
      <c r="F101" s="847"/>
      <c r="G101" s="847"/>
      <c r="H101" s="847"/>
      <c r="I101" s="847"/>
      <c r="J101" s="847"/>
      <c r="K101" s="847"/>
    </row>
    <row r="102" spans="1:11" ht="15" customHeight="1" x14ac:dyDescent="0.2">
      <c r="A102" s="847"/>
      <c r="B102" s="847"/>
      <c r="C102" s="847"/>
      <c r="D102" s="847"/>
      <c r="E102" s="847"/>
      <c r="F102" s="847"/>
      <c r="G102" s="847"/>
      <c r="H102" s="847"/>
      <c r="I102" s="847"/>
      <c r="J102" s="847"/>
      <c r="K102" s="847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23" sqref="H23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8" t="s">
        <v>27</v>
      </c>
      <c r="B1" s="559"/>
      <c r="C1" s="559"/>
      <c r="D1" s="559"/>
      <c r="E1" s="559"/>
      <c r="F1" s="559"/>
      <c r="G1" s="559"/>
      <c r="H1" s="559"/>
      <c r="I1" s="566"/>
    </row>
    <row r="2" spans="1:11" ht="15.75" x14ac:dyDescent="0.25">
      <c r="A2" s="560"/>
      <c r="B2" s="561"/>
      <c r="C2" s="562"/>
      <c r="D2" s="562"/>
      <c r="E2" s="562"/>
      <c r="F2" s="562"/>
      <c r="G2" s="544"/>
      <c r="H2" s="544" t="s">
        <v>159</v>
      </c>
      <c r="I2" s="566"/>
    </row>
    <row r="3" spans="1:11" s="102" customFormat="1" x14ac:dyDescent="0.2">
      <c r="A3" s="545"/>
      <c r="B3" s="864">
        <f>INDICE!A3</f>
        <v>42248</v>
      </c>
      <c r="C3" s="865"/>
      <c r="D3" s="865" t="s">
        <v>120</v>
      </c>
      <c r="E3" s="865"/>
      <c r="F3" s="865" t="s">
        <v>121</v>
      </c>
      <c r="G3" s="866"/>
      <c r="H3" s="865"/>
      <c r="I3" s="528"/>
    </row>
    <row r="4" spans="1:11" s="102" customFormat="1" x14ac:dyDescent="0.2">
      <c r="A4" s="546"/>
      <c r="B4" s="547" t="s">
        <v>48</v>
      </c>
      <c r="C4" s="547" t="s">
        <v>491</v>
      </c>
      <c r="D4" s="547" t="s">
        <v>48</v>
      </c>
      <c r="E4" s="547" t="s">
        <v>491</v>
      </c>
      <c r="F4" s="547" t="s">
        <v>48</v>
      </c>
      <c r="G4" s="548" t="s">
        <v>491</v>
      </c>
      <c r="H4" s="548" t="s">
        <v>110</v>
      </c>
      <c r="I4" s="528"/>
    </row>
    <row r="5" spans="1:11" s="102" customFormat="1" x14ac:dyDescent="0.2">
      <c r="A5" s="549" t="s">
        <v>179</v>
      </c>
      <c r="B5" s="509">
        <v>1782.6218499999977</v>
      </c>
      <c r="C5" s="502">
        <v>1.1128935385147753</v>
      </c>
      <c r="D5" s="501">
        <v>16286.297549999992</v>
      </c>
      <c r="E5" s="502">
        <v>4.2173671199045097</v>
      </c>
      <c r="F5" s="501">
        <v>21565.075599999996</v>
      </c>
      <c r="G5" s="502">
        <v>3.7183634976419198</v>
      </c>
      <c r="H5" s="507">
        <v>72.815508797436607</v>
      </c>
      <c r="I5" s="528"/>
      <c r="K5" s="96"/>
    </row>
    <row r="6" spans="1:11" s="102" customFormat="1" x14ac:dyDescent="0.2">
      <c r="A6" s="549" t="s">
        <v>180</v>
      </c>
      <c r="B6" s="570">
        <v>0.12525999999999998</v>
      </c>
      <c r="C6" s="518">
        <v>-81.424249614426387</v>
      </c>
      <c r="D6" s="550">
        <v>0.7964</v>
      </c>
      <c r="E6" s="502">
        <v>-84.947740460035163</v>
      </c>
      <c r="F6" s="501">
        <v>2.2531000000000003</v>
      </c>
      <c r="G6" s="502">
        <v>-63.875839733209325</v>
      </c>
      <c r="H6" s="570">
        <v>7.6076998715230333E-3</v>
      </c>
      <c r="I6" s="528"/>
      <c r="K6" s="96"/>
    </row>
    <row r="7" spans="1:11" s="102" customFormat="1" x14ac:dyDescent="0.2">
      <c r="A7" s="549" t="s">
        <v>181</v>
      </c>
      <c r="B7" s="509">
        <v>1.0439400000000001</v>
      </c>
      <c r="C7" s="502">
        <v>-38.126255771362189</v>
      </c>
      <c r="D7" s="550">
        <v>12.816550000000001</v>
      </c>
      <c r="E7" s="502">
        <v>13.792586042183871</v>
      </c>
      <c r="F7" s="501">
        <v>17.670069999999999</v>
      </c>
      <c r="G7" s="502">
        <v>4.1419696368719023</v>
      </c>
      <c r="H7" s="507">
        <v>5.9663836167415107E-2</v>
      </c>
      <c r="I7" s="528"/>
      <c r="K7" s="96"/>
    </row>
    <row r="8" spans="1:11" s="102" customFormat="1" x14ac:dyDescent="0.2">
      <c r="A8" s="569" t="s">
        <v>182</v>
      </c>
      <c r="B8" s="510">
        <v>1783.7910499999978</v>
      </c>
      <c r="C8" s="511">
        <v>1.0438646033742012</v>
      </c>
      <c r="D8" s="510">
        <v>16299.910499999993</v>
      </c>
      <c r="E8" s="511">
        <v>4.19410439838793</v>
      </c>
      <c r="F8" s="510">
        <v>21584.998769999998</v>
      </c>
      <c r="G8" s="511">
        <v>3.698454721234862</v>
      </c>
      <c r="H8" s="511">
        <v>72.882780333475566</v>
      </c>
      <c r="I8" s="528"/>
    </row>
    <row r="9" spans="1:11" s="102" customFormat="1" x14ac:dyDescent="0.2">
      <c r="A9" s="549" t="s">
        <v>183</v>
      </c>
      <c r="B9" s="509">
        <v>307.57387000000017</v>
      </c>
      <c r="C9" s="502">
        <v>12.376301580482735</v>
      </c>
      <c r="D9" s="501">
        <v>2748.7769500000009</v>
      </c>
      <c r="E9" s="502">
        <v>6.6294797116996707</v>
      </c>
      <c r="F9" s="501">
        <v>3802.0660200000007</v>
      </c>
      <c r="G9" s="502">
        <v>2.801882076721681</v>
      </c>
      <c r="H9" s="507">
        <v>12.837857694676707</v>
      </c>
      <c r="I9" s="528"/>
    </row>
    <row r="10" spans="1:11" s="102" customFormat="1" x14ac:dyDescent="0.2">
      <c r="A10" s="549" t="s">
        <v>184</v>
      </c>
      <c r="B10" s="509">
        <v>110.69786000000002</v>
      </c>
      <c r="C10" s="502">
        <v>-5.0929382722653669</v>
      </c>
      <c r="D10" s="501">
        <v>1415.8870200000001</v>
      </c>
      <c r="E10" s="502">
        <v>3.5780225304564683</v>
      </c>
      <c r="F10" s="501">
        <v>2071.85943</v>
      </c>
      <c r="G10" s="502">
        <v>-1.0139983633522465</v>
      </c>
      <c r="H10" s="507">
        <v>6.9957324217410592</v>
      </c>
      <c r="I10" s="528"/>
    </row>
    <row r="11" spans="1:11" s="102" customFormat="1" x14ac:dyDescent="0.2">
      <c r="A11" s="549" t="s">
        <v>185</v>
      </c>
      <c r="B11" s="509">
        <v>185.18148000000002</v>
      </c>
      <c r="C11" s="502">
        <v>22.918550815276483</v>
      </c>
      <c r="D11" s="501">
        <v>1673.5065300000003</v>
      </c>
      <c r="E11" s="502">
        <v>31.0468338100452</v>
      </c>
      <c r="F11" s="501">
        <v>2157.12318</v>
      </c>
      <c r="G11" s="502">
        <v>26.601310511083092</v>
      </c>
      <c r="H11" s="507">
        <v>7.283629550106677</v>
      </c>
      <c r="I11" s="528"/>
    </row>
    <row r="12" spans="1:11" s="3" customFormat="1" x14ac:dyDescent="0.2">
      <c r="A12" s="551" t="s">
        <v>186</v>
      </c>
      <c r="B12" s="512">
        <v>2387.2442599999981</v>
      </c>
      <c r="C12" s="513">
        <v>3.5072350549749802</v>
      </c>
      <c r="D12" s="512">
        <v>22138.080999999991</v>
      </c>
      <c r="E12" s="513">
        <v>6.0980758829688408</v>
      </c>
      <c r="F12" s="512">
        <v>29616.047399999999</v>
      </c>
      <c r="G12" s="513">
        <v>4.6113311664618442</v>
      </c>
      <c r="H12" s="513">
        <v>100</v>
      </c>
      <c r="I12" s="482"/>
    </row>
    <row r="13" spans="1:11" s="102" customFormat="1" x14ac:dyDescent="0.2">
      <c r="A13" s="574" t="s">
        <v>157</v>
      </c>
      <c r="B13" s="514"/>
      <c r="C13" s="514"/>
      <c r="D13" s="514"/>
      <c r="E13" s="514"/>
      <c r="F13" s="514"/>
      <c r="G13" s="514"/>
      <c r="H13" s="514"/>
      <c r="I13" s="528"/>
    </row>
    <row r="14" spans="1:11" s="130" customFormat="1" x14ac:dyDescent="0.2">
      <c r="A14" s="552" t="s">
        <v>187</v>
      </c>
      <c r="B14" s="532">
        <v>82.123679999999922</v>
      </c>
      <c r="C14" s="521">
        <v>-6.1099429367932316</v>
      </c>
      <c r="D14" s="520">
        <v>703.40353999999957</v>
      </c>
      <c r="E14" s="521">
        <v>4.3358212915854484</v>
      </c>
      <c r="F14" s="520">
        <v>911.39442999999972</v>
      </c>
      <c r="G14" s="521">
        <v>14.783658873273728</v>
      </c>
      <c r="H14" s="534">
        <v>3.0773668669911696</v>
      </c>
      <c r="I14" s="567"/>
    </row>
    <row r="15" spans="1:11" s="130" customFormat="1" x14ac:dyDescent="0.2">
      <c r="A15" s="553" t="s">
        <v>594</v>
      </c>
      <c r="B15" s="572">
        <v>4.6038845188734427</v>
      </c>
      <c r="C15" s="525"/>
      <c r="D15" s="554">
        <v>4.3153828359977799</v>
      </c>
      <c r="E15" s="525"/>
      <c r="F15" s="554">
        <v>4.2223510861010807</v>
      </c>
      <c r="G15" s="525"/>
      <c r="H15" s="535"/>
      <c r="I15" s="567"/>
    </row>
    <row r="16" spans="1:11" s="130" customFormat="1" x14ac:dyDescent="0.2">
      <c r="A16" s="555" t="s">
        <v>500</v>
      </c>
      <c r="B16" s="573">
        <v>124.25756999999999</v>
      </c>
      <c r="C16" s="515">
        <v>16.572646508817382</v>
      </c>
      <c r="D16" s="556">
        <v>1251.9012499999999</v>
      </c>
      <c r="E16" s="515">
        <v>36.889258723152416</v>
      </c>
      <c r="F16" s="556">
        <v>1600.9920199999997</v>
      </c>
      <c r="G16" s="515">
        <v>30.435562115875133</v>
      </c>
      <c r="H16" s="571">
        <v>5.4058260995354823</v>
      </c>
      <c r="I16" s="567"/>
    </row>
    <row r="17" spans="1:14" s="102" customFormat="1" x14ac:dyDescent="0.2">
      <c r="A17" s="563"/>
      <c r="B17" s="564"/>
      <c r="C17" s="564"/>
      <c r="D17" s="564"/>
      <c r="E17" s="564"/>
      <c r="F17" s="564"/>
      <c r="G17" s="564"/>
      <c r="H17" s="565" t="s">
        <v>239</v>
      </c>
      <c r="I17" s="528"/>
    </row>
    <row r="18" spans="1:14" s="102" customFormat="1" x14ac:dyDescent="0.2">
      <c r="A18" s="557" t="s">
        <v>561</v>
      </c>
      <c r="B18" s="519"/>
      <c r="C18" s="519"/>
      <c r="D18" s="519"/>
      <c r="E18" s="519"/>
      <c r="F18" s="501"/>
      <c r="G18" s="519"/>
      <c r="H18" s="519"/>
      <c r="I18" s="107"/>
      <c r="J18" s="107"/>
      <c r="K18" s="107"/>
      <c r="L18" s="107"/>
      <c r="M18" s="107"/>
      <c r="N18" s="107"/>
    </row>
    <row r="19" spans="1:14" x14ac:dyDescent="0.2">
      <c r="A19" s="867" t="s">
        <v>501</v>
      </c>
      <c r="B19" s="868"/>
      <c r="C19" s="868"/>
      <c r="D19" s="868"/>
      <c r="E19" s="868"/>
      <c r="F19" s="868"/>
      <c r="G19" s="868"/>
      <c r="H19" s="562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654</v>
      </c>
      <c r="B20" s="568"/>
      <c r="C20" s="568"/>
      <c r="D20" s="568"/>
      <c r="E20" s="568"/>
      <c r="F20" s="568"/>
      <c r="G20" s="568"/>
      <c r="H20" s="568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428</v>
      </c>
    </row>
  </sheetData>
  <mergeCells count="4">
    <mergeCell ref="B3:C3"/>
    <mergeCell ref="D3:E3"/>
    <mergeCell ref="F3:H3"/>
    <mergeCell ref="A19:G19"/>
  </mergeCells>
  <conditionalFormatting sqref="B6">
    <cfRule type="cellIs" dxfId="124" priority="9" operator="between">
      <formula>0</formula>
      <formula>0.5</formula>
    </cfRule>
    <cfRule type="cellIs" dxfId="123" priority="10" operator="between">
      <formula>0</formula>
      <formula>0.49</formula>
    </cfRule>
  </conditionalFormatting>
  <conditionalFormatting sqref="D6">
    <cfRule type="cellIs" dxfId="122" priority="7" operator="between">
      <formula>0</formula>
      <formula>0.5</formula>
    </cfRule>
    <cfRule type="cellIs" dxfId="121" priority="8" operator="between">
      <formula>0</formula>
      <formula>0.49</formula>
    </cfRule>
  </conditionalFormatting>
  <conditionalFormatting sqref="D7">
    <cfRule type="cellIs" dxfId="120" priority="5" operator="between">
      <formula>0</formula>
      <formula>0.5</formula>
    </cfRule>
    <cfRule type="cellIs" dxfId="119" priority="6" operator="between">
      <formula>0</formula>
      <formula>0.49</formula>
    </cfRule>
  </conditionalFormatting>
  <conditionalFormatting sqref="H6">
    <cfRule type="cellIs" dxfId="118" priority="1" operator="between">
      <formula>0</formula>
      <formula>0.5</formula>
    </cfRule>
    <cfRule type="cellIs" dxfId="11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J28" sqref="J28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2">
        <f>INDICE!A3</f>
        <v>42248</v>
      </c>
      <c r="C3" s="862"/>
      <c r="D3" s="862">
        <f>INDICE!C3</f>
        <v>0</v>
      </c>
      <c r="E3" s="862"/>
      <c r="F3" s="112"/>
      <c r="G3" s="863" t="s">
        <v>121</v>
      </c>
      <c r="H3" s="863"/>
      <c r="I3" s="863"/>
      <c r="J3" s="863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5" t="s">
        <v>161</v>
      </c>
      <c r="B5" s="117">
        <v>266.7468300000001</v>
      </c>
      <c r="C5" s="117">
        <v>48.247150000000005</v>
      </c>
      <c r="D5" s="117">
        <v>10.3916</v>
      </c>
      <c r="E5" s="536">
        <v>325.38558000000006</v>
      </c>
      <c r="F5" s="117"/>
      <c r="G5" s="117">
        <v>3279.5986100000041</v>
      </c>
      <c r="H5" s="117">
        <v>582.30064000000039</v>
      </c>
      <c r="I5" s="117">
        <v>165.53642999999994</v>
      </c>
      <c r="J5" s="536">
        <v>4027.4356800000046</v>
      </c>
      <c r="K5" s="82"/>
    </row>
    <row r="6" spans="1:11" s="114" customFormat="1" x14ac:dyDescent="0.2">
      <c r="A6" s="576" t="s">
        <v>162</v>
      </c>
      <c r="B6" s="119">
        <v>76.075450000000018</v>
      </c>
      <c r="C6" s="119">
        <v>23.074749999999998</v>
      </c>
      <c r="D6" s="119">
        <v>4.7115299999999989</v>
      </c>
      <c r="E6" s="539">
        <v>103.86173000000001</v>
      </c>
      <c r="F6" s="119"/>
      <c r="G6" s="119">
        <v>914.94105000000081</v>
      </c>
      <c r="H6" s="119">
        <v>278.6545900000001</v>
      </c>
      <c r="I6" s="119">
        <v>106.17225000000006</v>
      </c>
      <c r="J6" s="539">
        <v>1299.767890000001</v>
      </c>
      <c r="K6" s="82"/>
    </row>
    <row r="7" spans="1:11" s="114" customFormat="1" x14ac:dyDescent="0.2">
      <c r="A7" s="576" t="s">
        <v>163</v>
      </c>
      <c r="B7" s="119">
        <v>36.089100000000009</v>
      </c>
      <c r="C7" s="119">
        <v>6.4208000000000007</v>
      </c>
      <c r="D7" s="119">
        <v>3.1980399999999998</v>
      </c>
      <c r="E7" s="539">
        <v>45.707940000000008</v>
      </c>
      <c r="F7" s="119"/>
      <c r="G7" s="119">
        <v>443.73514999999981</v>
      </c>
      <c r="H7" s="119">
        <v>78.331010000000006</v>
      </c>
      <c r="I7" s="119">
        <v>56.056739999999998</v>
      </c>
      <c r="J7" s="539">
        <v>578.12289999999985</v>
      </c>
      <c r="K7" s="82"/>
    </row>
    <row r="8" spans="1:11" s="114" customFormat="1" x14ac:dyDescent="0.2">
      <c r="A8" s="576" t="s">
        <v>164</v>
      </c>
      <c r="B8" s="119">
        <v>36.867009999999993</v>
      </c>
      <c r="C8" s="119">
        <v>3.69916</v>
      </c>
      <c r="D8" s="119">
        <v>11.737939999999998</v>
      </c>
      <c r="E8" s="539">
        <v>52.304109999999994</v>
      </c>
      <c r="F8" s="119"/>
      <c r="G8" s="119">
        <v>392.05321999999995</v>
      </c>
      <c r="H8" s="119">
        <v>44.31215000000001</v>
      </c>
      <c r="I8" s="119">
        <v>142.97485000000003</v>
      </c>
      <c r="J8" s="539">
        <v>579.34022000000004</v>
      </c>
      <c r="K8" s="82"/>
    </row>
    <row r="9" spans="1:11" s="114" customFormat="1" x14ac:dyDescent="0.2">
      <c r="A9" s="576" t="s">
        <v>165</v>
      </c>
      <c r="B9" s="119">
        <v>52.385409999999993</v>
      </c>
      <c r="C9" s="119">
        <v>2.1500000000000004E-3</v>
      </c>
      <c r="D9" s="119">
        <v>1.0199999999999999E-2</v>
      </c>
      <c r="E9" s="539">
        <v>52.397759999999991</v>
      </c>
      <c r="F9" s="119"/>
      <c r="G9" s="119">
        <v>639.36398000000008</v>
      </c>
      <c r="H9" s="119">
        <v>6.0500000000000007E-3</v>
      </c>
      <c r="I9" s="119">
        <v>118.76910999999998</v>
      </c>
      <c r="J9" s="539">
        <v>758.13914</v>
      </c>
      <c r="K9" s="82"/>
    </row>
    <row r="10" spans="1:11" s="114" customFormat="1" x14ac:dyDescent="0.2">
      <c r="A10" s="576" t="s">
        <v>166</v>
      </c>
      <c r="B10" s="119">
        <v>25.512090000000001</v>
      </c>
      <c r="C10" s="119">
        <v>4.5964200000000002</v>
      </c>
      <c r="D10" s="119">
        <v>0.52632000000000001</v>
      </c>
      <c r="E10" s="539">
        <v>30.634830000000001</v>
      </c>
      <c r="F10" s="119"/>
      <c r="G10" s="119">
        <v>306.41360999999989</v>
      </c>
      <c r="H10" s="119">
        <v>60.778890000000018</v>
      </c>
      <c r="I10" s="119">
        <v>10.767049999999999</v>
      </c>
      <c r="J10" s="539">
        <v>377.95954999999987</v>
      </c>
      <c r="K10" s="82"/>
    </row>
    <row r="11" spans="1:11" s="114" customFormat="1" x14ac:dyDescent="0.2">
      <c r="A11" s="576" t="s">
        <v>167</v>
      </c>
      <c r="B11" s="119">
        <v>139.93521000000001</v>
      </c>
      <c r="C11" s="119">
        <v>48.935040000000015</v>
      </c>
      <c r="D11" s="119">
        <v>13.053629999999997</v>
      </c>
      <c r="E11" s="539">
        <v>201.92388000000003</v>
      </c>
      <c r="F11" s="119"/>
      <c r="G11" s="119">
        <v>1572.9552000000022</v>
      </c>
      <c r="H11" s="119">
        <v>623.65197999999975</v>
      </c>
      <c r="I11" s="119">
        <v>247.23503999999997</v>
      </c>
      <c r="J11" s="539">
        <v>2443.8422200000018</v>
      </c>
      <c r="K11" s="82"/>
    </row>
    <row r="12" spans="1:11" s="114" customFormat="1" x14ac:dyDescent="0.2">
      <c r="A12" s="576" t="s">
        <v>614</v>
      </c>
      <c r="B12" s="119">
        <v>101.10778000000001</v>
      </c>
      <c r="C12" s="119">
        <v>41.755669999999995</v>
      </c>
      <c r="D12" s="119">
        <v>8.1941700000000015</v>
      </c>
      <c r="E12" s="539">
        <v>151.05762000000001</v>
      </c>
      <c r="F12" s="119"/>
      <c r="G12" s="119">
        <v>1189.9590600000001</v>
      </c>
      <c r="H12" s="119">
        <v>517.00261999999998</v>
      </c>
      <c r="I12" s="119">
        <v>161.95338000000004</v>
      </c>
      <c r="J12" s="539">
        <v>1868.9150600000003</v>
      </c>
      <c r="K12" s="82"/>
    </row>
    <row r="13" spans="1:11" s="114" customFormat="1" x14ac:dyDescent="0.2">
      <c r="A13" s="576" t="s">
        <v>168</v>
      </c>
      <c r="B13" s="119">
        <v>270.76617999999996</v>
      </c>
      <c r="C13" s="119">
        <v>34.971240000000009</v>
      </c>
      <c r="D13" s="119">
        <v>15.815200000000001</v>
      </c>
      <c r="E13" s="539">
        <v>321.55261999999999</v>
      </c>
      <c r="F13" s="119"/>
      <c r="G13" s="119">
        <v>3359.5217599999978</v>
      </c>
      <c r="H13" s="119">
        <v>446.35505999999987</v>
      </c>
      <c r="I13" s="119">
        <v>234.44234999999995</v>
      </c>
      <c r="J13" s="539">
        <v>4040.3191699999975</v>
      </c>
      <c r="K13" s="82"/>
    </row>
    <row r="14" spans="1:11" s="114" customFormat="1" x14ac:dyDescent="0.2">
      <c r="A14" s="576" t="s">
        <v>169</v>
      </c>
      <c r="B14" s="119">
        <v>1.02155</v>
      </c>
      <c r="C14" s="119">
        <v>2.9999999999999997E-4</v>
      </c>
      <c r="D14" s="119">
        <v>0</v>
      </c>
      <c r="E14" s="539">
        <v>1.0218499999999999</v>
      </c>
      <c r="F14" s="119"/>
      <c r="G14" s="119">
        <v>12.49451</v>
      </c>
      <c r="H14" s="119">
        <v>2.4899999999999996E-3</v>
      </c>
      <c r="I14" s="119">
        <v>0.50883000000000012</v>
      </c>
      <c r="J14" s="539">
        <v>13.00583</v>
      </c>
      <c r="K14" s="82"/>
    </row>
    <row r="15" spans="1:11" s="114" customFormat="1" x14ac:dyDescent="0.2">
      <c r="A15" s="576" t="s">
        <v>170</v>
      </c>
      <c r="B15" s="119">
        <v>170.19219000000001</v>
      </c>
      <c r="C15" s="119">
        <v>17.239519999999995</v>
      </c>
      <c r="D15" s="119">
        <v>5.6953099999999992</v>
      </c>
      <c r="E15" s="539">
        <v>193.12702000000002</v>
      </c>
      <c r="F15" s="119"/>
      <c r="G15" s="119">
        <v>2089.9393600000008</v>
      </c>
      <c r="H15" s="119">
        <v>215.92651000000001</v>
      </c>
      <c r="I15" s="119">
        <v>103.72495999999997</v>
      </c>
      <c r="J15" s="539">
        <v>2409.5908300000006</v>
      </c>
      <c r="K15" s="82"/>
    </row>
    <row r="16" spans="1:11" s="114" customFormat="1" x14ac:dyDescent="0.2">
      <c r="A16" s="576" t="s">
        <v>171</v>
      </c>
      <c r="B16" s="119">
        <v>49.252980000000008</v>
      </c>
      <c r="C16" s="119">
        <v>11.52675</v>
      </c>
      <c r="D16" s="119">
        <v>0.99573999999999996</v>
      </c>
      <c r="E16" s="539">
        <v>61.775470000000006</v>
      </c>
      <c r="F16" s="119"/>
      <c r="G16" s="119">
        <v>589.55902000000003</v>
      </c>
      <c r="H16" s="119">
        <v>141.02569</v>
      </c>
      <c r="I16" s="119">
        <v>24.124230000000001</v>
      </c>
      <c r="J16" s="539">
        <v>754.7089400000001</v>
      </c>
      <c r="K16" s="82"/>
    </row>
    <row r="17" spans="1:16" s="114" customFormat="1" x14ac:dyDescent="0.2">
      <c r="A17" s="576" t="s">
        <v>172</v>
      </c>
      <c r="B17" s="119">
        <v>113.77489999999999</v>
      </c>
      <c r="C17" s="119">
        <v>24.525699999999997</v>
      </c>
      <c r="D17" s="119">
        <v>18.701839999999997</v>
      </c>
      <c r="E17" s="539">
        <v>157.00243999999998</v>
      </c>
      <c r="F17" s="119"/>
      <c r="G17" s="119">
        <v>1351.6060500000008</v>
      </c>
      <c r="H17" s="119">
        <v>271.7620800000002</v>
      </c>
      <c r="I17" s="119">
        <v>261.16151000000002</v>
      </c>
      <c r="J17" s="539">
        <v>1884.5296400000011</v>
      </c>
      <c r="K17" s="82"/>
    </row>
    <row r="18" spans="1:16" s="114" customFormat="1" x14ac:dyDescent="0.2">
      <c r="A18" s="576" t="s">
        <v>173</v>
      </c>
      <c r="B18" s="119">
        <v>14.855280000000002</v>
      </c>
      <c r="C18" s="119">
        <v>3.6259600000000001</v>
      </c>
      <c r="D18" s="119">
        <v>0.98580000000000001</v>
      </c>
      <c r="E18" s="539">
        <v>19.467040000000004</v>
      </c>
      <c r="F18" s="119"/>
      <c r="G18" s="119">
        <v>173.77778000000004</v>
      </c>
      <c r="H18" s="119">
        <v>46.051070000000017</v>
      </c>
      <c r="I18" s="119">
        <v>25.470950000000006</v>
      </c>
      <c r="J18" s="539">
        <v>245.29980000000006</v>
      </c>
      <c r="K18" s="82"/>
    </row>
    <row r="19" spans="1:16" s="114" customFormat="1" x14ac:dyDescent="0.2">
      <c r="A19" s="576" t="s">
        <v>174</v>
      </c>
      <c r="B19" s="119">
        <v>181.71410999999995</v>
      </c>
      <c r="C19" s="119">
        <v>8.4986899999999999</v>
      </c>
      <c r="D19" s="119">
        <v>11.209790000000002</v>
      </c>
      <c r="E19" s="539">
        <v>201.42258999999996</v>
      </c>
      <c r="F19" s="119"/>
      <c r="G19" s="119">
        <v>2198.6995100000004</v>
      </c>
      <c r="H19" s="119">
        <v>112.80875000000003</v>
      </c>
      <c r="I19" s="119">
        <v>280.87969999999996</v>
      </c>
      <c r="J19" s="539">
        <v>2592.3879600000005</v>
      </c>
      <c r="K19" s="82"/>
    </row>
    <row r="20" spans="1:16" s="114" customFormat="1" x14ac:dyDescent="0.2">
      <c r="A20" s="576" t="s">
        <v>175</v>
      </c>
      <c r="B20" s="119">
        <v>1.2933399999999999</v>
      </c>
      <c r="C20" s="119">
        <v>0</v>
      </c>
      <c r="D20" s="119">
        <v>0</v>
      </c>
      <c r="E20" s="539">
        <v>1.2933399999999999</v>
      </c>
      <c r="F20" s="119"/>
      <c r="G20" s="119">
        <v>15.137960000000003</v>
      </c>
      <c r="H20" s="119">
        <v>3.449E-2</v>
      </c>
      <c r="I20" s="119">
        <v>4.4719999999999996E-2</v>
      </c>
      <c r="J20" s="539">
        <v>15.217170000000003</v>
      </c>
      <c r="K20" s="82"/>
    </row>
    <row r="21" spans="1:16" s="114" customFormat="1" x14ac:dyDescent="0.2">
      <c r="A21" s="576" t="s">
        <v>176</v>
      </c>
      <c r="B21" s="119">
        <v>66.476880000000008</v>
      </c>
      <c r="C21" s="119">
        <v>11.409409999999998</v>
      </c>
      <c r="D21" s="119">
        <v>1.0409999999999999</v>
      </c>
      <c r="E21" s="539">
        <v>78.927289999999999</v>
      </c>
      <c r="F21" s="119"/>
      <c r="G21" s="119">
        <v>848.59865999999988</v>
      </c>
      <c r="H21" s="119">
        <v>140.72518000000002</v>
      </c>
      <c r="I21" s="119">
        <v>18.246839999999999</v>
      </c>
      <c r="J21" s="539">
        <v>1007.5706799999999</v>
      </c>
      <c r="K21" s="82"/>
    </row>
    <row r="22" spans="1:16" s="114" customFormat="1" x14ac:dyDescent="0.2">
      <c r="A22" s="576" t="s">
        <v>177</v>
      </c>
      <c r="B22" s="119">
        <v>49.297449999999991</v>
      </c>
      <c r="C22" s="119">
        <v>7.6909699999999992</v>
      </c>
      <c r="D22" s="119">
        <v>1.2608699999999999</v>
      </c>
      <c r="E22" s="539">
        <v>58.249289999999988</v>
      </c>
      <c r="F22" s="119"/>
      <c r="G22" s="119">
        <v>616.27486999999985</v>
      </c>
      <c r="H22" s="119">
        <v>94.53182000000001</v>
      </c>
      <c r="I22" s="119">
        <v>31.391650000000002</v>
      </c>
      <c r="J22" s="539">
        <v>742.19833999999992</v>
      </c>
      <c r="K22" s="82"/>
    </row>
    <row r="23" spans="1:16" x14ac:dyDescent="0.2">
      <c r="A23" s="577" t="s">
        <v>178</v>
      </c>
      <c r="B23" s="119">
        <v>129.25810999999999</v>
      </c>
      <c r="C23" s="119">
        <v>11.354190000000003</v>
      </c>
      <c r="D23" s="119">
        <v>3.1688800000000001</v>
      </c>
      <c r="E23" s="539">
        <v>143.78118000000001</v>
      </c>
      <c r="F23" s="119"/>
      <c r="G23" s="119">
        <v>1570.4462399999998</v>
      </c>
      <c r="H23" s="119">
        <v>147.80495000000005</v>
      </c>
      <c r="I23" s="119">
        <v>82.398839999999993</v>
      </c>
      <c r="J23" s="539">
        <v>1800.6500299999998</v>
      </c>
      <c r="K23" s="482"/>
      <c r="P23" s="114"/>
    </row>
    <row r="24" spans="1:16" x14ac:dyDescent="0.2">
      <c r="A24" s="578" t="s">
        <v>503</v>
      </c>
      <c r="B24" s="123">
        <v>1782.6218500000014</v>
      </c>
      <c r="C24" s="123">
        <v>307.57387000000011</v>
      </c>
      <c r="D24" s="123">
        <v>110.69786000000002</v>
      </c>
      <c r="E24" s="123">
        <v>2200.8935800000017</v>
      </c>
      <c r="F24" s="123"/>
      <c r="G24" s="123">
        <v>21565.075599999967</v>
      </c>
      <c r="H24" s="123">
        <v>3802.0660200000007</v>
      </c>
      <c r="I24" s="123">
        <v>2071.8594300000022</v>
      </c>
      <c r="J24" s="123">
        <v>27439.00104999997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504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9"/>
      <c r="F28" s="86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16" priority="1" operator="between">
      <formula>0</formula>
      <formula>0.5</formula>
    </cfRule>
    <cfRule type="cellIs" dxfId="11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28" sqref="C2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0" t="s">
        <v>28</v>
      </c>
      <c r="B1" s="870"/>
      <c r="C1" s="870"/>
      <c r="D1" s="131"/>
      <c r="E1" s="131"/>
      <c r="F1" s="131"/>
      <c r="G1" s="131"/>
      <c r="H1" s="132"/>
    </row>
    <row r="2" spans="1:65" ht="13.7" customHeight="1" x14ac:dyDescent="0.2">
      <c r="A2" s="871"/>
      <c r="B2" s="871"/>
      <c r="C2" s="871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446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7">
        <v>360.23375999999968</v>
      </c>
      <c r="C5" s="139">
        <v>-2.2231986319479815</v>
      </c>
      <c r="D5" s="138">
        <v>3246.7797399999995</v>
      </c>
      <c r="E5" s="139">
        <v>0.15269401909289734</v>
      </c>
      <c r="F5" s="138">
        <v>4304.4583699999994</v>
      </c>
      <c r="G5" s="139">
        <v>-0.1393656844983979</v>
      </c>
      <c r="H5" s="584">
        <v>16.416656345087581</v>
      </c>
    </row>
    <row r="6" spans="1:65" ht="13.7" customHeight="1" x14ac:dyDescent="0.2">
      <c r="A6" s="137" t="s">
        <v>193</v>
      </c>
      <c r="B6" s="588">
        <v>28.949460000000027</v>
      </c>
      <c r="C6" s="141">
        <v>7.8563751012917935</v>
      </c>
      <c r="D6" s="140">
        <v>251.62487000000007</v>
      </c>
      <c r="E6" s="141">
        <v>6.6168630953180108</v>
      </c>
      <c r="F6" s="140">
        <v>330.47390000000001</v>
      </c>
      <c r="G6" s="142">
        <v>5.0966052419393604</v>
      </c>
      <c r="H6" s="585">
        <v>1.2603853913729079</v>
      </c>
    </row>
    <row r="7" spans="1:65" ht="13.7" customHeight="1" x14ac:dyDescent="0.2">
      <c r="A7" s="137" t="s">
        <v>153</v>
      </c>
      <c r="B7" s="539">
        <v>3.9100000000000003E-3</v>
      </c>
      <c r="C7" s="141">
        <v>-77</v>
      </c>
      <c r="D7" s="119">
        <v>6.1219999999999997E-2</v>
      </c>
      <c r="E7" s="141">
        <v>-58.19448238186289</v>
      </c>
      <c r="F7" s="119">
        <v>8.7539999999999993E-2</v>
      </c>
      <c r="G7" s="141">
        <v>-57.755042949522249</v>
      </c>
      <c r="H7" s="539">
        <v>3.3386641777394331E-4</v>
      </c>
    </row>
    <row r="8" spans="1:65" ht="13.7" customHeight="1" x14ac:dyDescent="0.2">
      <c r="A8" s="580" t="s">
        <v>195</v>
      </c>
      <c r="B8" s="581">
        <v>389.18712999999968</v>
      </c>
      <c r="C8" s="582">
        <v>-1.548270415066255</v>
      </c>
      <c r="D8" s="581">
        <v>3498.4902999999999</v>
      </c>
      <c r="E8" s="582">
        <v>0.588145997567739</v>
      </c>
      <c r="F8" s="581">
        <v>4635.0686999999989</v>
      </c>
      <c r="G8" s="583">
        <v>0.21294968605498765</v>
      </c>
      <c r="H8" s="583">
        <v>17.677562063115467</v>
      </c>
    </row>
    <row r="9" spans="1:65" ht="13.7" customHeight="1" x14ac:dyDescent="0.2">
      <c r="A9" s="137" t="s">
        <v>179</v>
      </c>
      <c r="B9" s="588">
        <v>1782.6218499999977</v>
      </c>
      <c r="C9" s="141">
        <v>1.1128935385147753</v>
      </c>
      <c r="D9" s="140">
        <v>16286.297549999992</v>
      </c>
      <c r="E9" s="141">
        <v>4.2173671199045097</v>
      </c>
      <c r="F9" s="140">
        <v>21565.075599999996</v>
      </c>
      <c r="G9" s="142">
        <v>3.7183634976419198</v>
      </c>
      <c r="H9" s="585">
        <v>82.246453502356303</v>
      </c>
    </row>
    <row r="10" spans="1:65" ht="13.7" customHeight="1" x14ac:dyDescent="0.2">
      <c r="A10" s="137" t="s">
        <v>196</v>
      </c>
      <c r="B10" s="588">
        <v>1.1692</v>
      </c>
      <c r="C10" s="141">
        <v>-50.489724881750384</v>
      </c>
      <c r="D10" s="140">
        <v>13.612950000000001</v>
      </c>
      <c r="E10" s="141">
        <v>-17.766301517822274</v>
      </c>
      <c r="F10" s="140">
        <v>19.923169999999999</v>
      </c>
      <c r="G10" s="142">
        <v>-14.140513928614363</v>
      </c>
      <c r="H10" s="585">
        <v>7.5984434528230449E-2</v>
      </c>
    </row>
    <row r="11" spans="1:65" ht="13.7" customHeight="1" x14ac:dyDescent="0.2">
      <c r="A11" s="580" t="s">
        <v>527</v>
      </c>
      <c r="B11" s="581">
        <v>1783.7910499999978</v>
      </c>
      <c r="C11" s="582">
        <v>1.0438646033742012</v>
      </c>
      <c r="D11" s="581">
        <v>16299.910499999993</v>
      </c>
      <c r="E11" s="582">
        <v>4.19410439838793</v>
      </c>
      <c r="F11" s="581">
        <v>21584.998769999998</v>
      </c>
      <c r="G11" s="583">
        <v>3.698454721234862</v>
      </c>
      <c r="H11" s="583">
        <v>82.322437936884526</v>
      </c>
    </row>
    <row r="12" spans="1:65" ht="13.7" customHeight="1" x14ac:dyDescent="0.2">
      <c r="A12" s="144" t="s">
        <v>505</v>
      </c>
      <c r="B12" s="145">
        <v>2172.9781799999973</v>
      </c>
      <c r="C12" s="146">
        <v>0.56961805945965249</v>
      </c>
      <c r="D12" s="145">
        <v>19798.400799999992</v>
      </c>
      <c r="E12" s="146">
        <v>3.5382232039077559</v>
      </c>
      <c r="F12" s="145">
        <v>26220.067469999998</v>
      </c>
      <c r="G12" s="146">
        <v>3.0647681986581814</v>
      </c>
      <c r="H12" s="146">
        <v>100</v>
      </c>
    </row>
    <row r="13" spans="1:65" ht="13.7" customHeight="1" x14ac:dyDescent="0.2">
      <c r="A13" s="147" t="s">
        <v>197</v>
      </c>
      <c r="B13" s="148">
        <v>4581.1514199999983</v>
      </c>
      <c r="C13" s="148"/>
      <c r="D13" s="148">
        <v>41408.68679133313</v>
      </c>
      <c r="E13" s="148"/>
      <c r="F13" s="148">
        <v>55109.438992623451</v>
      </c>
      <c r="G13" s="149"/>
      <c r="H13" s="150" t="s">
        <v>150</v>
      </c>
    </row>
    <row r="14" spans="1:65" ht="13.7" customHeight="1" x14ac:dyDescent="0.2">
      <c r="A14" s="151" t="s">
        <v>198</v>
      </c>
      <c r="B14" s="589">
        <v>47.433013685454604</v>
      </c>
      <c r="C14" s="152"/>
      <c r="D14" s="152">
        <v>47.812191919459309</v>
      </c>
      <c r="E14" s="152"/>
      <c r="F14" s="152">
        <v>47.578178891477421</v>
      </c>
      <c r="G14" s="153" t="s">
        <v>150</v>
      </c>
      <c r="H14" s="586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239</v>
      </c>
    </row>
    <row r="16" spans="1:65" ht="13.7" customHeight="1" x14ac:dyDescent="0.2">
      <c r="A16" s="124" t="s">
        <v>561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506</v>
      </c>
    </row>
    <row r="18" spans="1:1" ht="13.7" customHeight="1" x14ac:dyDescent="0.2">
      <c r="A18" s="166" t="s">
        <v>654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14" priority="7" operator="between">
      <formula>0</formula>
      <formula>0.5</formula>
    </cfRule>
    <cfRule type="cellIs" dxfId="113" priority="8" operator="between">
      <formula>0</formula>
      <formula>0.49</formula>
    </cfRule>
  </conditionalFormatting>
  <conditionalFormatting sqref="D7">
    <cfRule type="cellIs" dxfId="112" priority="5" operator="between">
      <formula>0</formula>
      <formula>0.5</formula>
    </cfRule>
    <cfRule type="cellIs" dxfId="111" priority="6" operator="between">
      <formula>0</formula>
      <formula>0.49</formula>
    </cfRule>
  </conditionalFormatting>
  <conditionalFormatting sqref="F7">
    <cfRule type="cellIs" dxfId="110" priority="3" operator="between">
      <formula>0</formula>
      <formula>0.5</formula>
    </cfRule>
    <cfRule type="cellIs" dxfId="109" priority="4" operator="between">
      <formula>0</formula>
      <formula>0.49</formula>
    </cfRule>
  </conditionalFormatting>
  <conditionalFormatting sqref="H7">
    <cfRule type="cellIs" dxfId="108" priority="1" operator="between">
      <formula>0</formula>
      <formula>0.5</formula>
    </cfRule>
    <cfRule type="cellIs" dxfId="10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7" customWidth="1"/>
    <col min="13" max="13" width="11" customWidth="1"/>
  </cols>
  <sheetData>
    <row r="1" spans="1:14" x14ac:dyDescent="0.2">
      <c r="A1" s="872" t="s">
        <v>26</v>
      </c>
      <c r="B1" s="872"/>
      <c r="C1" s="872"/>
      <c r="D1" s="872"/>
      <c r="E1" s="872"/>
      <c r="F1" s="157"/>
      <c r="G1" s="157"/>
      <c r="H1" s="157"/>
      <c r="I1" s="157"/>
      <c r="J1" s="157"/>
      <c r="K1" s="157"/>
      <c r="L1" s="590"/>
      <c r="M1" s="157"/>
      <c r="N1" s="157"/>
    </row>
    <row r="2" spans="1:14" x14ac:dyDescent="0.2">
      <c r="A2" s="872"/>
      <c r="B2" s="873"/>
      <c r="C2" s="873"/>
      <c r="D2" s="873"/>
      <c r="E2" s="873"/>
      <c r="F2" s="157"/>
      <c r="G2" s="157"/>
      <c r="H2" s="157"/>
      <c r="I2" s="157"/>
      <c r="J2" s="157"/>
      <c r="K2" s="157"/>
      <c r="L2" s="590"/>
      <c r="M2" s="158" t="s">
        <v>159</v>
      </c>
      <c r="N2" s="157"/>
    </row>
    <row r="3" spans="1:14" x14ac:dyDescent="0.2">
      <c r="A3" s="444"/>
      <c r="B3" s="745">
        <v>2014</v>
      </c>
      <c r="C3" s="745" t="s">
        <v>607</v>
      </c>
      <c r="D3" s="745" t="s">
        <v>607</v>
      </c>
      <c r="E3" s="745">
        <v>2015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  <c r="N3" s="1"/>
    </row>
    <row r="4" spans="1:14" x14ac:dyDescent="0.2">
      <c r="A4" s="159"/>
      <c r="B4" s="783">
        <v>41943</v>
      </c>
      <c r="C4" s="783">
        <v>41973</v>
      </c>
      <c r="D4" s="783">
        <v>42004</v>
      </c>
      <c r="E4" s="783">
        <v>42035</v>
      </c>
      <c r="F4" s="783">
        <v>42063</v>
      </c>
      <c r="G4" s="783">
        <v>42094</v>
      </c>
      <c r="H4" s="783">
        <v>42124</v>
      </c>
      <c r="I4" s="783">
        <v>42155</v>
      </c>
      <c r="J4" s="783">
        <v>42185</v>
      </c>
      <c r="K4" s="783">
        <v>42216</v>
      </c>
      <c r="L4" s="783">
        <v>42247</v>
      </c>
      <c r="M4" s="783">
        <v>42277</v>
      </c>
      <c r="N4" s="1"/>
    </row>
    <row r="5" spans="1:14" x14ac:dyDescent="0.2">
      <c r="A5" s="160" t="s">
        <v>199</v>
      </c>
      <c r="B5" s="161">
        <v>24.727309999999957</v>
      </c>
      <c r="C5" s="161">
        <v>21.616889999999987</v>
      </c>
      <c r="D5" s="161">
        <v>21.309060000000009</v>
      </c>
      <c r="E5" s="161">
        <v>22.568990000000003</v>
      </c>
      <c r="F5" s="161">
        <v>22.363640000000011</v>
      </c>
      <c r="G5" s="161">
        <v>23.346000000000007</v>
      </c>
      <c r="H5" s="161">
        <v>23.19797999999998</v>
      </c>
      <c r="I5" s="161">
        <v>23.202119999999994</v>
      </c>
      <c r="J5" s="161">
        <v>23.67708</v>
      </c>
      <c r="K5" s="161">
        <v>24.782460000000007</v>
      </c>
      <c r="L5" s="161">
        <v>24.941569999999992</v>
      </c>
      <c r="M5" s="161">
        <v>24.174039999999991</v>
      </c>
      <c r="N5" s="1"/>
    </row>
    <row r="6" spans="1:14" x14ac:dyDescent="0.2">
      <c r="A6" s="162" t="s">
        <v>508</v>
      </c>
      <c r="B6" s="163">
        <v>80.764650000000032</v>
      </c>
      <c r="C6" s="163">
        <v>66.498050000000049</v>
      </c>
      <c r="D6" s="163">
        <v>60.728189999999969</v>
      </c>
      <c r="E6" s="163">
        <v>69.159229999999894</v>
      </c>
      <c r="F6" s="163">
        <v>71.212350000000029</v>
      </c>
      <c r="G6" s="163">
        <v>75.354579999999928</v>
      </c>
      <c r="H6" s="163">
        <v>78.173809999999989</v>
      </c>
      <c r="I6" s="163">
        <v>78.457520000000002</v>
      </c>
      <c r="J6" s="163">
        <v>81.865819999999786</v>
      </c>
      <c r="K6" s="163">
        <v>85.256249999999966</v>
      </c>
      <c r="L6" s="163">
        <v>81.800299999999993</v>
      </c>
      <c r="M6" s="163">
        <v>82.123679999999922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239</v>
      </c>
      <c r="N7" s="1"/>
    </row>
    <row r="8" spans="1:14" x14ac:dyDescent="0.2">
      <c r="A8" s="166" t="s">
        <v>507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0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602</v>
      </c>
    </row>
    <row r="2" spans="1:4" x14ac:dyDescent="0.2">
      <c r="A2" s="487"/>
      <c r="B2" s="487"/>
      <c r="C2" s="487"/>
      <c r="D2" s="487"/>
    </row>
    <row r="3" spans="1:4" x14ac:dyDescent="0.2">
      <c r="B3" s="487">
        <v>2013</v>
      </c>
      <c r="C3" s="487">
        <v>2014</v>
      </c>
      <c r="D3" s="487">
        <v>2015</v>
      </c>
    </row>
    <row r="4" spans="1:4" x14ac:dyDescent="0.2">
      <c r="A4" s="382" t="s">
        <v>134</v>
      </c>
      <c r="B4" s="486">
        <v>-6.4256088828966451</v>
      </c>
      <c r="C4" s="486">
        <v>-3.144573488444292</v>
      </c>
      <c r="D4" s="747">
        <v>1.5200760976794541</v>
      </c>
    </row>
    <row r="5" spans="1:4" x14ac:dyDescent="0.2">
      <c r="A5" s="591" t="s">
        <v>135</v>
      </c>
      <c r="B5" s="486">
        <v>-6.9913902607750407</v>
      </c>
      <c r="C5" s="486">
        <v>-2.1975100656935003</v>
      </c>
      <c r="D5" s="747">
        <v>1.69014321612838</v>
      </c>
    </row>
    <row r="6" spans="1:4" x14ac:dyDescent="0.2">
      <c r="A6" s="591" t="s">
        <v>136</v>
      </c>
      <c r="B6" s="486">
        <v>-7.2343936032715117</v>
      </c>
      <c r="C6" s="486">
        <v>-1.2517619499472621</v>
      </c>
      <c r="D6" s="747">
        <v>1.8211550333268414</v>
      </c>
    </row>
    <row r="7" spans="1:4" x14ac:dyDescent="0.2">
      <c r="A7" s="591" t="s">
        <v>137</v>
      </c>
      <c r="B7" s="486">
        <v>-6.4052292577435059</v>
      </c>
      <c r="C7" s="486">
        <v>-1.376135982076339</v>
      </c>
      <c r="D7" s="747">
        <v>2.0799623270973027</v>
      </c>
    </row>
    <row r="8" spans="1:4" x14ac:dyDescent="0.2">
      <c r="A8" s="591" t="s">
        <v>138</v>
      </c>
      <c r="B8" s="486">
        <v>-6.3797481451341538</v>
      </c>
      <c r="C8" s="486">
        <v>-0.88818815124160577</v>
      </c>
      <c r="D8" s="486">
        <v>2.0035006392161696</v>
      </c>
    </row>
    <row r="9" spans="1:4" x14ac:dyDescent="0.2">
      <c r="A9" s="591" t="s">
        <v>139</v>
      </c>
      <c r="B9" s="486">
        <v>-7.0183757637587689</v>
      </c>
      <c r="C9" s="486">
        <v>0.42602741683604112</v>
      </c>
      <c r="D9" s="747">
        <v>2.3620236308714628</v>
      </c>
    </row>
    <row r="10" spans="1:4" x14ac:dyDescent="0.2">
      <c r="A10" s="591" t="s">
        <v>140</v>
      </c>
      <c r="B10" s="486">
        <v>-6.3944663246461371</v>
      </c>
      <c r="C10" s="486">
        <v>0.37002666339929507</v>
      </c>
      <c r="D10" s="747">
        <v>2.856081660153921</v>
      </c>
    </row>
    <row r="11" spans="1:4" x14ac:dyDescent="0.2">
      <c r="A11" s="591" t="s">
        <v>141</v>
      </c>
      <c r="B11" s="486">
        <v>-6.3346274202746677</v>
      </c>
      <c r="C11" s="486">
        <v>0.4960751920264041</v>
      </c>
      <c r="D11" s="747">
        <v>3.5126728424841143</v>
      </c>
    </row>
    <row r="12" spans="1:4" x14ac:dyDescent="0.2">
      <c r="A12" s="591" t="s">
        <v>142</v>
      </c>
      <c r="B12" s="486">
        <v>-5.1545025556859523</v>
      </c>
      <c r="C12" s="486">
        <v>0.91003182956065709</v>
      </c>
      <c r="D12" s="747">
        <v>3.0647681986581814</v>
      </c>
    </row>
    <row r="13" spans="1:4" x14ac:dyDescent="0.2">
      <c r="A13" s="591" t="s">
        <v>143</v>
      </c>
      <c r="B13" s="486">
        <v>-4.7218612290417443</v>
      </c>
      <c r="C13" s="486">
        <v>0.93492919653218443</v>
      </c>
      <c r="D13" s="747" t="s">
        <v>607</v>
      </c>
    </row>
    <row r="14" spans="1:4" x14ac:dyDescent="0.2">
      <c r="A14" s="591" t="s">
        <v>144</v>
      </c>
      <c r="B14" s="486">
        <v>-4.240733672750336</v>
      </c>
      <c r="C14" s="486">
        <v>0.87001136170991145</v>
      </c>
      <c r="D14" s="747" t="s">
        <v>607</v>
      </c>
    </row>
    <row r="15" spans="1:4" x14ac:dyDescent="0.2">
      <c r="A15" s="592" t="s">
        <v>145</v>
      </c>
      <c r="B15" s="488">
        <v>-3.7267283717063608</v>
      </c>
      <c r="C15" s="488">
        <v>1.4335536307700032</v>
      </c>
      <c r="D15" s="748" t="s">
        <v>607</v>
      </c>
    </row>
    <row r="16" spans="1:4" x14ac:dyDescent="0.2">
      <c r="D16" s="93" t="s">
        <v>239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G19" sqref="G19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0" t="s">
        <v>33</v>
      </c>
      <c r="B1" s="870"/>
      <c r="C1" s="870"/>
      <c r="D1" s="131"/>
      <c r="E1" s="131"/>
      <c r="F1" s="131"/>
      <c r="G1" s="131"/>
    </row>
    <row r="2" spans="1:13" ht="13.7" customHeight="1" x14ac:dyDescent="0.2">
      <c r="A2" s="871"/>
      <c r="B2" s="871"/>
      <c r="C2" s="871"/>
      <c r="D2" s="135"/>
      <c r="E2" s="135"/>
      <c r="F2" s="135"/>
      <c r="G2" s="110" t="s">
        <v>159</v>
      </c>
    </row>
    <row r="3" spans="1:13" ht="13.7" customHeight="1" x14ac:dyDescent="0.2">
      <c r="A3" s="167"/>
      <c r="B3" s="874">
        <f>INDICE!A3</f>
        <v>42248</v>
      </c>
      <c r="C3" s="875"/>
      <c r="D3" s="875" t="s">
        <v>120</v>
      </c>
      <c r="E3" s="875"/>
      <c r="F3" s="875" t="s">
        <v>121</v>
      </c>
      <c r="G3" s="875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376.88588999999922</v>
      </c>
      <c r="C5" s="143">
        <v>12.301239999999995</v>
      </c>
      <c r="D5" s="140">
        <v>3392.1966599999987</v>
      </c>
      <c r="E5" s="140">
        <v>106.29363999999995</v>
      </c>
      <c r="F5" s="140">
        <v>4498.3021899999994</v>
      </c>
      <c r="G5" s="140">
        <v>136.76650999999998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1375.3781999999983</v>
      </c>
      <c r="C6" s="140">
        <v>408.41284999999999</v>
      </c>
      <c r="D6" s="140">
        <v>12517.371779999994</v>
      </c>
      <c r="E6" s="140">
        <v>3782.5387200000005</v>
      </c>
      <c r="F6" s="140">
        <v>16533.42195</v>
      </c>
      <c r="G6" s="140">
        <v>5051.5768200000002</v>
      </c>
      <c r="L6" s="170"/>
      <c r="M6" s="170"/>
    </row>
    <row r="7" spans="1:13" s="133" customFormat="1" ht="13.7" customHeight="1" x14ac:dyDescent="0.2">
      <c r="A7" s="147" t="s">
        <v>197</v>
      </c>
      <c r="B7" s="148">
        <v>1752.2640899999974</v>
      </c>
      <c r="C7" s="148">
        <v>420.71409</v>
      </c>
      <c r="D7" s="148">
        <v>15909.568439999992</v>
      </c>
      <c r="E7" s="148">
        <v>3888.8323600000003</v>
      </c>
      <c r="F7" s="148">
        <v>21031.724139999998</v>
      </c>
      <c r="G7" s="148">
        <v>5188.3433300000006</v>
      </c>
    </row>
    <row r="8" spans="1:13" ht="13.7" customHeight="1" x14ac:dyDescent="0.2">
      <c r="G8" s="93" t="s">
        <v>239</v>
      </c>
    </row>
    <row r="9" spans="1:13" ht="13.7" customHeight="1" x14ac:dyDescent="0.2">
      <c r="A9" s="154" t="s">
        <v>509</v>
      </c>
    </row>
    <row r="10" spans="1:13" ht="13.7" customHeight="1" x14ac:dyDescent="0.2">
      <c r="A10" s="154" t="s">
        <v>240</v>
      </c>
    </row>
    <row r="14" spans="1:13" ht="13.7" customHeight="1" x14ac:dyDescent="0.2">
      <c r="B14" s="814"/>
      <c r="D14" s="814"/>
      <c r="F14" s="814"/>
    </row>
    <row r="15" spans="1:13" ht="13.7" customHeight="1" x14ac:dyDescent="0.2">
      <c r="B15" s="814"/>
      <c r="D15" s="814"/>
      <c r="F15" s="814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J30" sqref="J3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2">
        <f>INDICE!A3</f>
        <v>42248</v>
      </c>
      <c r="C3" s="862"/>
      <c r="D3" s="862">
        <f>INDICE!C3</f>
        <v>0</v>
      </c>
      <c r="E3" s="862"/>
      <c r="F3" s="112"/>
      <c r="G3" s="863" t="s">
        <v>121</v>
      </c>
      <c r="H3" s="863"/>
      <c r="I3" s="863"/>
      <c r="J3" s="863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5" t="s">
        <v>161</v>
      </c>
      <c r="B5" s="117">
        <f>'GNA CCAA'!B5</f>
        <v>54.626229999999978</v>
      </c>
      <c r="C5" s="117">
        <f>'GNA CCAA'!C5</f>
        <v>2.2210399999999999</v>
      </c>
      <c r="D5" s="117">
        <f>'GO CCAA'!B5</f>
        <v>266.7468300000001</v>
      </c>
      <c r="E5" s="536">
        <f>SUM(B5:D5)</f>
        <v>323.59410000000008</v>
      </c>
      <c r="F5" s="117"/>
      <c r="G5" s="117">
        <f>'GNA CCAA'!F5</f>
        <v>662.34106000000099</v>
      </c>
      <c r="H5" s="117">
        <f>'GNA CCAA'!G5</f>
        <v>25.748719999999995</v>
      </c>
      <c r="I5" s="117">
        <f>'GO CCAA'!G5</f>
        <v>3279.5986100000041</v>
      </c>
      <c r="J5" s="536">
        <f>SUM(G5:I5)</f>
        <v>3967.6883900000053</v>
      </c>
      <c r="K5" s="82"/>
    </row>
    <row r="6" spans="1:11" s="114" customFormat="1" x14ac:dyDescent="0.2">
      <c r="A6" s="576" t="s">
        <v>162</v>
      </c>
      <c r="B6" s="119">
        <f>'GNA CCAA'!B6</f>
        <v>10.658609999999999</v>
      </c>
      <c r="C6" s="119">
        <f>'GNA CCAA'!C6</f>
        <v>0.62724000000000002</v>
      </c>
      <c r="D6" s="119">
        <f>'GO CCAA'!B6</f>
        <v>76.075450000000018</v>
      </c>
      <c r="E6" s="539">
        <f>SUM(B6:D6)</f>
        <v>87.361300000000014</v>
      </c>
      <c r="F6" s="119"/>
      <c r="G6" s="119">
        <f>'GNA CCAA'!F6</f>
        <v>126.27537000000005</v>
      </c>
      <c r="H6" s="119">
        <f>'GNA CCAA'!G6</f>
        <v>6.6054499999999976</v>
      </c>
      <c r="I6" s="119">
        <f>'GO CCAA'!G6</f>
        <v>914.94105000000081</v>
      </c>
      <c r="J6" s="539">
        <f t="shared" ref="J6:J24" si="0">SUM(G6:I6)</f>
        <v>1047.8218700000009</v>
      </c>
      <c r="K6" s="82"/>
    </row>
    <row r="7" spans="1:11" s="114" customFormat="1" x14ac:dyDescent="0.2">
      <c r="A7" s="576" t="s">
        <v>163</v>
      </c>
      <c r="B7" s="119">
        <f>'GNA CCAA'!B7</f>
        <v>6.7453800000000017</v>
      </c>
      <c r="C7" s="119">
        <f>'GNA CCAA'!C7</f>
        <v>0.58287999999999984</v>
      </c>
      <c r="D7" s="119">
        <f>'GO CCAA'!B7</f>
        <v>36.089100000000009</v>
      </c>
      <c r="E7" s="539">
        <f t="shared" ref="E7:E24" si="1">SUM(B7:D7)</f>
        <v>43.417360000000009</v>
      </c>
      <c r="F7" s="119"/>
      <c r="G7" s="119">
        <f>'GNA CCAA'!F7</f>
        <v>82.256750000000011</v>
      </c>
      <c r="H7" s="119">
        <f>'GNA CCAA'!G7</f>
        <v>6.3534599999999974</v>
      </c>
      <c r="I7" s="119">
        <f>'GO CCAA'!G7</f>
        <v>443.73514999999981</v>
      </c>
      <c r="J7" s="539">
        <f t="shared" si="0"/>
        <v>532.3453599999998</v>
      </c>
      <c r="K7" s="82"/>
    </row>
    <row r="8" spans="1:11" s="114" customFormat="1" x14ac:dyDescent="0.2">
      <c r="A8" s="576" t="s">
        <v>164</v>
      </c>
      <c r="B8" s="119">
        <f>'GNA CCAA'!B8</f>
        <v>19.214329999999997</v>
      </c>
      <c r="C8" s="119">
        <f>'GNA CCAA'!C8</f>
        <v>1.0605499999999999</v>
      </c>
      <c r="D8" s="119">
        <f>'GO CCAA'!B8</f>
        <v>36.867009999999993</v>
      </c>
      <c r="E8" s="539">
        <f t="shared" si="1"/>
        <v>57.141889999999989</v>
      </c>
      <c r="F8" s="119"/>
      <c r="G8" s="119">
        <f>'GNA CCAA'!F8</f>
        <v>199.90069</v>
      </c>
      <c r="H8" s="119">
        <f>'GNA CCAA'!G8</f>
        <v>11.198060000000003</v>
      </c>
      <c r="I8" s="119">
        <f>'GO CCAA'!G8</f>
        <v>392.05321999999995</v>
      </c>
      <c r="J8" s="539">
        <f t="shared" si="0"/>
        <v>603.15196999999989</v>
      </c>
      <c r="K8" s="82"/>
    </row>
    <row r="9" spans="1:11" s="114" customFormat="1" x14ac:dyDescent="0.2">
      <c r="A9" s="576" t="s">
        <v>165</v>
      </c>
      <c r="B9" s="119">
        <f>'GNA CCAA'!B9</f>
        <v>30.064860000000003</v>
      </c>
      <c r="C9" s="119">
        <f>'GNA CCAA'!C9</f>
        <v>10.181130000000001</v>
      </c>
      <c r="D9" s="119">
        <f>'GO CCAA'!B9</f>
        <v>52.385409999999993</v>
      </c>
      <c r="E9" s="539">
        <f t="shared" si="1"/>
        <v>92.631399999999999</v>
      </c>
      <c r="F9" s="119"/>
      <c r="G9" s="119">
        <f>'GNA CCAA'!F9</f>
        <v>360.90435000000002</v>
      </c>
      <c r="H9" s="119">
        <f>'GNA CCAA'!G9</f>
        <v>119.19185000000002</v>
      </c>
      <c r="I9" s="119">
        <f>'GO CCAA'!G9</f>
        <v>639.36398000000008</v>
      </c>
      <c r="J9" s="539">
        <f t="shared" si="0"/>
        <v>1119.46018</v>
      </c>
      <c r="K9" s="82"/>
    </row>
    <row r="10" spans="1:11" s="114" customFormat="1" x14ac:dyDescent="0.2">
      <c r="A10" s="576" t="s">
        <v>166</v>
      </c>
      <c r="B10" s="119">
        <f>'GNA CCAA'!B10</f>
        <v>4.9132299999999995</v>
      </c>
      <c r="C10" s="119">
        <f>'GNA CCAA'!C10</f>
        <v>0.30380000000000001</v>
      </c>
      <c r="D10" s="119">
        <f>'GO CCAA'!B10</f>
        <v>25.512090000000001</v>
      </c>
      <c r="E10" s="539">
        <f t="shared" si="1"/>
        <v>30.729120000000002</v>
      </c>
      <c r="F10" s="119"/>
      <c r="G10" s="119">
        <f>'GNA CCAA'!F10</f>
        <v>57.429129999999994</v>
      </c>
      <c r="H10" s="119">
        <f>'GNA CCAA'!G10</f>
        <v>3.5233099999999995</v>
      </c>
      <c r="I10" s="119">
        <f>'GO CCAA'!G10</f>
        <v>306.41360999999989</v>
      </c>
      <c r="J10" s="539">
        <f t="shared" si="0"/>
        <v>367.36604999999986</v>
      </c>
      <c r="K10" s="82"/>
    </row>
    <row r="11" spans="1:11" s="114" customFormat="1" x14ac:dyDescent="0.2">
      <c r="A11" s="576" t="s">
        <v>167</v>
      </c>
      <c r="B11" s="119">
        <f>'GNA CCAA'!B11</f>
        <v>20.858400000000003</v>
      </c>
      <c r="C11" s="119">
        <f>'GNA CCAA'!C11</f>
        <v>1.3757999999999999</v>
      </c>
      <c r="D11" s="119">
        <f>'GO CCAA'!B11</f>
        <v>139.93521000000001</v>
      </c>
      <c r="E11" s="539">
        <f t="shared" si="1"/>
        <v>162.16941000000003</v>
      </c>
      <c r="F11" s="119"/>
      <c r="G11" s="119">
        <f>'GNA CCAA'!F11</f>
        <v>243.46491999999984</v>
      </c>
      <c r="H11" s="119">
        <f>'GNA CCAA'!G11</f>
        <v>15.010750000000016</v>
      </c>
      <c r="I11" s="119">
        <f>'GO CCAA'!G11</f>
        <v>1572.9552000000022</v>
      </c>
      <c r="J11" s="539">
        <f t="shared" si="0"/>
        <v>1831.430870000002</v>
      </c>
      <c r="K11" s="82"/>
    </row>
    <row r="12" spans="1:11" s="114" customFormat="1" x14ac:dyDescent="0.2">
      <c r="A12" s="576" t="s">
        <v>614</v>
      </c>
      <c r="B12" s="119">
        <f>'GNA CCAA'!B12</f>
        <v>13.628269999999999</v>
      </c>
      <c r="C12" s="119">
        <f>'GNA CCAA'!C12</f>
        <v>0.67688999999999988</v>
      </c>
      <c r="D12" s="119">
        <f>'GO CCAA'!B12</f>
        <v>101.10778000000001</v>
      </c>
      <c r="E12" s="539">
        <f t="shared" si="1"/>
        <v>115.41294000000001</v>
      </c>
      <c r="F12" s="119"/>
      <c r="G12" s="119">
        <f>'GNA CCAA'!F12</f>
        <v>162.84739999999982</v>
      </c>
      <c r="H12" s="119">
        <f>'GNA CCAA'!G12</f>
        <v>7.7657000000000025</v>
      </c>
      <c r="I12" s="119">
        <f>'GO CCAA'!G12</f>
        <v>1189.9590600000001</v>
      </c>
      <c r="J12" s="539">
        <f t="shared" si="0"/>
        <v>1360.5721599999999</v>
      </c>
      <c r="K12" s="82"/>
    </row>
    <row r="13" spans="1:11" s="114" customFormat="1" x14ac:dyDescent="0.2">
      <c r="A13" s="576" t="s">
        <v>168</v>
      </c>
      <c r="B13" s="119">
        <f>'GNA CCAA'!B13</f>
        <v>59.09623999999998</v>
      </c>
      <c r="C13" s="119">
        <f>'GNA CCAA'!C13</f>
        <v>4.31942</v>
      </c>
      <c r="D13" s="119">
        <f>'GO CCAA'!B13</f>
        <v>270.76617999999996</v>
      </c>
      <c r="E13" s="539">
        <f t="shared" si="1"/>
        <v>334.18183999999997</v>
      </c>
      <c r="F13" s="119"/>
      <c r="G13" s="119">
        <f>'GNA CCAA'!F13</f>
        <v>722.12277999999867</v>
      </c>
      <c r="H13" s="119">
        <f>'GNA CCAA'!G13</f>
        <v>48.919300000000042</v>
      </c>
      <c r="I13" s="119">
        <f>'GO CCAA'!G13</f>
        <v>3359.5217599999978</v>
      </c>
      <c r="J13" s="539">
        <f t="shared" si="0"/>
        <v>4130.5638399999962</v>
      </c>
      <c r="K13" s="82"/>
    </row>
    <row r="14" spans="1:11" s="114" customFormat="1" x14ac:dyDescent="0.2">
      <c r="A14" s="576" t="s">
        <v>169</v>
      </c>
      <c r="B14" s="119">
        <f>'GNA CCAA'!B14</f>
        <v>0.45484000000000002</v>
      </c>
      <c r="C14" s="119">
        <f>'GNA CCAA'!C14</f>
        <v>5.0379999999999994E-2</v>
      </c>
      <c r="D14" s="119">
        <f>'GO CCAA'!B14</f>
        <v>1.02155</v>
      </c>
      <c r="E14" s="539">
        <f t="shared" si="1"/>
        <v>1.52677</v>
      </c>
      <c r="F14" s="119"/>
      <c r="G14" s="119">
        <f>'GNA CCAA'!F14</f>
        <v>5.9228000000000005</v>
      </c>
      <c r="H14" s="119">
        <f>'GNA CCAA'!G14</f>
        <v>0.56425999999999998</v>
      </c>
      <c r="I14" s="119">
        <f>'GO CCAA'!G14</f>
        <v>12.49451</v>
      </c>
      <c r="J14" s="539">
        <f t="shared" si="0"/>
        <v>18.981570000000001</v>
      </c>
      <c r="K14" s="82"/>
    </row>
    <row r="15" spans="1:11" s="114" customFormat="1" x14ac:dyDescent="0.2">
      <c r="A15" s="576" t="s">
        <v>170</v>
      </c>
      <c r="B15" s="119">
        <f>'GNA CCAA'!B15</f>
        <v>39.727949999999993</v>
      </c>
      <c r="C15" s="119">
        <f>'GNA CCAA'!C15</f>
        <v>1.7906300000000002</v>
      </c>
      <c r="D15" s="119">
        <f>'GO CCAA'!B15</f>
        <v>170.19219000000001</v>
      </c>
      <c r="E15" s="539">
        <f t="shared" si="1"/>
        <v>211.71077</v>
      </c>
      <c r="F15" s="119"/>
      <c r="G15" s="119">
        <f>'GNA CCAA'!F15</f>
        <v>472.89321999999947</v>
      </c>
      <c r="H15" s="119">
        <f>'GNA CCAA'!G15</f>
        <v>20.312689999999979</v>
      </c>
      <c r="I15" s="119">
        <f>'GO CCAA'!G15</f>
        <v>2089.9393600000008</v>
      </c>
      <c r="J15" s="539">
        <f t="shared" si="0"/>
        <v>2583.14527</v>
      </c>
      <c r="K15" s="82"/>
    </row>
    <row r="16" spans="1:11" s="114" customFormat="1" x14ac:dyDescent="0.2">
      <c r="A16" s="576" t="s">
        <v>171</v>
      </c>
      <c r="B16" s="119">
        <f>'GNA CCAA'!B16</f>
        <v>7.4055299999999988</v>
      </c>
      <c r="C16" s="119">
        <f>'GNA CCAA'!C16</f>
        <v>0.24984000000000001</v>
      </c>
      <c r="D16" s="119">
        <f>'GO CCAA'!B16</f>
        <v>49.252980000000008</v>
      </c>
      <c r="E16" s="539">
        <f t="shared" si="1"/>
        <v>56.908350000000006</v>
      </c>
      <c r="F16" s="119"/>
      <c r="G16" s="119">
        <f>'GNA CCAA'!F16</f>
        <v>92.096019999999967</v>
      </c>
      <c r="H16" s="119">
        <f>'GNA CCAA'!G16</f>
        <v>2.9194000000000009</v>
      </c>
      <c r="I16" s="119">
        <f>'GO CCAA'!G16</f>
        <v>589.55902000000003</v>
      </c>
      <c r="J16" s="539">
        <f t="shared" si="0"/>
        <v>684.57443999999998</v>
      </c>
      <c r="K16" s="82"/>
    </row>
    <row r="17" spans="1:16" s="114" customFormat="1" x14ac:dyDescent="0.2">
      <c r="A17" s="576" t="s">
        <v>172</v>
      </c>
      <c r="B17" s="119">
        <f>'GNA CCAA'!B17</f>
        <v>19.074729999999995</v>
      </c>
      <c r="C17" s="119">
        <f>'GNA CCAA'!C17</f>
        <v>1.1624299999999999</v>
      </c>
      <c r="D17" s="119">
        <f>'GO CCAA'!B17</f>
        <v>113.77489999999999</v>
      </c>
      <c r="E17" s="539">
        <f t="shared" si="1"/>
        <v>134.01205999999999</v>
      </c>
      <c r="F17" s="119"/>
      <c r="G17" s="119">
        <f>'GNA CCAA'!F17</f>
        <v>227.14742000000007</v>
      </c>
      <c r="H17" s="119">
        <f>'GNA CCAA'!G17</f>
        <v>13.111760000000013</v>
      </c>
      <c r="I17" s="119">
        <f>'GO CCAA'!G17</f>
        <v>1351.6060500000008</v>
      </c>
      <c r="J17" s="539">
        <f t="shared" si="0"/>
        <v>1591.8652300000008</v>
      </c>
      <c r="K17" s="82"/>
    </row>
    <row r="18" spans="1:16" s="114" customFormat="1" x14ac:dyDescent="0.2">
      <c r="A18" s="576" t="s">
        <v>173</v>
      </c>
      <c r="B18" s="119">
        <f>'GNA CCAA'!B18</f>
        <v>2.30823</v>
      </c>
      <c r="C18" s="119">
        <f>'GNA CCAA'!C18</f>
        <v>0.15352000000000002</v>
      </c>
      <c r="D18" s="119">
        <f>'GO CCAA'!B18</f>
        <v>14.855280000000002</v>
      </c>
      <c r="E18" s="539">
        <f t="shared" si="1"/>
        <v>17.317030000000003</v>
      </c>
      <c r="F18" s="119"/>
      <c r="G18" s="119">
        <f>'GNA CCAA'!F18</f>
        <v>26.579529999999995</v>
      </c>
      <c r="H18" s="119">
        <f>'GNA CCAA'!G18</f>
        <v>1.5454299999999999</v>
      </c>
      <c r="I18" s="119">
        <f>'GO CCAA'!G18</f>
        <v>173.77778000000004</v>
      </c>
      <c r="J18" s="539">
        <f t="shared" si="0"/>
        <v>201.90274000000002</v>
      </c>
      <c r="K18" s="82"/>
    </row>
    <row r="19" spans="1:16" s="114" customFormat="1" x14ac:dyDescent="0.2">
      <c r="A19" s="576" t="s">
        <v>174</v>
      </c>
      <c r="B19" s="119">
        <f>'GNA CCAA'!B19</f>
        <v>42.64761</v>
      </c>
      <c r="C19" s="119">
        <f>'GNA CCAA'!C19</f>
        <v>2.4366999999999996</v>
      </c>
      <c r="D19" s="119">
        <f>'GO CCAA'!B19</f>
        <v>181.71410999999995</v>
      </c>
      <c r="E19" s="539">
        <f t="shared" si="1"/>
        <v>226.79841999999996</v>
      </c>
      <c r="F19" s="119"/>
      <c r="G19" s="119">
        <f>'GNA CCAA'!F19</f>
        <v>515.93142999999986</v>
      </c>
      <c r="H19" s="119">
        <f>'GNA CCAA'!G19</f>
        <v>28.145800000000005</v>
      </c>
      <c r="I19" s="119">
        <f>'GO CCAA'!G19</f>
        <v>2198.6995100000004</v>
      </c>
      <c r="J19" s="539">
        <f t="shared" si="0"/>
        <v>2742.7767400000002</v>
      </c>
      <c r="K19" s="82"/>
    </row>
    <row r="20" spans="1:16" s="114" customFormat="1" x14ac:dyDescent="0.2">
      <c r="A20" s="576" t="s">
        <v>175</v>
      </c>
      <c r="B20" s="119">
        <f>'GNA CCAA'!B20</f>
        <v>0.51775000000000004</v>
      </c>
      <c r="C20" s="119">
        <f>'GNA CCAA'!C20</f>
        <v>0</v>
      </c>
      <c r="D20" s="119">
        <f>'GO CCAA'!B20</f>
        <v>1.2933399999999999</v>
      </c>
      <c r="E20" s="539">
        <f t="shared" si="1"/>
        <v>1.8110900000000001</v>
      </c>
      <c r="F20" s="119"/>
      <c r="G20" s="119">
        <f>'GNA CCAA'!F20</f>
        <v>6.3397699999999988</v>
      </c>
      <c r="H20" s="119">
        <f>'GNA CCAA'!G20</f>
        <v>0</v>
      </c>
      <c r="I20" s="119">
        <f>'GO CCAA'!G20</f>
        <v>15.137960000000003</v>
      </c>
      <c r="J20" s="539">
        <f t="shared" si="0"/>
        <v>21.477730000000001</v>
      </c>
      <c r="K20" s="82"/>
    </row>
    <row r="21" spans="1:16" s="114" customFormat="1" x14ac:dyDescent="0.2">
      <c r="A21" s="576" t="s">
        <v>176</v>
      </c>
      <c r="B21" s="119">
        <f>'GNA CCAA'!B21</f>
        <v>9.2928300000000021</v>
      </c>
      <c r="C21" s="119">
        <f>'GNA CCAA'!C21</f>
        <v>0.50670000000000004</v>
      </c>
      <c r="D21" s="119">
        <f>'GO CCAA'!B21</f>
        <v>66.476880000000008</v>
      </c>
      <c r="E21" s="539">
        <f t="shared" si="1"/>
        <v>76.276410000000013</v>
      </c>
      <c r="F21" s="119"/>
      <c r="G21" s="119">
        <f>'GNA CCAA'!F21</f>
        <v>112.93657999999992</v>
      </c>
      <c r="H21" s="119">
        <f>'GNA CCAA'!G21</f>
        <v>5.7921400000000016</v>
      </c>
      <c r="I21" s="119">
        <f>'GO CCAA'!G21</f>
        <v>848.59865999999988</v>
      </c>
      <c r="J21" s="539">
        <f t="shared" si="0"/>
        <v>967.32737999999983</v>
      </c>
      <c r="K21" s="82"/>
    </row>
    <row r="22" spans="1:16" s="114" customFormat="1" x14ac:dyDescent="0.2">
      <c r="A22" s="576" t="s">
        <v>177</v>
      </c>
      <c r="B22" s="119">
        <f>'GNA CCAA'!B22</f>
        <v>5.2583400000000005</v>
      </c>
      <c r="C22" s="119">
        <f>'GNA CCAA'!C22</f>
        <v>0.26929000000000003</v>
      </c>
      <c r="D22" s="119">
        <f>'GO CCAA'!B22</f>
        <v>49.297449999999991</v>
      </c>
      <c r="E22" s="539">
        <f t="shared" si="1"/>
        <v>54.825079999999993</v>
      </c>
      <c r="F22" s="119"/>
      <c r="G22" s="119">
        <f>'GNA CCAA'!F22</f>
        <v>60.97376000000002</v>
      </c>
      <c r="H22" s="119">
        <f>'GNA CCAA'!G22</f>
        <v>2.5384000000000011</v>
      </c>
      <c r="I22" s="119">
        <f>'GO CCAA'!G22</f>
        <v>616.27486999999985</v>
      </c>
      <c r="J22" s="539">
        <f t="shared" si="0"/>
        <v>679.78702999999985</v>
      </c>
      <c r="K22" s="82"/>
    </row>
    <row r="23" spans="1:16" x14ac:dyDescent="0.2">
      <c r="A23" s="577" t="s">
        <v>178</v>
      </c>
      <c r="B23" s="119">
        <f>'GNA CCAA'!B23</f>
        <v>13.740400000000001</v>
      </c>
      <c r="C23" s="119">
        <f>'GNA CCAA'!C23</f>
        <v>0.98122000000000009</v>
      </c>
      <c r="D23" s="119">
        <f>'GO CCAA'!B23</f>
        <v>129.25810999999999</v>
      </c>
      <c r="E23" s="539">
        <f t="shared" si="1"/>
        <v>143.97972999999999</v>
      </c>
      <c r="F23" s="119"/>
      <c r="G23" s="119">
        <f>'GNA CCAA'!F23</f>
        <v>166.09539000000001</v>
      </c>
      <c r="H23" s="119">
        <f>'GNA CCAA'!G23</f>
        <v>11.22741999999999</v>
      </c>
      <c r="I23" s="119">
        <f>'GO CCAA'!G23</f>
        <v>1570.4462399999998</v>
      </c>
      <c r="J23" s="539">
        <f t="shared" si="0"/>
        <v>1747.7690499999999</v>
      </c>
      <c r="K23" s="482"/>
      <c r="P23" s="114"/>
    </row>
    <row r="24" spans="1:16" x14ac:dyDescent="0.2">
      <c r="A24" s="578" t="s">
        <v>503</v>
      </c>
      <c r="B24" s="123">
        <f>'GNA CCAA'!B24</f>
        <v>360.23375999999973</v>
      </c>
      <c r="C24" s="123">
        <f>'GNA CCAA'!C24</f>
        <v>28.949460000000027</v>
      </c>
      <c r="D24" s="123">
        <f>'GO CCAA'!B24</f>
        <v>1782.6218500000014</v>
      </c>
      <c r="E24" s="123">
        <f t="shared" si="1"/>
        <v>2171.8050700000013</v>
      </c>
      <c r="F24" s="123"/>
      <c r="G24" s="123">
        <f>'GNA CCAA'!F24</f>
        <v>4304.4583700000021</v>
      </c>
      <c r="H24" s="579">
        <f>'GNA CCAA'!G24</f>
        <v>330.47390000000104</v>
      </c>
      <c r="I24" s="123">
        <f>'GO CCAA'!G24</f>
        <v>21565.075599999967</v>
      </c>
      <c r="J24" s="123">
        <f t="shared" si="0"/>
        <v>26200.007869999972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510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9"/>
      <c r="F28" s="86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106" priority="5" operator="between">
      <formula>0</formula>
      <formula>0.5</formula>
    </cfRule>
    <cfRule type="cellIs" dxfId="105" priority="6" operator="between">
      <formula>0</formula>
      <formula>0.49</formula>
    </cfRule>
  </conditionalFormatting>
  <conditionalFormatting sqref="E6:E23">
    <cfRule type="cellIs" dxfId="104" priority="3" operator="between">
      <formula>0</formula>
      <formula>0.5</formula>
    </cfRule>
    <cfRule type="cellIs" dxfId="103" priority="4" operator="between">
      <formula>0</formula>
      <formula>0.49</formula>
    </cfRule>
  </conditionalFormatting>
  <conditionalFormatting sqref="J6:J23">
    <cfRule type="cellIs" dxfId="102" priority="1" operator="between">
      <formula>0</formula>
      <formula>0.5</formula>
    </cfRule>
    <cfRule type="cellIs" dxfId="10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14" sqref="H14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575.93782000000033</v>
      </c>
      <c r="C5" s="101">
        <v>13.082064169179933</v>
      </c>
      <c r="D5" s="100">
        <v>4226.9323700000004</v>
      </c>
      <c r="E5" s="101">
        <v>5.1360791303752489</v>
      </c>
      <c r="F5" s="100">
        <v>5472.1790300000011</v>
      </c>
      <c r="G5" s="101">
        <v>3.6644522154667776</v>
      </c>
      <c r="H5" s="101">
        <v>99.994666211949465</v>
      </c>
    </row>
    <row r="6" spans="1:65" s="99" customFormat="1" x14ac:dyDescent="0.2">
      <c r="A6" s="99" t="s">
        <v>149</v>
      </c>
      <c r="B6" s="119">
        <v>3.066E-2</v>
      </c>
      <c r="C6" s="543">
        <v>-17.558483463296579</v>
      </c>
      <c r="D6" s="119">
        <v>0.21602000000000002</v>
      </c>
      <c r="E6" s="543">
        <v>8.6565062119611742</v>
      </c>
      <c r="F6" s="119">
        <v>0.29189000000000004</v>
      </c>
      <c r="G6" s="543">
        <v>3.2215856849848192</v>
      </c>
      <c r="H6" s="268">
        <v>5.3337880505356797E-3</v>
      </c>
    </row>
    <row r="7" spans="1:65" s="99" customFormat="1" x14ac:dyDescent="0.2">
      <c r="A7" s="68" t="s">
        <v>119</v>
      </c>
      <c r="B7" s="69">
        <v>575.96848000000034</v>
      </c>
      <c r="C7" s="103">
        <v>13.079826946983877</v>
      </c>
      <c r="D7" s="69">
        <v>4227.1483899999994</v>
      </c>
      <c r="E7" s="103">
        <v>5.136253206247785</v>
      </c>
      <c r="F7" s="69">
        <v>5472.4709200000007</v>
      </c>
      <c r="G7" s="103">
        <v>3.664428492563101</v>
      </c>
      <c r="H7" s="103">
        <v>100</v>
      </c>
    </row>
    <row r="8" spans="1:65" s="99" customFormat="1" x14ac:dyDescent="0.2">
      <c r="H8" s="93" t="s">
        <v>239</v>
      </c>
    </row>
    <row r="9" spans="1:65" s="99" customFormat="1" x14ac:dyDescent="0.2">
      <c r="A9" s="94" t="s">
        <v>561</v>
      </c>
    </row>
    <row r="10" spans="1:65" x14ac:dyDescent="0.2">
      <c r="A10" s="166" t="s">
        <v>654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100" priority="7" operator="between">
      <formula>0</formula>
      <formula>0.5</formula>
    </cfRule>
    <cfRule type="cellIs" dxfId="99" priority="8" operator="between">
      <formula>0</formula>
      <formula>0.49</formula>
    </cfRule>
  </conditionalFormatting>
  <conditionalFormatting sqref="D6">
    <cfRule type="cellIs" dxfId="98" priority="5" operator="between">
      <formula>0</formula>
      <formula>0.5</formula>
    </cfRule>
    <cfRule type="cellIs" dxfId="97" priority="6" operator="between">
      <formula>0</formula>
      <formula>0.49</formula>
    </cfRule>
  </conditionalFormatting>
  <conditionalFormatting sqref="F6">
    <cfRule type="cellIs" dxfId="96" priority="3" operator="between">
      <formula>0</formula>
      <formula>0.5</formula>
    </cfRule>
    <cfRule type="cellIs" dxfId="95" priority="4" operator="between">
      <formula>0</formula>
      <formula>0.49</formula>
    </cfRule>
  </conditionalFormatting>
  <conditionalFormatting sqref="H6">
    <cfRule type="cellIs" dxfId="94" priority="1" operator="between">
      <formula>0</formula>
      <formula>0.5</formula>
    </cfRule>
    <cfRule type="cellIs" dxfId="93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191.51899</v>
      </c>
      <c r="C5" s="180">
        <v>-4.4022372949444524</v>
      </c>
      <c r="D5" s="129">
        <v>1593.3041500000002</v>
      </c>
      <c r="E5" s="180">
        <v>1.7214203519075588</v>
      </c>
      <c r="F5" s="129">
        <v>2125.3658399999999</v>
      </c>
      <c r="G5" s="180">
        <v>0.32349773720945163</v>
      </c>
      <c r="H5" s="180">
        <v>25.55478165616692</v>
      </c>
    </row>
    <row r="6" spans="1:65" s="179" customFormat="1" x14ac:dyDescent="0.2">
      <c r="A6" s="179" t="s">
        <v>206</v>
      </c>
      <c r="B6" s="129">
        <v>486.10120000000012</v>
      </c>
      <c r="C6" s="180">
        <v>-17.535913351884894</v>
      </c>
      <c r="D6" s="129">
        <v>4543.6382700000004</v>
      </c>
      <c r="E6" s="180">
        <v>-12.588180422447543</v>
      </c>
      <c r="F6" s="129">
        <v>6191.5349600000009</v>
      </c>
      <c r="G6" s="180">
        <v>-10.743026969721116</v>
      </c>
      <c r="H6" s="180">
        <v>74.445218343833076</v>
      </c>
    </row>
    <row r="7" spans="1:65" s="99" customFormat="1" x14ac:dyDescent="0.2">
      <c r="A7" s="68" t="s">
        <v>513</v>
      </c>
      <c r="B7" s="69">
        <v>677.62019000000021</v>
      </c>
      <c r="C7" s="103">
        <v>-14.204499485406927</v>
      </c>
      <c r="D7" s="69">
        <v>6136.9424200000012</v>
      </c>
      <c r="E7" s="103">
        <v>-9.274654509113839</v>
      </c>
      <c r="F7" s="69">
        <v>8316.9008000000013</v>
      </c>
      <c r="G7" s="103">
        <v>-8.1539727639168209</v>
      </c>
      <c r="H7" s="103">
        <v>100</v>
      </c>
    </row>
    <row r="8" spans="1:65" s="99" customFormat="1" x14ac:dyDescent="0.2">
      <c r="A8" s="181" t="s">
        <v>500</v>
      </c>
      <c r="B8" s="182">
        <v>466.85424000000012</v>
      </c>
      <c r="C8" s="799">
        <v>-19.629227350625325</v>
      </c>
      <c r="D8" s="182">
        <v>4445.2821100000001</v>
      </c>
      <c r="E8" s="799">
        <v>-13.212825271427414</v>
      </c>
      <c r="F8" s="182">
        <v>6064.7643699999999</v>
      </c>
      <c r="G8" s="799">
        <v>-11.104535913598843</v>
      </c>
      <c r="H8" s="799">
        <v>72.920965583718385</v>
      </c>
    </row>
    <row r="9" spans="1:65" s="179" customFormat="1" x14ac:dyDescent="0.2">
      <c r="H9" s="93" t="s">
        <v>239</v>
      </c>
    </row>
    <row r="10" spans="1:65" s="179" customFormat="1" x14ac:dyDescent="0.2">
      <c r="A10" s="94" t="s">
        <v>561</v>
      </c>
    </row>
    <row r="11" spans="1:65" x14ac:dyDescent="0.2">
      <c r="A11" s="94" t="s">
        <v>514</v>
      </c>
    </row>
    <row r="12" spans="1:65" x14ac:dyDescent="0.2">
      <c r="A12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E26" sqref="E26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515</v>
      </c>
    </row>
    <row r="2" spans="1:3" ht="15.75" x14ac:dyDescent="0.25">
      <c r="A2" s="2"/>
      <c r="C2" s="594" t="s">
        <v>159</v>
      </c>
    </row>
    <row r="3" spans="1:3" s="114" customFormat="1" ht="13.7" customHeight="1" x14ac:dyDescent="0.2">
      <c r="A3" s="111"/>
      <c r="B3" s="445">
        <f>INDICE!A3</f>
        <v>42248</v>
      </c>
      <c r="C3" s="113"/>
    </row>
    <row r="4" spans="1:3" s="114" customFormat="1" x14ac:dyDescent="0.2">
      <c r="A4" s="575" t="s">
        <v>161</v>
      </c>
      <c r="B4" s="117">
        <v>13.64157</v>
      </c>
      <c r="C4" s="117">
        <v>154.92692000000011</v>
      </c>
    </row>
    <row r="5" spans="1:3" s="114" customFormat="1" x14ac:dyDescent="0.2">
      <c r="A5" s="576" t="s">
        <v>162</v>
      </c>
      <c r="B5" s="119">
        <v>0.29715999999999998</v>
      </c>
      <c r="C5" s="119">
        <v>4.5814599999999981</v>
      </c>
    </row>
    <row r="6" spans="1:3" s="114" customFormat="1" x14ac:dyDescent="0.2">
      <c r="A6" s="576" t="s">
        <v>163</v>
      </c>
      <c r="B6" s="119">
        <v>3.4575900000000002</v>
      </c>
      <c r="C6" s="119">
        <v>55.11698999999998</v>
      </c>
    </row>
    <row r="7" spans="1:3" s="114" customFormat="1" x14ac:dyDescent="0.2">
      <c r="A7" s="576" t="s">
        <v>164</v>
      </c>
      <c r="B7" s="119">
        <v>6.7335799999999999</v>
      </c>
      <c r="C7" s="119">
        <v>105.12648999999999</v>
      </c>
    </row>
    <row r="8" spans="1:3" s="114" customFormat="1" x14ac:dyDescent="0.2">
      <c r="A8" s="576" t="s">
        <v>165</v>
      </c>
      <c r="B8" s="119">
        <v>111.88462000000001</v>
      </c>
      <c r="C8" s="119">
        <v>1084.8421799999996</v>
      </c>
    </row>
    <row r="9" spans="1:3" s="114" customFormat="1" x14ac:dyDescent="0.2">
      <c r="A9" s="576" t="s">
        <v>166</v>
      </c>
      <c r="B9" s="119">
        <v>0.82571000000000006</v>
      </c>
      <c r="C9" s="119">
        <v>6.7235099999999992</v>
      </c>
    </row>
    <row r="10" spans="1:3" s="114" customFormat="1" x14ac:dyDescent="0.2">
      <c r="A10" s="576" t="s">
        <v>167</v>
      </c>
      <c r="B10" s="119">
        <v>2.1814300000000002</v>
      </c>
      <c r="C10" s="119">
        <v>32.138980000000011</v>
      </c>
    </row>
    <row r="11" spans="1:3" s="114" customFormat="1" x14ac:dyDescent="0.2">
      <c r="A11" s="576" t="s">
        <v>614</v>
      </c>
      <c r="B11" s="119">
        <v>8.1178399999999993</v>
      </c>
      <c r="C11" s="119">
        <v>86.128829999999994</v>
      </c>
    </row>
    <row r="12" spans="1:3" s="114" customFormat="1" x14ac:dyDescent="0.2">
      <c r="A12" s="576" t="s">
        <v>168</v>
      </c>
      <c r="B12" s="119">
        <v>3.9420799999999998</v>
      </c>
      <c r="C12" s="119">
        <v>47.964090000000006</v>
      </c>
    </row>
    <row r="13" spans="1:3" s="114" customFormat="1" x14ac:dyDescent="0.2">
      <c r="A13" s="576" t="s">
        <v>169</v>
      </c>
      <c r="B13" s="119">
        <v>4.5026000000000002</v>
      </c>
      <c r="C13" s="119">
        <v>45.955979999999997</v>
      </c>
    </row>
    <row r="14" spans="1:3" s="114" customFormat="1" x14ac:dyDescent="0.2">
      <c r="A14" s="576" t="s">
        <v>170</v>
      </c>
      <c r="B14" s="119">
        <v>1.0651599999999999</v>
      </c>
      <c r="C14" s="119">
        <v>13.059760000000002</v>
      </c>
    </row>
    <row r="15" spans="1:3" s="114" customFormat="1" x14ac:dyDescent="0.2">
      <c r="A15" s="576" t="s">
        <v>171</v>
      </c>
      <c r="B15" s="119">
        <v>0.1978</v>
      </c>
      <c r="C15" s="119">
        <v>4.6932399999999994</v>
      </c>
    </row>
    <row r="16" spans="1:3" s="114" customFormat="1" x14ac:dyDescent="0.2">
      <c r="A16" s="576" t="s">
        <v>172</v>
      </c>
      <c r="B16" s="119">
        <v>27.98254</v>
      </c>
      <c r="C16" s="119">
        <v>415.85956000000004</v>
      </c>
    </row>
    <row r="17" spans="1:9" s="114" customFormat="1" x14ac:dyDescent="0.2">
      <c r="A17" s="576" t="s">
        <v>173</v>
      </c>
      <c r="B17" s="119">
        <v>0.31471999999999994</v>
      </c>
      <c r="C17" s="119">
        <v>3.7582200000000001</v>
      </c>
    </row>
    <row r="18" spans="1:9" s="114" customFormat="1" x14ac:dyDescent="0.2">
      <c r="A18" s="576" t="s">
        <v>174</v>
      </c>
      <c r="B18" s="119">
        <v>0.19873999999999997</v>
      </c>
      <c r="C18" s="119">
        <v>3.5464699999999998</v>
      </c>
    </row>
    <row r="19" spans="1:9" s="114" customFormat="1" x14ac:dyDescent="0.2">
      <c r="A19" s="576" t="s">
        <v>175</v>
      </c>
      <c r="B19" s="119">
        <v>5.0102099999999998</v>
      </c>
      <c r="C19" s="119">
        <v>46.817299999999996</v>
      </c>
    </row>
    <row r="20" spans="1:9" s="114" customFormat="1" x14ac:dyDescent="0.2">
      <c r="A20" s="576" t="s">
        <v>176</v>
      </c>
      <c r="B20" s="119">
        <v>0.50212000000000001</v>
      </c>
      <c r="C20" s="119">
        <v>6.8117000000000001</v>
      </c>
    </row>
    <row r="21" spans="1:9" s="114" customFormat="1" x14ac:dyDescent="0.2">
      <c r="A21" s="576" t="s">
        <v>177</v>
      </c>
      <c r="B21" s="119">
        <v>0.33776</v>
      </c>
      <c r="C21" s="119">
        <v>1.70278</v>
      </c>
    </row>
    <row r="22" spans="1:9" x14ac:dyDescent="0.2">
      <c r="A22" s="577" t="s">
        <v>178</v>
      </c>
      <c r="B22" s="119">
        <v>0.32575999999999999</v>
      </c>
      <c r="C22" s="119">
        <v>5.6113800000000014</v>
      </c>
      <c r="I22" s="114"/>
    </row>
    <row r="23" spans="1:9" x14ac:dyDescent="0.2">
      <c r="A23" s="578" t="s">
        <v>503</v>
      </c>
      <c r="B23" s="123">
        <v>191.51899</v>
      </c>
      <c r="C23" s="123">
        <v>2125.3658400000031</v>
      </c>
    </row>
    <row r="24" spans="1:9" x14ac:dyDescent="0.2">
      <c r="A24" s="154" t="s">
        <v>240</v>
      </c>
      <c r="C24" s="93" t="s">
        <v>239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8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92" priority="3" operator="between">
      <formula>0</formula>
      <formula>0.5</formula>
    </cfRule>
    <cfRule type="cellIs" dxfId="91" priority="4" operator="between">
      <formula>0</formula>
      <formula>0.49</formula>
    </cfRule>
  </conditionalFormatting>
  <conditionalFormatting sqref="C5:C22">
    <cfRule type="cellIs" dxfId="90" priority="1" operator="between">
      <formula>0</formula>
      <formula>0.5</formula>
    </cfRule>
    <cfRule type="cellIs" dxfId="8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H56" sqref="H5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8" t="s">
        <v>0</v>
      </c>
      <c r="B1" s="848"/>
      <c r="C1" s="848"/>
      <c r="D1" s="848"/>
      <c r="E1" s="848"/>
      <c r="F1" s="848"/>
    </row>
    <row r="2" spans="1:6" ht="12.75" x14ac:dyDescent="0.2">
      <c r="A2" s="849"/>
      <c r="B2" s="849"/>
      <c r="C2" s="849"/>
      <c r="D2" s="849"/>
      <c r="E2" s="849"/>
      <c r="F2" s="849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483</v>
      </c>
      <c r="F3" s="737" t="s">
        <v>484</v>
      </c>
    </row>
    <row r="4" spans="1:6" ht="12.75" x14ac:dyDescent="0.2">
      <c r="A4" s="26" t="s">
        <v>45</v>
      </c>
      <c r="B4" s="443"/>
      <c r="C4" s="443"/>
      <c r="D4" s="443"/>
      <c r="E4" s="443"/>
      <c r="F4" s="737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4607.7515028076459</v>
      </c>
      <c r="E5" s="463">
        <v>4581.1514199999992</v>
      </c>
      <c r="F5" s="733" t="s">
        <v>669</v>
      </c>
    </row>
    <row r="6" spans="1:6" ht="12.75" x14ac:dyDescent="0.2">
      <c r="A6" s="22" t="s">
        <v>471</v>
      </c>
      <c r="B6" s="31" t="s">
        <v>47</v>
      </c>
      <c r="C6" s="32" t="s">
        <v>48</v>
      </c>
      <c r="D6" s="33">
        <v>112.32881000000002</v>
      </c>
      <c r="E6" s="464">
        <v>127.76795000000001</v>
      </c>
      <c r="F6" s="733" t="s">
        <v>669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431.98795999999982</v>
      </c>
      <c r="E7" s="464">
        <v>389.55053999999961</v>
      </c>
      <c r="F7" s="733" t="s">
        <v>669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559.63412000000028</v>
      </c>
      <c r="E8" s="464">
        <v>575.96848000000034</v>
      </c>
      <c r="F8" s="733" t="s">
        <v>669</v>
      </c>
    </row>
    <row r="9" spans="1:6" ht="12.75" x14ac:dyDescent="0.2">
      <c r="A9" s="22" t="s">
        <v>599</v>
      </c>
      <c r="B9" s="31" t="s">
        <v>47</v>
      </c>
      <c r="C9" s="32" t="s">
        <v>48</v>
      </c>
      <c r="D9" s="33">
        <v>1837.0680100000002</v>
      </c>
      <c r="E9" s="464">
        <v>1783.7910499999978</v>
      </c>
      <c r="F9" s="733" t="s">
        <v>669</v>
      </c>
    </row>
    <row r="10" spans="1:6" ht="12.75" x14ac:dyDescent="0.2">
      <c r="A10" s="34" t="s">
        <v>51</v>
      </c>
      <c r="B10" s="35" t="s">
        <v>47</v>
      </c>
      <c r="C10" s="36" t="s">
        <v>608</v>
      </c>
      <c r="D10" s="37">
        <v>20746.895</v>
      </c>
      <c r="E10" s="465">
        <v>22598.815999999999</v>
      </c>
      <c r="F10" s="734" t="s">
        <v>669</v>
      </c>
    </row>
    <row r="11" spans="1:6" ht="12.75" x14ac:dyDescent="0.2">
      <c r="A11" s="38" t="s">
        <v>52</v>
      </c>
      <c r="B11" s="39"/>
      <c r="C11" s="40"/>
      <c r="D11" s="41"/>
      <c r="E11" s="41"/>
      <c r="F11" s="735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5660</v>
      </c>
      <c r="E12" s="464">
        <v>5745</v>
      </c>
      <c r="F12" s="736" t="s">
        <v>669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30971.045160000005</v>
      </c>
      <c r="E13" s="464">
        <v>30511.097769999993</v>
      </c>
      <c r="F13" s="733" t="s">
        <v>669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41.732828148449336</v>
      </c>
      <c r="E14" s="466">
        <v>38.830054471973277</v>
      </c>
      <c r="F14" s="733" t="s">
        <v>669</v>
      </c>
    </row>
    <row r="15" spans="1:6" ht="12.75" x14ac:dyDescent="0.2">
      <c r="A15" s="22" t="s">
        <v>485</v>
      </c>
      <c r="B15" s="31" t="s">
        <v>47</v>
      </c>
      <c r="C15" s="32" t="s">
        <v>48</v>
      </c>
      <c r="D15" s="33">
        <v>744</v>
      </c>
      <c r="E15" s="464">
        <v>59</v>
      </c>
      <c r="F15" s="734" t="s">
        <v>669</v>
      </c>
    </row>
    <row r="16" spans="1:6" ht="12.75" x14ac:dyDescent="0.2">
      <c r="A16" s="26" t="s">
        <v>58</v>
      </c>
      <c r="B16" s="28"/>
      <c r="C16" s="29"/>
      <c r="D16" s="43"/>
      <c r="E16" s="43"/>
      <c r="F16" s="735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6009</v>
      </c>
      <c r="E17" s="463">
        <v>5335</v>
      </c>
      <c r="F17" s="736" t="s">
        <v>669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91.884583158776707</v>
      </c>
      <c r="E18" s="466">
        <v>84.297619047619051</v>
      </c>
      <c r="F18" s="733" t="s">
        <v>669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18081</v>
      </c>
      <c r="E19" s="465">
        <v>18952</v>
      </c>
      <c r="F19" s="734" t="s">
        <v>669</v>
      </c>
    </row>
    <row r="20" spans="1:6" ht="12.75" x14ac:dyDescent="0.2">
      <c r="A20" s="26" t="s">
        <v>67</v>
      </c>
      <c r="B20" s="28"/>
      <c r="C20" s="29"/>
      <c r="D20" s="30"/>
      <c r="E20" s="30"/>
      <c r="F20" s="735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46.628999999999998</v>
      </c>
      <c r="E21" s="467">
        <v>47.480454545454542</v>
      </c>
      <c r="F21" s="733" t="s">
        <v>669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1.113904761904762</v>
      </c>
      <c r="E22" s="468">
        <v>1.1221181818181818</v>
      </c>
      <c r="F22" s="733" t="s">
        <v>669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123.968086116129</v>
      </c>
      <c r="E23" s="469">
        <v>118.45681199666667</v>
      </c>
      <c r="F23" s="733" t="s">
        <v>669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108.890562341935</v>
      </c>
      <c r="E24" s="469">
        <v>107.694134163333</v>
      </c>
      <c r="F24" s="733" t="s">
        <v>669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13.42</v>
      </c>
      <c r="E25" s="469">
        <v>12.76</v>
      </c>
      <c r="F25" s="733" t="s">
        <v>669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8.8966999999999992</v>
      </c>
      <c r="E26" s="470">
        <v>8.6768999999999998</v>
      </c>
      <c r="F26" s="733" t="s">
        <v>669</v>
      </c>
    </row>
    <row r="27" spans="1:6" ht="12.75" x14ac:dyDescent="0.2">
      <c r="A27" s="38" t="s">
        <v>82</v>
      </c>
      <c r="B27" s="39"/>
      <c r="C27" s="40"/>
      <c r="D27" s="41"/>
      <c r="E27" s="41"/>
      <c r="F27" s="735"/>
    </row>
    <row r="28" spans="1:6" ht="12.75" x14ac:dyDescent="0.2">
      <c r="A28" s="22" t="s">
        <v>83</v>
      </c>
      <c r="B28" s="31" t="s">
        <v>84</v>
      </c>
      <c r="C28" s="32" t="s">
        <v>486</v>
      </c>
      <c r="D28" s="50">
        <v>3.1</v>
      </c>
      <c r="E28" s="471">
        <v>3.4</v>
      </c>
      <c r="F28" s="733" t="s">
        <v>673</v>
      </c>
    </row>
    <row r="29" spans="1:6" x14ac:dyDescent="0.2">
      <c r="A29" s="22" t="s">
        <v>85</v>
      </c>
      <c r="B29" s="31" t="s">
        <v>84</v>
      </c>
      <c r="C29" s="32" t="s">
        <v>486</v>
      </c>
      <c r="D29" s="51">
        <v>5</v>
      </c>
      <c r="E29" s="472">
        <v>4</v>
      </c>
      <c r="F29" s="733" t="s">
        <v>669</v>
      </c>
    </row>
    <row r="30" spans="1:6" ht="12.75" x14ac:dyDescent="0.2">
      <c r="A30" s="52" t="s">
        <v>86</v>
      </c>
      <c r="B30" s="31" t="s">
        <v>84</v>
      </c>
      <c r="C30" s="32" t="s">
        <v>486</v>
      </c>
      <c r="D30" s="51">
        <v>4.8</v>
      </c>
      <c r="E30" s="472">
        <v>2.4</v>
      </c>
      <c r="F30" s="733" t="s">
        <v>669</v>
      </c>
    </row>
    <row r="31" spans="1:6" ht="12.75" x14ac:dyDescent="0.2">
      <c r="A31" s="52" t="s">
        <v>87</v>
      </c>
      <c r="B31" s="31" t="s">
        <v>84</v>
      </c>
      <c r="C31" s="32" t="s">
        <v>486</v>
      </c>
      <c r="D31" s="51">
        <v>7.9</v>
      </c>
      <c r="E31" s="472">
        <v>9.3000000000000007</v>
      </c>
      <c r="F31" s="733" t="s">
        <v>669</v>
      </c>
    </row>
    <row r="32" spans="1:6" ht="12.75" x14ac:dyDescent="0.2">
      <c r="A32" s="52" t="s">
        <v>88</v>
      </c>
      <c r="B32" s="31" t="s">
        <v>84</v>
      </c>
      <c r="C32" s="32" t="s">
        <v>486</v>
      </c>
      <c r="D32" s="51">
        <v>4.5999999999999996</v>
      </c>
      <c r="E32" s="472">
        <v>1.9</v>
      </c>
      <c r="F32" s="733" t="s">
        <v>669</v>
      </c>
    </row>
    <row r="33" spans="1:6" ht="12.75" x14ac:dyDescent="0.2">
      <c r="A33" s="52" t="s">
        <v>89</v>
      </c>
      <c r="B33" s="31" t="s">
        <v>84</v>
      </c>
      <c r="C33" s="32" t="s">
        <v>486</v>
      </c>
      <c r="D33" s="51">
        <v>11</v>
      </c>
      <c r="E33" s="472">
        <v>12.8</v>
      </c>
      <c r="F33" s="733" t="s">
        <v>669</v>
      </c>
    </row>
    <row r="34" spans="1:6" ht="12.75" x14ac:dyDescent="0.2">
      <c r="A34" s="52" t="s">
        <v>90</v>
      </c>
      <c r="B34" s="31" t="s">
        <v>84</v>
      </c>
      <c r="C34" s="32" t="s">
        <v>486</v>
      </c>
      <c r="D34" s="51">
        <v>5.3</v>
      </c>
      <c r="E34" s="472">
        <v>5</v>
      </c>
      <c r="F34" s="733" t="s">
        <v>669</v>
      </c>
    </row>
    <row r="35" spans="1:6" ht="12.75" x14ac:dyDescent="0.2">
      <c r="A35" s="52" t="s">
        <v>91</v>
      </c>
      <c r="B35" s="31" t="s">
        <v>84</v>
      </c>
      <c r="C35" s="32" t="s">
        <v>486</v>
      </c>
      <c r="D35" s="51">
        <v>1.6</v>
      </c>
      <c r="E35" s="472">
        <v>-5.3</v>
      </c>
      <c r="F35" s="733" t="s">
        <v>669</v>
      </c>
    </row>
    <row r="36" spans="1:6" x14ac:dyDescent="0.2">
      <c r="A36" s="22" t="s">
        <v>92</v>
      </c>
      <c r="B36" s="31" t="s">
        <v>93</v>
      </c>
      <c r="C36" s="32" t="s">
        <v>486</v>
      </c>
      <c r="D36" s="51">
        <v>2</v>
      </c>
      <c r="E36" s="472">
        <v>-0.7</v>
      </c>
      <c r="F36" s="733" t="s">
        <v>669</v>
      </c>
    </row>
    <row r="37" spans="1:6" x14ac:dyDescent="0.2">
      <c r="A37" s="22" t="s">
        <v>487</v>
      </c>
      <c r="B37" s="31" t="s">
        <v>94</v>
      </c>
      <c r="C37" s="32" t="s">
        <v>486</v>
      </c>
      <c r="D37" s="51">
        <v>2.2000000000000002</v>
      </c>
      <c r="E37" s="472">
        <v>3.1</v>
      </c>
      <c r="F37" s="733" t="s">
        <v>669</v>
      </c>
    </row>
    <row r="38" spans="1:6" ht="12.75" x14ac:dyDescent="0.2">
      <c r="A38" s="34" t="s">
        <v>95</v>
      </c>
      <c r="B38" s="35" t="s">
        <v>96</v>
      </c>
      <c r="C38" s="36" t="s">
        <v>486</v>
      </c>
      <c r="D38" s="53">
        <v>25.1</v>
      </c>
      <c r="E38" s="473">
        <v>27.2</v>
      </c>
      <c r="F38" s="733" t="s">
        <v>669</v>
      </c>
    </row>
    <row r="39" spans="1:6" ht="12.75" x14ac:dyDescent="0.2">
      <c r="A39" s="38" t="s">
        <v>63</v>
      </c>
      <c r="B39" s="39"/>
      <c r="C39" s="40"/>
      <c r="D39" s="41"/>
      <c r="E39" s="41"/>
      <c r="F39" s="735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17.015000000000001</v>
      </c>
      <c r="E40" s="474">
        <v>13.863</v>
      </c>
      <c r="F40" s="733" t="s">
        <v>669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67.986789524399995</v>
      </c>
      <c r="E41" s="464">
        <v>71.181968043399991</v>
      </c>
      <c r="F41" s="733" t="s">
        <v>669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0.36926904564259233</v>
      </c>
      <c r="E42" s="469">
        <v>0.3026095129595171</v>
      </c>
      <c r="F42" s="733" t="s">
        <v>656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0.32769621441859126</v>
      </c>
      <c r="E43" s="469">
        <v>0.31498096202650616</v>
      </c>
      <c r="F43" s="733" t="s">
        <v>656</v>
      </c>
    </row>
    <row r="44" spans="1:6" x14ac:dyDescent="0.2">
      <c r="A44" s="38" t="s">
        <v>97</v>
      </c>
      <c r="B44" s="39"/>
      <c r="C44" s="40"/>
      <c r="D44" s="41"/>
      <c r="E44" s="41"/>
      <c r="F44" s="735"/>
    </row>
    <row r="45" spans="1:6" ht="12.75" x14ac:dyDescent="0.2">
      <c r="A45" s="54" t="s">
        <v>98</v>
      </c>
      <c r="B45" s="31" t="s">
        <v>84</v>
      </c>
      <c r="C45" s="32" t="s">
        <v>486</v>
      </c>
      <c r="D45" s="51">
        <v>2.5</v>
      </c>
      <c r="E45" s="472">
        <v>1.4</v>
      </c>
      <c r="F45" s="733" t="s">
        <v>669</v>
      </c>
    </row>
    <row r="46" spans="1:6" ht="12.75" x14ac:dyDescent="0.2">
      <c r="A46" s="55" t="s">
        <v>99</v>
      </c>
      <c r="B46" s="31" t="s">
        <v>84</v>
      </c>
      <c r="C46" s="32" t="s">
        <v>486</v>
      </c>
      <c r="D46" s="51">
        <v>4.2</v>
      </c>
      <c r="E46" s="472">
        <v>2.2999999999999998</v>
      </c>
      <c r="F46" s="733" t="s">
        <v>669</v>
      </c>
    </row>
    <row r="47" spans="1:6" ht="12.75" x14ac:dyDescent="0.2">
      <c r="A47" s="55" t="s">
        <v>100</v>
      </c>
      <c r="B47" s="31" t="s">
        <v>84</v>
      </c>
      <c r="C47" s="32" t="s">
        <v>486</v>
      </c>
      <c r="D47" s="51">
        <v>0.2</v>
      </c>
      <c r="E47" s="472">
        <v>0.7</v>
      </c>
      <c r="F47" s="733" t="s">
        <v>669</v>
      </c>
    </row>
    <row r="48" spans="1:6" ht="12.75" x14ac:dyDescent="0.2">
      <c r="A48" s="54" t="s">
        <v>101</v>
      </c>
      <c r="B48" s="31" t="s">
        <v>84</v>
      </c>
      <c r="C48" s="32" t="s">
        <v>486</v>
      </c>
      <c r="D48" s="51">
        <v>-1.7</v>
      </c>
      <c r="E48" s="472">
        <v>-0.6</v>
      </c>
      <c r="F48" s="733" t="s">
        <v>669</v>
      </c>
    </row>
    <row r="49" spans="1:7" ht="12.75" x14ac:dyDescent="0.2">
      <c r="A49" s="475" t="s">
        <v>102</v>
      </c>
      <c r="B49" s="31" t="s">
        <v>84</v>
      </c>
      <c r="C49" s="32" t="s">
        <v>486</v>
      </c>
      <c r="D49" s="51">
        <v>1.8</v>
      </c>
      <c r="E49" s="472">
        <v>1.7</v>
      </c>
      <c r="F49" s="733" t="s">
        <v>669</v>
      </c>
    </row>
    <row r="50" spans="1:7" ht="12.75" x14ac:dyDescent="0.2">
      <c r="A50" s="55" t="s">
        <v>103</v>
      </c>
      <c r="B50" s="31" t="s">
        <v>84</v>
      </c>
      <c r="C50" s="32" t="s">
        <v>486</v>
      </c>
      <c r="D50" s="51">
        <v>2.7</v>
      </c>
      <c r="E50" s="472">
        <v>1.5</v>
      </c>
      <c r="F50" s="733" t="s">
        <v>669</v>
      </c>
    </row>
    <row r="51" spans="1:7" ht="12.75" x14ac:dyDescent="0.2">
      <c r="A51" s="55" t="s">
        <v>104</v>
      </c>
      <c r="B51" s="31" t="s">
        <v>84</v>
      </c>
      <c r="C51" s="32" t="s">
        <v>486</v>
      </c>
      <c r="D51" s="51">
        <v>-6.8</v>
      </c>
      <c r="E51" s="472">
        <v>9.4</v>
      </c>
      <c r="F51" s="733" t="s">
        <v>669</v>
      </c>
    </row>
    <row r="52" spans="1:7" ht="12.75" x14ac:dyDescent="0.2">
      <c r="A52" s="55" t="s">
        <v>105</v>
      </c>
      <c r="B52" s="31" t="s">
        <v>84</v>
      </c>
      <c r="C52" s="32" t="s">
        <v>486</v>
      </c>
      <c r="D52" s="51">
        <v>0.4</v>
      </c>
      <c r="E52" s="472">
        <v>-1.7</v>
      </c>
      <c r="F52" s="733" t="s">
        <v>669</v>
      </c>
    </row>
    <row r="53" spans="1:7" ht="12.75" x14ac:dyDescent="0.2">
      <c r="A53" s="54" t="s">
        <v>106</v>
      </c>
      <c r="B53" s="31" t="s">
        <v>84</v>
      </c>
      <c r="C53" s="32" t="s">
        <v>486</v>
      </c>
      <c r="D53" s="51">
        <v>7</v>
      </c>
      <c r="E53" s="472">
        <v>6.4</v>
      </c>
      <c r="F53" s="733" t="s">
        <v>669</v>
      </c>
    </row>
    <row r="54" spans="1:7" ht="12.75" x14ac:dyDescent="0.2">
      <c r="A54" s="56" t="s">
        <v>107</v>
      </c>
      <c r="B54" s="35" t="s">
        <v>84</v>
      </c>
      <c r="C54" s="36" t="s">
        <v>486</v>
      </c>
      <c r="D54" s="53">
        <v>9.9</v>
      </c>
      <c r="E54" s="473">
        <v>17.399999999999999</v>
      </c>
      <c r="F54" s="734" t="s">
        <v>669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4"/>
      <c r="B56" s="22"/>
      <c r="C56" s="22"/>
      <c r="D56" s="22"/>
      <c r="E56" s="22"/>
      <c r="F56" s="22"/>
    </row>
    <row r="57" spans="1:7" ht="12.75" x14ac:dyDescent="0.2">
      <c r="A57" s="454" t="s">
        <v>488</v>
      </c>
      <c r="B57" s="460"/>
      <c r="C57" s="460"/>
      <c r="D57" s="461"/>
      <c r="E57" s="22"/>
      <c r="F57" s="22"/>
    </row>
    <row r="58" spans="1:7" ht="12.75" x14ac:dyDescent="0.2">
      <c r="A58" s="454" t="s">
        <v>489</v>
      </c>
      <c r="B58" s="22"/>
      <c r="C58" s="22"/>
      <c r="D58" s="22"/>
      <c r="E58" s="22"/>
      <c r="F58" s="22"/>
    </row>
    <row r="59" spans="1:7" ht="12.75" x14ac:dyDescent="0.2">
      <c r="A59" s="45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595">
        <v>34.323819593787306</v>
      </c>
      <c r="C5" s="184">
        <v>4.6930261986144064</v>
      </c>
      <c r="D5" s="100">
        <v>286.87253510826764</v>
      </c>
      <c r="E5" s="101">
        <v>4.4235292499261325</v>
      </c>
      <c r="F5" s="100">
        <v>378.33363639859022</v>
      </c>
      <c r="G5" s="101">
        <v>3.0592023660899068</v>
      </c>
      <c r="H5" s="596">
        <v>7.187874853342664</v>
      </c>
      <c r="I5" s="99"/>
    </row>
    <row r="6" spans="1:65" s="136" customFormat="1" x14ac:dyDescent="0.2">
      <c r="A6" s="99" t="s">
        <v>208</v>
      </c>
      <c r="B6" s="595">
        <v>71.77</v>
      </c>
      <c r="C6" s="101">
        <v>-12.895199951453366</v>
      </c>
      <c r="D6" s="100">
        <v>712.22199999999998</v>
      </c>
      <c r="E6" s="101">
        <v>11.876408818516685</v>
      </c>
      <c r="F6" s="100">
        <v>960.81200000000001</v>
      </c>
      <c r="G6" s="101">
        <v>-1.1412649809034636</v>
      </c>
      <c r="H6" s="596">
        <v>18.254249025624322</v>
      </c>
      <c r="I6" s="99"/>
    </row>
    <row r="7" spans="1:65" s="136" customFormat="1" x14ac:dyDescent="0.2">
      <c r="A7" s="99" t="s">
        <v>209</v>
      </c>
      <c r="B7" s="595">
        <v>141</v>
      </c>
      <c r="C7" s="101">
        <v>9.3023255813953494</v>
      </c>
      <c r="D7" s="100">
        <v>1477</v>
      </c>
      <c r="E7" s="101">
        <v>4.9751243781094523</v>
      </c>
      <c r="F7" s="100">
        <v>1841</v>
      </c>
      <c r="G7" s="101">
        <v>6.0483870967741939</v>
      </c>
      <c r="H7" s="596">
        <v>34.976740981767897</v>
      </c>
      <c r="I7" s="99"/>
    </row>
    <row r="8" spans="1:65" s="136" customFormat="1" x14ac:dyDescent="0.2">
      <c r="A8" s="179" t="s">
        <v>517</v>
      </c>
      <c r="B8" s="595">
        <v>175.90618040621268</v>
      </c>
      <c r="C8" s="101">
        <v>6.4794496472274492</v>
      </c>
      <c r="D8" s="100">
        <v>1565.3051862248681</v>
      </c>
      <c r="E8" s="101">
        <v>4.9512571158357943</v>
      </c>
      <c r="F8" s="100">
        <v>2083.3521862248681</v>
      </c>
      <c r="G8" s="101">
        <v>-2.2261734906592676</v>
      </c>
      <c r="H8" s="596">
        <v>39.581135139265122</v>
      </c>
      <c r="I8" s="99"/>
      <c r="J8" s="100"/>
    </row>
    <row r="9" spans="1:65" s="99" customFormat="1" x14ac:dyDescent="0.2">
      <c r="A9" s="68" t="s">
        <v>210</v>
      </c>
      <c r="B9" s="69">
        <v>423</v>
      </c>
      <c r="C9" s="103">
        <v>3.3264266135546059</v>
      </c>
      <c r="D9" s="69">
        <v>4041.3997213331354</v>
      </c>
      <c r="E9" s="103">
        <v>6.0792075287985234</v>
      </c>
      <c r="F9" s="69">
        <v>5263.497822623458</v>
      </c>
      <c r="G9" s="103">
        <v>1.1084458101496713</v>
      </c>
      <c r="H9" s="103">
        <v>100</v>
      </c>
    </row>
    <row r="10" spans="1:65" s="99" customFormat="1" x14ac:dyDescent="0.2">
      <c r="H10" s="93" t="s">
        <v>239</v>
      </c>
    </row>
    <row r="11" spans="1:65" s="99" customFormat="1" x14ac:dyDescent="0.2">
      <c r="A11" s="94" t="s">
        <v>561</v>
      </c>
    </row>
    <row r="12" spans="1:65" x14ac:dyDescent="0.2">
      <c r="A12" s="94" t="s">
        <v>516</v>
      </c>
    </row>
    <row r="13" spans="1:65" x14ac:dyDescent="0.2">
      <c r="A13" s="94" t="s">
        <v>643</v>
      </c>
    </row>
    <row r="14" spans="1:65" x14ac:dyDescent="0.2">
      <c r="A14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4"/>
  <sheetViews>
    <sheetView topLeftCell="A7" workbookViewId="0">
      <selection activeCell="L26" sqref="L26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5" t="s">
        <v>269</v>
      </c>
      <c r="B1" s="435"/>
      <c r="C1" s="1"/>
      <c r="D1" s="1"/>
      <c r="E1" s="1"/>
      <c r="F1" s="1"/>
      <c r="G1" s="1"/>
      <c r="H1" s="1"/>
      <c r="I1" s="1"/>
    </row>
    <row r="2" spans="1:10" x14ac:dyDescent="0.2">
      <c r="A2" s="597"/>
      <c r="B2" s="597"/>
      <c r="C2" s="597"/>
      <c r="D2" s="597"/>
      <c r="E2" s="597"/>
      <c r="F2" s="1"/>
      <c r="G2" s="1"/>
      <c r="H2" s="598"/>
      <c r="I2" s="601" t="s">
        <v>159</v>
      </c>
    </row>
    <row r="3" spans="1:10" ht="14.45" customHeight="1" x14ac:dyDescent="0.2">
      <c r="A3" s="876" t="s">
        <v>528</v>
      </c>
      <c r="B3" s="876" t="s">
        <v>529</v>
      </c>
      <c r="C3" s="859">
        <f>INDICE!A3</f>
        <v>42248</v>
      </c>
      <c r="D3" s="860"/>
      <c r="E3" s="860" t="s">
        <v>120</v>
      </c>
      <c r="F3" s="860"/>
      <c r="G3" s="860" t="s">
        <v>121</v>
      </c>
      <c r="H3" s="860"/>
      <c r="I3" s="860"/>
    </row>
    <row r="4" spans="1:10" x14ac:dyDescent="0.2">
      <c r="A4" s="877"/>
      <c r="B4" s="877"/>
      <c r="C4" s="97" t="s">
        <v>48</v>
      </c>
      <c r="D4" s="97" t="s">
        <v>526</v>
      </c>
      <c r="E4" s="97" t="s">
        <v>48</v>
      </c>
      <c r="F4" s="97" t="s">
        <v>526</v>
      </c>
      <c r="G4" s="97" t="s">
        <v>48</v>
      </c>
      <c r="H4" s="98" t="s">
        <v>526</v>
      </c>
      <c r="I4" s="98" t="s">
        <v>110</v>
      </c>
    </row>
    <row r="5" spans="1:10" x14ac:dyDescent="0.2">
      <c r="A5" s="602"/>
      <c r="B5" s="608" t="s">
        <v>212</v>
      </c>
      <c r="C5" s="605">
        <v>204</v>
      </c>
      <c r="D5" s="187" t="s">
        <v>150</v>
      </c>
      <c r="E5" s="186">
        <v>415</v>
      </c>
      <c r="F5" s="188">
        <v>432.05128205128204</v>
      </c>
      <c r="G5" s="604">
        <v>583</v>
      </c>
      <c r="H5" s="188">
        <v>173.70892018779344</v>
      </c>
      <c r="I5" s="610">
        <v>0.91106561860261592</v>
      </c>
      <c r="J5" s="397"/>
    </row>
    <row r="6" spans="1:10" x14ac:dyDescent="0.2">
      <c r="A6" s="185"/>
      <c r="B6" s="609" t="s">
        <v>213</v>
      </c>
      <c r="C6" s="606">
        <v>887</v>
      </c>
      <c r="D6" s="187">
        <v>27.442528735632184</v>
      </c>
      <c r="E6" s="189">
        <v>6942</v>
      </c>
      <c r="F6" s="187">
        <v>9.2368214004720688</v>
      </c>
      <c r="G6" s="604">
        <v>9146</v>
      </c>
      <c r="H6" s="190">
        <v>9.2581531477720702</v>
      </c>
      <c r="I6" s="610">
        <v>14.292634901783064</v>
      </c>
      <c r="J6" s="397"/>
    </row>
    <row r="7" spans="1:10" x14ac:dyDescent="0.2">
      <c r="A7" s="842" t="s">
        <v>347</v>
      </c>
      <c r="B7" s="843"/>
      <c r="C7" s="192">
        <v>1091</v>
      </c>
      <c r="D7" s="193">
        <v>56.752873563218387</v>
      </c>
      <c r="E7" s="192">
        <v>7357</v>
      </c>
      <c r="F7" s="194">
        <v>14.363438520130579</v>
      </c>
      <c r="G7" s="195">
        <v>9729</v>
      </c>
      <c r="H7" s="194">
        <v>13.338769804287045</v>
      </c>
      <c r="I7" s="196">
        <v>15.203700520385679</v>
      </c>
      <c r="J7" s="397"/>
    </row>
    <row r="8" spans="1:10" x14ac:dyDescent="0.2">
      <c r="A8" s="602"/>
      <c r="B8" s="608" t="s">
        <v>214</v>
      </c>
      <c r="C8" s="606">
        <v>180</v>
      </c>
      <c r="D8" s="187">
        <v>-22.413793103448278</v>
      </c>
      <c r="E8" s="189">
        <v>1424</v>
      </c>
      <c r="F8" s="197">
        <v>80.25316455696202</v>
      </c>
      <c r="G8" s="604">
        <v>1783</v>
      </c>
      <c r="H8" s="197">
        <v>70.13358778625954</v>
      </c>
      <c r="I8" s="610">
        <v>2.7863293275616883</v>
      </c>
      <c r="J8" s="397"/>
    </row>
    <row r="9" spans="1:10" x14ac:dyDescent="0.2">
      <c r="A9" s="602"/>
      <c r="B9" s="185" t="s">
        <v>215</v>
      </c>
      <c r="C9" s="606">
        <v>147</v>
      </c>
      <c r="D9" s="187">
        <v>-66.891891891891902</v>
      </c>
      <c r="E9" s="189">
        <v>2429</v>
      </c>
      <c r="F9" s="190">
        <v>-14.921190893169879</v>
      </c>
      <c r="G9" s="604">
        <v>3507</v>
      </c>
      <c r="H9" s="190">
        <v>-8.4812108559498967</v>
      </c>
      <c r="I9" s="610">
        <v>5.4804581894328885</v>
      </c>
      <c r="J9" s="397"/>
    </row>
    <row r="10" spans="1:10" x14ac:dyDescent="0.2">
      <c r="A10" s="602"/>
      <c r="B10" s="185" t="s">
        <v>216</v>
      </c>
      <c r="C10" s="606">
        <v>0</v>
      </c>
      <c r="D10" s="187" t="s">
        <v>150</v>
      </c>
      <c r="E10" s="189">
        <v>0</v>
      </c>
      <c r="F10" s="198">
        <v>-100</v>
      </c>
      <c r="G10" s="604">
        <v>54</v>
      </c>
      <c r="H10" s="198">
        <v>-79.069767441860463</v>
      </c>
      <c r="I10" s="610">
        <v>8.4386866903158247E-2</v>
      </c>
      <c r="J10" s="397"/>
    </row>
    <row r="11" spans="1:10" x14ac:dyDescent="0.2">
      <c r="A11" s="200"/>
      <c r="B11" s="609" t="s">
        <v>217</v>
      </c>
      <c r="C11" s="606">
        <v>326</v>
      </c>
      <c r="D11" s="187">
        <v>82.122905027932958</v>
      </c>
      <c r="E11" s="189">
        <v>2313</v>
      </c>
      <c r="F11" s="199">
        <v>9.3100189035916827</v>
      </c>
      <c r="G11" s="604">
        <v>3114</v>
      </c>
      <c r="H11" s="199">
        <v>26.328600405679513</v>
      </c>
      <c r="I11" s="610">
        <v>4.8663093247487934</v>
      </c>
      <c r="J11" s="397"/>
    </row>
    <row r="12" spans="1:10" x14ac:dyDescent="0.2">
      <c r="A12" s="842" t="s">
        <v>518</v>
      </c>
      <c r="B12" s="843"/>
      <c r="C12" s="192">
        <v>653</v>
      </c>
      <c r="D12" s="193">
        <v>-23.625730994152047</v>
      </c>
      <c r="E12" s="192">
        <v>6166</v>
      </c>
      <c r="F12" s="194">
        <v>6.1091034245396667</v>
      </c>
      <c r="G12" s="195">
        <v>8458</v>
      </c>
      <c r="H12" s="194">
        <v>11.245560962777851</v>
      </c>
      <c r="I12" s="196">
        <v>13.21748370864653</v>
      </c>
      <c r="J12" s="397"/>
    </row>
    <row r="13" spans="1:10" x14ac:dyDescent="0.2">
      <c r="A13" s="603"/>
      <c r="B13" s="612" t="s">
        <v>659</v>
      </c>
      <c r="C13" s="605">
        <v>0</v>
      </c>
      <c r="D13" s="187">
        <v>-100</v>
      </c>
      <c r="E13" s="186">
        <v>952</v>
      </c>
      <c r="F13" s="199">
        <v>34.653465346534652</v>
      </c>
      <c r="G13" s="604">
        <v>1480</v>
      </c>
      <c r="H13" s="199">
        <v>108.74471086036672</v>
      </c>
      <c r="I13" s="610">
        <v>2.3128252410495227</v>
      </c>
      <c r="J13" s="397"/>
    </row>
    <row r="14" spans="1:10" x14ac:dyDescent="0.2">
      <c r="A14" s="603"/>
      <c r="B14" s="607" t="s">
        <v>254</v>
      </c>
      <c r="C14" s="605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02">
        <v>0</v>
      </c>
      <c r="J14" s="397"/>
    </row>
    <row r="15" spans="1:10" x14ac:dyDescent="0.2">
      <c r="A15" s="603"/>
      <c r="B15" s="607" t="s">
        <v>219</v>
      </c>
      <c r="C15" s="606">
        <v>0</v>
      </c>
      <c r="D15" s="187" t="s">
        <v>150</v>
      </c>
      <c r="E15" s="189">
        <v>111</v>
      </c>
      <c r="F15" s="199">
        <v>109.43396226415094</v>
      </c>
      <c r="G15" s="189">
        <v>111</v>
      </c>
      <c r="H15" s="199">
        <v>42.307692307692307</v>
      </c>
      <c r="I15" s="801">
        <v>0.17346189307871418</v>
      </c>
      <c r="J15" s="397"/>
    </row>
    <row r="16" spans="1:10" x14ac:dyDescent="0.2">
      <c r="A16" s="603"/>
      <c r="B16" s="607" t="s">
        <v>220</v>
      </c>
      <c r="C16" s="606">
        <v>0</v>
      </c>
      <c r="D16" s="187" t="s">
        <v>150</v>
      </c>
      <c r="E16" s="189">
        <v>0</v>
      </c>
      <c r="F16" s="199">
        <v>-100</v>
      </c>
      <c r="G16" s="189">
        <v>0</v>
      </c>
      <c r="H16" s="199">
        <v>-100</v>
      </c>
      <c r="I16" s="802">
        <v>0</v>
      </c>
      <c r="J16" s="397"/>
    </row>
    <row r="17" spans="1:10" x14ac:dyDescent="0.2">
      <c r="A17" s="603"/>
      <c r="B17" s="607" t="s">
        <v>221</v>
      </c>
      <c r="C17" s="606">
        <v>0</v>
      </c>
      <c r="D17" s="187">
        <v>-100</v>
      </c>
      <c r="E17" s="189">
        <v>1163</v>
      </c>
      <c r="F17" s="199">
        <v>77.286585365853654</v>
      </c>
      <c r="G17" s="604">
        <v>1683</v>
      </c>
      <c r="H17" s="199">
        <v>77.15789473684211</v>
      </c>
      <c r="I17" s="610">
        <v>2.6300573518150991</v>
      </c>
      <c r="J17" s="397"/>
    </row>
    <row r="18" spans="1:10" x14ac:dyDescent="0.2">
      <c r="A18" s="603"/>
      <c r="B18" s="607" t="s">
        <v>222</v>
      </c>
      <c r="C18" s="606">
        <v>238</v>
      </c>
      <c r="D18" s="187">
        <v>1.2765957446808509</v>
      </c>
      <c r="E18" s="189">
        <v>1228</v>
      </c>
      <c r="F18" s="199">
        <v>39.229024943310655</v>
      </c>
      <c r="G18" s="604">
        <v>1703</v>
      </c>
      <c r="H18" s="199">
        <v>63.435700575815737</v>
      </c>
      <c r="I18" s="610">
        <v>2.661311746964417</v>
      </c>
      <c r="J18" s="397"/>
    </row>
    <row r="19" spans="1:10" x14ac:dyDescent="0.2">
      <c r="A19" s="603"/>
      <c r="B19" s="607" t="s">
        <v>223</v>
      </c>
      <c r="C19" s="606">
        <v>734</v>
      </c>
      <c r="D19" s="187">
        <v>158.45070422535213</v>
      </c>
      <c r="E19" s="189">
        <v>6162</v>
      </c>
      <c r="F19" s="199">
        <v>-1.8789808917197452</v>
      </c>
      <c r="G19" s="604">
        <v>6956</v>
      </c>
      <c r="H19" s="199">
        <v>-19.574517285235288</v>
      </c>
      <c r="I19" s="610">
        <v>10.870278632932756</v>
      </c>
      <c r="J19" s="397"/>
    </row>
    <row r="20" spans="1:10" x14ac:dyDescent="0.2">
      <c r="A20" s="200"/>
      <c r="B20" s="609" t="s">
        <v>261</v>
      </c>
      <c r="C20" s="606">
        <v>20</v>
      </c>
      <c r="D20" s="187">
        <v>-13.043478260869565</v>
      </c>
      <c r="E20" s="189">
        <v>225</v>
      </c>
      <c r="F20" s="199">
        <v>8.695652173913043</v>
      </c>
      <c r="G20" s="604">
        <v>305</v>
      </c>
      <c r="H20" s="199">
        <v>14.232209737827715</v>
      </c>
      <c r="I20" s="610">
        <v>0.47662952602709763</v>
      </c>
      <c r="J20" s="397"/>
    </row>
    <row r="21" spans="1:10" x14ac:dyDescent="0.2">
      <c r="A21" s="842" t="s">
        <v>519</v>
      </c>
      <c r="B21" s="843"/>
      <c r="C21" s="192">
        <v>992</v>
      </c>
      <c r="D21" s="193">
        <v>14.814814814814813</v>
      </c>
      <c r="E21" s="192">
        <v>9841</v>
      </c>
      <c r="F21" s="194">
        <v>9.7958272899698766</v>
      </c>
      <c r="G21" s="195">
        <v>12238</v>
      </c>
      <c r="H21" s="194">
        <v>0.84047462096242587</v>
      </c>
      <c r="I21" s="196">
        <v>19.124564391867608</v>
      </c>
      <c r="J21" s="397"/>
    </row>
    <row r="22" spans="1:10" x14ac:dyDescent="0.2">
      <c r="A22" s="603"/>
      <c r="B22" s="612" t="s">
        <v>224</v>
      </c>
      <c r="C22" s="606">
        <v>566</v>
      </c>
      <c r="D22" s="187">
        <v>-17.492711370262391</v>
      </c>
      <c r="E22" s="189">
        <v>5231</v>
      </c>
      <c r="F22" s="187">
        <v>-4.106324472960587</v>
      </c>
      <c r="G22" s="189">
        <v>7018</v>
      </c>
      <c r="H22" s="187">
        <v>-3.0930682132007732</v>
      </c>
      <c r="I22" s="611">
        <v>10.967167257895643</v>
      </c>
      <c r="J22" s="397"/>
    </row>
    <row r="23" spans="1:10" x14ac:dyDescent="0.2">
      <c r="A23" s="607"/>
      <c r="B23" s="607" t="s">
        <v>225</v>
      </c>
      <c r="C23" s="606">
        <v>289</v>
      </c>
      <c r="D23" s="187">
        <v>104.9645390070922</v>
      </c>
      <c r="E23" s="189">
        <v>1728</v>
      </c>
      <c r="F23" s="187">
        <v>46.689303904923598</v>
      </c>
      <c r="G23" s="604">
        <v>2417</v>
      </c>
      <c r="H23" s="187">
        <v>70.571630204657737</v>
      </c>
      <c r="I23" s="611">
        <v>3.7770936537950646</v>
      </c>
      <c r="J23" s="397"/>
    </row>
    <row r="24" spans="1:10" x14ac:dyDescent="0.2">
      <c r="A24" s="842" t="s">
        <v>394</v>
      </c>
      <c r="B24" s="843"/>
      <c r="C24" s="192">
        <v>855</v>
      </c>
      <c r="D24" s="193">
        <v>3.3857315598548974</v>
      </c>
      <c r="E24" s="192">
        <v>6959</v>
      </c>
      <c r="F24" s="194">
        <v>4.9148198401929744</v>
      </c>
      <c r="G24" s="195">
        <v>9435</v>
      </c>
      <c r="H24" s="194">
        <v>8.9617738768910957</v>
      </c>
      <c r="I24" s="196">
        <v>14.744260911690708</v>
      </c>
      <c r="J24" s="397"/>
    </row>
    <row r="25" spans="1:10" x14ac:dyDescent="0.2">
      <c r="A25" s="603"/>
      <c r="B25" s="612" t="s">
        <v>227</v>
      </c>
      <c r="C25" s="605">
        <v>536</v>
      </c>
      <c r="D25" s="187">
        <v>95.620437956204384</v>
      </c>
      <c r="E25" s="186">
        <v>4846</v>
      </c>
      <c r="F25" s="199">
        <v>23.559408465068842</v>
      </c>
      <c r="G25" s="604">
        <v>6198</v>
      </c>
      <c r="H25" s="199">
        <v>30.731913098502428</v>
      </c>
      <c r="I25" s="610">
        <v>9.6857370567736094</v>
      </c>
      <c r="J25" s="397"/>
    </row>
    <row r="26" spans="1:10" x14ac:dyDescent="0.2">
      <c r="A26" s="603"/>
      <c r="B26" s="607" t="s">
        <v>228</v>
      </c>
      <c r="C26" s="605">
        <v>167</v>
      </c>
      <c r="D26" s="187">
        <v>-30.991735537190085</v>
      </c>
      <c r="E26" s="186">
        <v>2135</v>
      </c>
      <c r="F26" s="199">
        <v>21.375781694144401</v>
      </c>
      <c r="G26" s="189">
        <v>2458</v>
      </c>
      <c r="H26" s="199">
        <v>-0.88709677419354838</v>
      </c>
      <c r="I26" s="802">
        <v>3.8411651638511666</v>
      </c>
      <c r="J26" s="397"/>
    </row>
    <row r="27" spans="1:10" x14ac:dyDescent="0.2">
      <c r="A27" s="603"/>
      <c r="B27" s="607" t="s">
        <v>229</v>
      </c>
      <c r="C27" s="606">
        <v>126</v>
      </c>
      <c r="D27" s="187" t="s">
        <v>150</v>
      </c>
      <c r="E27" s="189">
        <v>484</v>
      </c>
      <c r="F27" s="187">
        <v>-47.844827586206897</v>
      </c>
      <c r="G27" s="189">
        <v>611</v>
      </c>
      <c r="H27" s="187">
        <v>-42.412818096135723</v>
      </c>
      <c r="I27" s="611">
        <v>0.95482177181166106</v>
      </c>
      <c r="J27" s="397"/>
    </row>
    <row r="28" spans="1:10" x14ac:dyDescent="0.2">
      <c r="A28" s="603"/>
      <c r="B28" s="607" t="s">
        <v>230</v>
      </c>
      <c r="C28" s="606">
        <v>0</v>
      </c>
      <c r="D28" s="187" t="s">
        <v>150</v>
      </c>
      <c r="E28" s="189">
        <v>383</v>
      </c>
      <c r="F28" s="187" t="s">
        <v>150</v>
      </c>
      <c r="G28" s="604">
        <v>507</v>
      </c>
      <c r="H28" s="187" t="s">
        <v>150</v>
      </c>
      <c r="I28" s="611">
        <v>0.79229891703520816</v>
      </c>
      <c r="J28" s="397"/>
    </row>
    <row r="29" spans="1:10" x14ac:dyDescent="0.2">
      <c r="A29" s="603"/>
      <c r="B29" s="607" t="s">
        <v>231</v>
      </c>
      <c r="C29" s="606">
        <v>0</v>
      </c>
      <c r="D29" s="201" t="s">
        <v>150</v>
      </c>
      <c r="E29" s="189">
        <v>0</v>
      </c>
      <c r="F29" s="187">
        <v>-100</v>
      </c>
      <c r="G29" s="201">
        <v>0</v>
      </c>
      <c r="H29" s="187">
        <v>-100</v>
      </c>
      <c r="I29" s="802">
        <v>0</v>
      </c>
      <c r="J29" s="397"/>
    </row>
    <row r="30" spans="1:10" x14ac:dyDescent="0.2">
      <c r="A30" s="603"/>
      <c r="B30" s="607" t="s">
        <v>232</v>
      </c>
      <c r="C30" s="605">
        <v>176</v>
      </c>
      <c r="D30" s="201">
        <v>100</v>
      </c>
      <c r="E30" s="186">
        <v>887</v>
      </c>
      <c r="F30" s="187">
        <v>127.43589743589743</v>
      </c>
      <c r="G30" s="189">
        <v>1137</v>
      </c>
      <c r="H30" s="187">
        <v>191.53846153846155</v>
      </c>
      <c r="I30" s="610">
        <v>1.776812364238721</v>
      </c>
      <c r="J30" s="397"/>
    </row>
    <row r="31" spans="1:10" x14ac:dyDescent="0.2">
      <c r="A31" s="603"/>
      <c r="B31" s="607" t="s">
        <v>233</v>
      </c>
      <c r="C31" s="606">
        <v>139</v>
      </c>
      <c r="D31" s="187" t="s">
        <v>150</v>
      </c>
      <c r="E31" s="189">
        <v>1230</v>
      </c>
      <c r="F31" s="187">
        <v>80.882352941176478</v>
      </c>
      <c r="G31" s="604">
        <v>1356</v>
      </c>
      <c r="H31" s="187">
        <v>64.563106796116514</v>
      </c>
      <c r="I31" s="611">
        <v>2.1190479911237516</v>
      </c>
      <c r="J31" s="397"/>
    </row>
    <row r="32" spans="1:10" x14ac:dyDescent="0.2">
      <c r="A32" s="603"/>
      <c r="B32" s="607" t="s">
        <v>234</v>
      </c>
      <c r="C32" s="605">
        <v>0</v>
      </c>
      <c r="D32" s="201">
        <v>-100</v>
      </c>
      <c r="E32" s="186">
        <v>827</v>
      </c>
      <c r="F32" s="187">
        <v>9.5364238410596034</v>
      </c>
      <c r="G32" s="604">
        <v>1499</v>
      </c>
      <c r="H32" s="187">
        <v>49.302788844621517</v>
      </c>
      <c r="I32" s="611">
        <v>2.3425169164413746</v>
      </c>
      <c r="J32" s="397"/>
    </row>
    <row r="33" spans="1:10" x14ac:dyDescent="0.2">
      <c r="A33" s="603"/>
      <c r="B33" s="607" t="s">
        <v>235</v>
      </c>
      <c r="C33" s="605">
        <v>1010</v>
      </c>
      <c r="D33" s="201">
        <v>29.653401797175867</v>
      </c>
      <c r="E33" s="186">
        <v>7605</v>
      </c>
      <c r="F33" s="187">
        <v>5.7130942452043376</v>
      </c>
      <c r="G33" s="604">
        <v>10311</v>
      </c>
      <c r="H33" s="187">
        <v>14.949832775919733</v>
      </c>
      <c r="I33" s="611">
        <v>16.113203419230828</v>
      </c>
      <c r="J33" s="397"/>
    </row>
    <row r="34" spans="1:10" x14ac:dyDescent="0.2">
      <c r="A34" s="603"/>
      <c r="B34" s="607" t="s">
        <v>236</v>
      </c>
      <c r="C34" s="606">
        <v>0</v>
      </c>
      <c r="D34" s="187" t="s">
        <v>150</v>
      </c>
      <c r="E34" s="189">
        <v>0</v>
      </c>
      <c r="F34" s="187">
        <v>-100</v>
      </c>
      <c r="G34" s="604">
        <v>21</v>
      </c>
      <c r="H34" s="187">
        <v>-83.59375</v>
      </c>
      <c r="I34" s="539">
        <v>3.2817114906783768E-2</v>
      </c>
      <c r="J34" s="397"/>
    </row>
    <row r="35" spans="1:10" x14ac:dyDescent="0.2">
      <c r="A35" s="607"/>
      <c r="B35" s="607" t="s">
        <v>237</v>
      </c>
      <c r="C35" s="606">
        <v>0</v>
      </c>
      <c r="D35" s="187" t="s">
        <v>150</v>
      </c>
      <c r="E35" s="189">
        <v>33</v>
      </c>
      <c r="F35" s="187" t="s">
        <v>150</v>
      </c>
      <c r="G35" s="604">
        <v>33</v>
      </c>
      <c r="H35" s="187" t="s">
        <v>150</v>
      </c>
      <c r="I35" s="611">
        <v>5.1569751996374487E-2</v>
      </c>
      <c r="J35" s="397"/>
    </row>
    <row r="36" spans="1:10" x14ac:dyDescent="0.2">
      <c r="A36" s="842" t="s">
        <v>520</v>
      </c>
      <c r="B36" s="843"/>
      <c r="C36" s="192">
        <v>2154</v>
      </c>
      <c r="D36" s="193">
        <v>25.817757009345794</v>
      </c>
      <c r="E36" s="192">
        <v>18430</v>
      </c>
      <c r="F36" s="194">
        <v>15.360540811216824</v>
      </c>
      <c r="G36" s="195">
        <v>24131</v>
      </c>
      <c r="H36" s="194">
        <v>20.673100965144773</v>
      </c>
      <c r="I36" s="196">
        <v>37.709990467409483</v>
      </c>
      <c r="J36" s="397"/>
    </row>
    <row r="37" spans="1:10" x14ac:dyDescent="0.2">
      <c r="A37" s="205" t="s">
        <v>238</v>
      </c>
      <c r="B37" s="205"/>
      <c r="C37" s="205">
        <v>5745</v>
      </c>
      <c r="D37" s="206">
        <v>15.966895438029875</v>
      </c>
      <c r="E37" s="205">
        <v>48753</v>
      </c>
      <c r="F37" s="207">
        <v>11.267573489136389</v>
      </c>
      <c r="G37" s="205">
        <v>63991</v>
      </c>
      <c r="H37" s="207">
        <v>12.306288281647625</v>
      </c>
      <c r="I37" s="208">
        <v>100</v>
      </c>
      <c r="J37" s="397"/>
    </row>
    <row r="38" spans="1:10" x14ac:dyDescent="0.2">
      <c r="A38" s="209" t="s">
        <v>635</v>
      </c>
      <c r="B38" s="803"/>
      <c r="C38" s="210">
        <v>2894</v>
      </c>
      <c r="D38" s="211">
        <v>10.038022813688213</v>
      </c>
      <c r="E38" s="210">
        <v>24685</v>
      </c>
      <c r="F38" s="211">
        <v>10.058406527263811</v>
      </c>
      <c r="G38" s="210">
        <v>33069</v>
      </c>
      <c r="H38" s="211">
        <v>15.718934807712495</v>
      </c>
      <c r="I38" s="212">
        <v>51.67757965963964</v>
      </c>
      <c r="J38" s="397"/>
    </row>
    <row r="39" spans="1:10" x14ac:dyDescent="0.2">
      <c r="A39" s="209" t="s">
        <v>636</v>
      </c>
      <c r="B39" s="803"/>
      <c r="C39" s="210">
        <v>2851</v>
      </c>
      <c r="D39" s="211">
        <v>22.676419965576592</v>
      </c>
      <c r="E39" s="210">
        <v>24068</v>
      </c>
      <c r="F39" s="211">
        <v>12.535652499181746</v>
      </c>
      <c r="G39" s="210">
        <v>30922</v>
      </c>
      <c r="H39" s="211">
        <v>8.8726146046053103</v>
      </c>
      <c r="I39" s="212">
        <v>48.32242034036036</v>
      </c>
      <c r="J39" s="397"/>
    </row>
    <row r="40" spans="1:10" x14ac:dyDescent="0.2">
      <c r="A40" s="213" t="s">
        <v>637</v>
      </c>
      <c r="B40" s="804"/>
      <c r="C40" s="214">
        <v>1329</v>
      </c>
      <c r="D40" s="215">
        <v>13.686911890504705</v>
      </c>
      <c r="E40" s="214">
        <v>9859</v>
      </c>
      <c r="F40" s="215">
        <v>22.609128217883349</v>
      </c>
      <c r="G40" s="214">
        <v>13226</v>
      </c>
      <c r="H40" s="215">
        <v>23.943397994564709</v>
      </c>
      <c r="I40" s="216">
        <v>20.668531512243909</v>
      </c>
      <c r="J40" s="397"/>
    </row>
    <row r="41" spans="1:10" x14ac:dyDescent="0.2">
      <c r="A41" s="213" t="s">
        <v>638</v>
      </c>
      <c r="B41" s="804"/>
      <c r="C41" s="214">
        <v>4416</v>
      </c>
      <c r="D41" s="215">
        <v>16.671070013210041</v>
      </c>
      <c r="E41" s="214">
        <v>38894</v>
      </c>
      <c r="F41" s="215">
        <v>8.7183787561146051</v>
      </c>
      <c r="G41" s="214">
        <v>50765</v>
      </c>
      <c r="H41" s="215">
        <v>9.6246868791569486</v>
      </c>
      <c r="I41" s="216">
        <v>79.331468487756098</v>
      </c>
    </row>
    <row r="42" spans="1:10" x14ac:dyDescent="0.2">
      <c r="A42" s="820" t="s">
        <v>639</v>
      </c>
      <c r="B42" s="821"/>
      <c r="C42" s="822">
        <v>238</v>
      </c>
      <c r="D42" s="782">
        <v>1.2765957446808509</v>
      </c>
      <c r="E42" s="822">
        <v>1339</v>
      </c>
      <c r="F42" s="823">
        <v>40.65126050420168</v>
      </c>
      <c r="G42" s="824">
        <v>1814</v>
      </c>
      <c r="H42" s="823">
        <v>59.54265611257695</v>
      </c>
      <c r="I42" s="825">
        <v>2.8347736400431311</v>
      </c>
    </row>
    <row r="43" spans="1:10" x14ac:dyDescent="0.2">
      <c r="A43" s="94"/>
    </row>
    <row r="44" spans="1:10" x14ac:dyDescent="0.2">
      <c r="A44" s="166"/>
    </row>
  </sheetData>
  <mergeCells count="5">
    <mergeCell ref="A3:A4"/>
    <mergeCell ref="C3:D3"/>
    <mergeCell ref="E3:F3"/>
    <mergeCell ref="G3:I3"/>
    <mergeCell ref="B3:B4"/>
  </mergeCells>
  <conditionalFormatting sqref="H6">
    <cfRule type="cellIs" dxfId="88" priority="3" operator="between">
      <formula>-0.49</formula>
      <formula>0.49</formula>
    </cfRule>
    <cfRule type="cellIs" dxfId="87" priority="4" operator="between">
      <formula>-0.49</formula>
      <formula>0.49</formula>
    </cfRule>
    <cfRule type="cellIs" dxfId="86" priority="5" operator="between">
      <formula>0.00001</formula>
      <formula>0.49</formula>
    </cfRule>
  </conditionalFormatting>
  <conditionalFormatting sqref="I34">
    <cfRule type="cellIs" dxfId="85" priority="1" operator="between">
      <formula>0</formula>
      <formula>0.5</formula>
    </cfRule>
    <cfRule type="cellIs" dxfId="84" priority="2" operator="between">
      <formula>0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242</v>
      </c>
      <c r="H2" s="1"/>
    </row>
    <row r="3" spans="1:8" x14ac:dyDescent="0.2">
      <c r="A3" s="79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1"/>
    </row>
    <row r="4" spans="1:8" x14ac:dyDescent="0.2">
      <c r="A4" s="81"/>
      <c r="B4" s="97" t="s">
        <v>57</v>
      </c>
      <c r="C4" s="97" t="s">
        <v>526</v>
      </c>
      <c r="D4" s="97" t="s">
        <v>57</v>
      </c>
      <c r="E4" s="97" t="s">
        <v>526</v>
      </c>
      <c r="F4" s="97" t="s">
        <v>57</v>
      </c>
      <c r="G4" s="446" t="s">
        <v>526</v>
      </c>
      <c r="H4" s="1"/>
    </row>
    <row r="5" spans="1:8" x14ac:dyDescent="0.2">
      <c r="A5" s="224" t="s">
        <v>8</v>
      </c>
      <c r="B5" s="613">
        <v>38.830054471973277</v>
      </c>
      <c r="C5" s="810">
        <v>-47.615255660464136</v>
      </c>
      <c r="D5" s="613">
        <v>46.976277188364044</v>
      </c>
      <c r="E5" s="810">
        <v>-39.130904017637796</v>
      </c>
      <c r="F5" s="613">
        <v>50.307934609983</v>
      </c>
      <c r="G5" s="810">
        <v>-35.07977640680042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239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622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J29" sqref="J29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530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x14ac:dyDescent="0.2">
      <c r="A4" s="232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3" t="s">
        <v>526</v>
      </c>
      <c r="H4" s="73" t="s">
        <v>110</v>
      </c>
    </row>
    <row r="5" spans="1:8" x14ac:dyDescent="0.2">
      <c r="A5" s="232" t="s">
        <v>243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471</v>
      </c>
      <c r="B6" s="759">
        <v>55</v>
      </c>
      <c r="C6" s="615">
        <v>-38.888888888888893</v>
      </c>
      <c r="D6" s="375">
        <v>551</v>
      </c>
      <c r="E6" s="615">
        <v>12.219959266802444</v>
      </c>
      <c r="F6" s="375">
        <v>703</v>
      </c>
      <c r="G6" s="615">
        <v>13.938411669367909</v>
      </c>
      <c r="H6" s="615">
        <v>4.2745956463577768</v>
      </c>
    </row>
    <row r="7" spans="1:8" x14ac:dyDescent="0.2">
      <c r="A7" s="236" t="s">
        <v>49</v>
      </c>
      <c r="B7" s="759">
        <v>8</v>
      </c>
      <c r="C7" s="618">
        <v>-50</v>
      </c>
      <c r="D7" s="375">
        <v>105</v>
      </c>
      <c r="E7" s="615">
        <v>17.977528089887642</v>
      </c>
      <c r="F7" s="375">
        <v>121</v>
      </c>
      <c r="G7" s="615">
        <v>11.009174311926607</v>
      </c>
      <c r="H7" s="615">
        <v>0.73574121366897727</v>
      </c>
    </row>
    <row r="8" spans="1:8" x14ac:dyDescent="0.2">
      <c r="A8" s="236" t="s">
        <v>50</v>
      </c>
      <c r="B8" s="759">
        <v>286</v>
      </c>
      <c r="C8" s="615">
        <v>71.257485029940113</v>
      </c>
      <c r="D8" s="375">
        <v>1713</v>
      </c>
      <c r="E8" s="615">
        <v>18.793342579750348</v>
      </c>
      <c r="F8" s="375">
        <v>2222</v>
      </c>
      <c r="G8" s="615">
        <v>11.82687468545546</v>
      </c>
      <c r="H8" s="615">
        <v>13.510884105557583</v>
      </c>
    </row>
    <row r="9" spans="1:8" x14ac:dyDescent="0.2">
      <c r="A9" s="236" t="s">
        <v>129</v>
      </c>
      <c r="B9" s="759">
        <v>797</v>
      </c>
      <c r="C9" s="615">
        <v>65.696465696465694</v>
      </c>
      <c r="D9" s="375">
        <v>4180</v>
      </c>
      <c r="E9" s="615">
        <v>11.645299145299145</v>
      </c>
      <c r="F9" s="375">
        <v>5361</v>
      </c>
      <c r="G9" s="615">
        <v>3.0961538461538463</v>
      </c>
      <c r="H9" s="615">
        <v>32.597592119664355</v>
      </c>
    </row>
    <row r="10" spans="1:8" x14ac:dyDescent="0.2">
      <c r="A10" s="236" t="s">
        <v>130</v>
      </c>
      <c r="B10" s="759">
        <v>359</v>
      </c>
      <c r="C10" s="615">
        <v>-17.848970251716249</v>
      </c>
      <c r="D10" s="375">
        <v>2973</v>
      </c>
      <c r="E10" s="615">
        <v>-28.516470305361867</v>
      </c>
      <c r="F10" s="375">
        <v>4369</v>
      </c>
      <c r="G10" s="615">
        <v>-20.679012345679013</v>
      </c>
      <c r="H10" s="615">
        <v>26.565730268758358</v>
      </c>
    </row>
    <row r="11" spans="1:8" x14ac:dyDescent="0.2">
      <c r="A11" s="236" t="s">
        <v>244</v>
      </c>
      <c r="B11" s="759">
        <v>336</v>
      </c>
      <c r="C11" s="615">
        <v>71.428571428571431</v>
      </c>
      <c r="D11" s="375">
        <v>2725</v>
      </c>
      <c r="E11" s="615">
        <v>9.3499197431781695</v>
      </c>
      <c r="F11" s="375">
        <v>3670</v>
      </c>
      <c r="G11" s="615">
        <v>15.882538680138932</v>
      </c>
      <c r="H11" s="615">
        <v>22.315456645992946</v>
      </c>
    </row>
    <row r="12" spans="1:8" x14ac:dyDescent="0.2">
      <c r="A12" s="239" t="s">
        <v>245</v>
      </c>
      <c r="B12" s="760">
        <v>1841</v>
      </c>
      <c r="C12" s="241">
        <v>32.732516222062003</v>
      </c>
      <c r="D12" s="240">
        <v>12247</v>
      </c>
      <c r="E12" s="241">
        <v>-1.3690907626640896</v>
      </c>
      <c r="F12" s="240">
        <v>16446</v>
      </c>
      <c r="G12" s="241">
        <v>-0.85604051121292501</v>
      </c>
      <c r="H12" s="241">
        <v>100</v>
      </c>
    </row>
    <row r="13" spans="1:8" x14ac:dyDescent="0.2">
      <c r="A13" s="191" t="s">
        <v>246</v>
      </c>
      <c r="B13" s="761"/>
      <c r="C13" s="243"/>
      <c r="D13" s="242"/>
      <c r="E13" s="243"/>
      <c r="F13" s="242"/>
      <c r="G13" s="243"/>
      <c r="H13" s="243"/>
    </row>
    <row r="14" spans="1:8" x14ac:dyDescent="0.2">
      <c r="A14" s="236" t="s">
        <v>471</v>
      </c>
      <c r="B14" s="759">
        <v>49</v>
      </c>
      <c r="C14" s="615">
        <v>40</v>
      </c>
      <c r="D14" s="375">
        <v>304</v>
      </c>
      <c r="E14" s="615">
        <v>-14.606741573033707</v>
      </c>
      <c r="F14" s="375">
        <v>373</v>
      </c>
      <c r="G14" s="615">
        <v>-10.76555023923445</v>
      </c>
      <c r="H14" s="615">
        <v>1.7852014932516511</v>
      </c>
    </row>
    <row r="15" spans="1:8" x14ac:dyDescent="0.2">
      <c r="A15" s="236" t="s">
        <v>49</v>
      </c>
      <c r="B15" s="759">
        <v>362</v>
      </c>
      <c r="C15" s="615">
        <v>56.034482758620683</v>
      </c>
      <c r="D15" s="375">
        <v>3419</v>
      </c>
      <c r="E15" s="615">
        <v>39.722108704536168</v>
      </c>
      <c r="F15" s="375">
        <v>4391</v>
      </c>
      <c r="G15" s="615">
        <v>35.77612863327149</v>
      </c>
      <c r="H15" s="615">
        <v>21.015602565329761</v>
      </c>
    </row>
    <row r="16" spans="1:8" x14ac:dyDescent="0.2">
      <c r="A16" s="236" t="s">
        <v>50</v>
      </c>
      <c r="B16" s="759">
        <v>23</v>
      </c>
      <c r="C16" s="784">
        <v>53.333333333333336</v>
      </c>
      <c r="D16" s="375">
        <v>346</v>
      </c>
      <c r="E16" s="615">
        <v>25.818181818181817</v>
      </c>
      <c r="F16" s="375">
        <v>410</v>
      </c>
      <c r="G16" s="615">
        <v>15.492957746478872</v>
      </c>
      <c r="H16" s="615">
        <v>1.9622858236814398</v>
      </c>
    </row>
    <row r="17" spans="1:8" x14ac:dyDescent="0.2">
      <c r="A17" s="236" t="s">
        <v>129</v>
      </c>
      <c r="B17" s="759">
        <v>698</v>
      </c>
      <c r="C17" s="615">
        <v>0.57636887608069165</v>
      </c>
      <c r="D17" s="375">
        <v>4557</v>
      </c>
      <c r="E17" s="615">
        <v>-5.7302441042614811</v>
      </c>
      <c r="F17" s="375">
        <v>6134</v>
      </c>
      <c r="G17" s="615">
        <v>2.6267358206458087</v>
      </c>
      <c r="H17" s="615">
        <v>29.357710347468174</v>
      </c>
    </row>
    <row r="18" spans="1:8" x14ac:dyDescent="0.2">
      <c r="A18" s="236" t="s">
        <v>130</v>
      </c>
      <c r="B18" s="759">
        <v>205</v>
      </c>
      <c r="C18" s="615">
        <v>34.868421052631575</v>
      </c>
      <c r="D18" s="375">
        <v>1375</v>
      </c>
      <c r="E18" s="615">
        <v>-37.5</v>
      </c>
      <c r="F18" s="375">
        <v>2201</v>
      </c>
      <c r="G18" s="615">
        <v>-24.931787175989086</v>
      </c>
      <c r="H18" s="615">
        <v>10.534124629080118</v>
      </c>
    </row>
    <row r="19" spans="1:8" x14ac:dyDescent="0.2">
      <c r="A19" s="236" t="s">
        <v>244</v>
      </c>
      <c r="B19" s="759">
        <v>563</v>
      </c>
      <c r="C19" s="615">
        <v>4.6468401486988844</v>
      </c>
      <c r="D19" s="375">
        <v>5642</v>
      </c>
      <c r="E19" s="615">
        <v>26.134585289514867</v>
      </c>
      <c r="F19" s="375">
        <v>7385</v>
      </c>
      <c r="G19" s="615">
        <v>23.453694416583083</v>
      </c>
      <c r="H19" s="615">
        <v>35.345075141188858</v>
      </c>
    </row>
    <row r="20" spans="1:8" x14ac:dyDescent="0.2">
      <c r="A20" s="244" t="s">
        <v>247</v>
      </c>
      <c r="B20" s="762">
        <v>1900</v>
      </c>
      <c r="C20" s="246">
        <v>14.045618247298918</v>
      </c>
      <c r="D20" s="245">
        <v>15643</v>
      </c>
      <c r="E20" s="246">
        <v>7.25402811107302</v>
      </c>
      <c r="F20" s="245">
        <v>20894</v>
      </c>
      <c r="G20" s="246">
        <v>10.561964229018944</v>
      </c>
      <c r="H20" s="246">
        <v>100</v>
      </c>
    </row>
    <row r="21" spans="1:8" x14ac:dyDescent="0.2">
      <c r="A21" s="191" t="s">
        <v>531</v>
      </c>
      <c r="B21" s="763"/>
      <c r="C21" s="617"/>
      <c r="D21" s="616"/>
      <c r="E21" s="617"/>
      <c r="F21" s="616"/>
      <c r="G21" s="617"/>
      <c r="H21" s="617"/>
    </row>
    <row r="22" spans="1:8" x14ac:dyDescent="0.2">
      <c r="A22" s="236" t="s">
        <v>471</v>
      </c>
      <c r="B22" s="759">
        <v>-6</v>
      </c>
      <c r="C22" s="615">
        <v>-89.090909090909093</v>
      </c>
      <c r="D22" s="375">
        <v>-247</v>
      </c>
      <c r="E22" s="615">
        <v>82.962962962962962</v>
      </c>
      <c r="F22" s="375">
        <v>-330</v>
      </c>
      <c r="G22" s="615">
        <v>65.829145728643212</v>
      </c>
      <c r="H22" s="618" t="s">
        <v>532</v>
      </c>
    </row>
    <row r="23" spans="1:8" x14ac:dyDescent="0.2">
      <c r="A23" s="236" t="s">
        <v>49</v>
      </c>
      <c r="B23" s="759">
        <v>354</v>
      </c>
      <c r="C23" s="615">
        <v>63.888888888888886</v>
      </c>
      <c r="D23" s="375">
        <v>3314</v>
      </c>
      <c r="E23" s="615">
        <v>40.542832909245128</v>
      </c>
      <c r="F23" s="375">
        <v>4270</v>
      </c>
      <c r="G23" s="615">
        <v>36.64</v>
      </c>
      <c r="H23" s="618" t="s">
        <v>532</v>
      </c>
    </row>
    <row r="24" spans="1:8" x14ac:dyDescent="0.2">
      <c r="A24" s="236" t="s">
        <v>50</v>
      </c>
      <c r="B24" s="759">
        <v>-263</v>
      </c>
      <c r="C24" s="615">
        <v>73.026315789473685</v>
      </c>
      <c r="D24" s="375">
        <v>-1367</v>
      </c>
      <c r="E24" s="615">
        <v>17.13796058269066</v>
      </c>
      <c r="F24" s="375">
        <v>-1812</v>
      </c>
      <c r="G24" s="615">
        <v>11.029411764705882</v>
      </c>
      <c r="H24" s="618" t="s">
        <v>532</v>
      </c>
    </row>
    <row r="25" spans="1:8" x14ac:dyDescent="0.2">
      <c r="A25" s="236" t="s">
        <v>129</v>
      </c>
      <c r="B25" s="759">
        <v>-99</v>
      </c>
      <c r="C25" s="615">
        <v>-146.47887323943664</v>
      </c>
      <c r="D25" s="375">
        <v>377</v>
      </c>
      <c r="E25" s="615">
        <v>-65.412844036697251</v>
      </c>
      <c r="F25" s="375">
        <v>773</v>
      </c>
      <c r="G25" s="615">
        <v>-0.51480051480051481</v>
      </c>
      <c r="H25" s="618" t="s">
        <v>532</v>
      </c>
    </row>
    <row r="26" spans="1:8" x14ac:dyDescent="0.2">
      <c r="A26" s="236" t="s">
        <v>130</v>
      </c>
      <c r="B26" s="759">
        <v>-154</v>
      </c>
      <c r="C26" s="615">
        <v>-45.964912280701753</v>
      </c>
      <c r="D26" s="375">
        <v>-1598</v>
      </c>
      <c r="E26" s="615">
        <v>-18.427769270035732</v>
      </c>
      <c r="F26" s="375">
        <v>-2168</v>
      </c>
      <c r="G26" s="615">
        <v>-15.838509316770185</v>
      </c>
      <c r="H26" s="618" t="s">
        <v>532</v>
      </c>
    </row>
    <row r="27" spans="1:8" x14ac:dyDescent="0.2">
      <c r="A27" s="236" t="s">
        <v>244</v>
      </c>
      <c r="B27" s="759">
        <v>227</v>
      </c>
      <c r="C27" s="615">
        <v>-33.62573099415205</v>
      </c>
      <c r="D27" s="375">
        <v>2917</v>
      </c>
      <c r="E27" s="615">
        <v>47.248864209994949</v>
      </c>
      <c r="F27" s="375">
        <v>3715</v>
      </c>
      <c r="G27" s="615">
        <v>31.97158081705151</v>
      </c>
      <c r="H27" s="618" t="s">
        <v>532</v>
      </c>
    </row>
    <row r="28" spans="1:8" x14ac:dyDescent="0.2">
      <c r="A28" s="244" t="s">
        <v>248</v>
      </c>
      <c r="B28" s="762">
        <v>59</v>
      </c>
      <c r="C28" s="246">
        <v>-78.853046594982075</v>
      </c>
      <c r="D28" s="245">
        <v>3396</v>
      </c>
      <c r="E28" s="246">
        <v>56.642066420664207</v>
      </c>
      <c r="F28" s="245">
        <v>4448</v>
      </c>
      <c r="G28" s="246">
        <v>92.55411255411255</v>
      </c>
      <c r="H28" s="614" t="s">
        <v>532</v>
      </c>
    </row>
    <row r="29" spans="1:8" x14ac:dyDescent="0.2">
      <c r="A29" s="94" t="s">
        <v>643</v>
      </c>
      <c r="B29" s="237"/>
      <c r="C29" s="237"/>
      <c r="D29" s="237"/>
      <c r="E29" s="237"/>
      <c r="F29" s="237"/>
      <c r="G29" s="237"/>
      <c r="H29" s="248" t="s">
        <v>239</v>
      </c>
    </row>
    <row r="30" spans="1:8" x14ac:dyDescent="0.2">
      <c r="A30" s="166" t="s">
        <v>654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533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83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16" workbookViewId="0">
      <selection activeCell="J42" sqref="J4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534</v>
      </c>
      <c r="B1" s="225"/>
      <c r="C1" s="1"/>
      <c r="D1" s="1"/>
      <c r="E1" s="1"/>
      <c r="F1" s="1"/>
      <c r="G1" s="1"/>
      <c r="H1" s="1"/>
    </row>
    <row r="2" spans="1:8" x14ac:dyDescent="0.2">
      <c r="A2" s="597"/>
      <c r="B2" s="597"/>
      <c r="C2" s="597"/>
      <c r="D2" s="597"/>
      <c r="E2" s="597"/>
      <c r="F2" s="1"/>
      <c r="G2" s="1"/>
      <c r="H2" s="599" t="s">
        <v>159</v>
      </c>
    </row>
    <row r="3" spans="1:8" ht="14.45" customHeight="1" x14ac:dyDescent="0.2">
      <c r="A3" s="878" t="s">
        <v>528</v>
      </c>
      <c r="B3" s="876" t="s">
        <v>529</v>
      </c>
      <c r="C3" s="862">
        <f>INDICE!A3</f>
        <v>42248</v>
      </c>
      <c r="D3" s="861">
        <v>41671</v>
      </c>
      <c r="E3" s="861">
        <v>41671</v>
      </c>
      <c r="F3" s="860" t="s">
        <v>121</v>
      </c>
      <c r="G3" s="860"/>
      <c r="H3" s="860"/>
    </row>
    <row r="4" spans="1:8" x14ac:dyDescent="0.2">
      <c r="A4" s="879"/>
      <c r="B4" s="877"/>
      <c r="C4" s="97" t="s">
        <v>537</v>
      </c>
      <c r="D4" s="97" t="s">
        <v>538</v>
      </c>
      <c r="E4" s="97" t="s">
        <v>249</v>
      </c>
      <c r="F4" s="97" t="s">
        <v>537</v>
      </c>
      <c r="G4" s="97" t="s">
        <v>538</v>
      </c>
      <c r="H4" s="97" t="s">
        <v>249</v>
      </c>
    </row>
    <row r="5" spans="1:8" x14ac:dyDescent="0.2">
      <c r="A5" s="619"/>
      <c r="B5" s="186" t="s">
        <v>212</v>
      </c>
      <c r="C5" s="186">
        <v>0</v>
      </c>
      <c r="D5" s="186">
        <v>8</v>
      </c>
      <c r="E5" s="249">
        <v>8</v>
      </c>
      <c r="F5" s="188">
        <v>6</v>
      </c>
      <c r="G5" s="186">
        <v>185</v>
      </c>
      <c r="H5" s="249">
        <v>179</v>
      </c>
    </row>
    <row r="6" spans="1:8" x14ac:dyDescent="0.2">
      <c r="A6" s="619"/>
      <c r="B6" s="186" t="s">
        <v>250</v>
      </c>
      <c r="C6" s="186">
        <v>430</v>
      </c>
      <c r="D6" s="186">
        <v>252</v>
      </c>
      <c r="E6" s="250">
        <v>-178</v>
      </c>
      <c r="F6" s="188">
        <v>2552</v>
      </c>
      <c r="G6" s="186">
        <v>2366</v>
      </c>
      <c r="H6" s="250">
        <v>-186</v>
      </c>
    </row>
    <row r="7" spans="1:8" x14ac:dyDescent="0.2">
      <c r="A7" s="619"/>
      <c r="B7" s="189" t="s">
        <v>213</v>
      </c>
      <c r="C7" s="189">
        <v>0</v>
      </c>
      <c r="D7" s="189">
        <v>0</v>
      </c>
      <c r="E7" s="251">
        <v>0</v>
      </c>
      <c r="F7" s="189">
        <v>0</v>
      </c>
      <c r="G7" s="189">
        <v>66</v>
      </c>
      <c r="H7" s="250">
        <v>66</v>
      </c>
    </row>
    <row r="8" spans="1:8" x14ac:dyDescent="0.2">
      <c r="A8" s="191" t="s">
        <v>347</v>
      </c>
      <c r="B8" s="192"/>
      <c r="C8" s="192">
        <v>430</v>
      </c>
      <c r="D8" s="192">
        <v>260</v>
      </c>
      <c r="E8" s="252">
        <v>-170</v>
      </c>
      <c r="F8" s="192">
        <v>2558</v>
      </c>
      <c r="G8" s="192">
        <v>2617</v>
      </c>
      <c r="H8" s="252">
        <v>59</v>
      </c>
    </row>
    <row r="9" spans="1:8" x14ac:dyDescent="0.2">
      <c r="A9" s="619"/>
      <c r="B9" s="189" t="s">
        <v>251</v>
      </c>
      <c r="C9" s="189">
        <v>0</v>
      </c>
      <c r="D9" s="186">
        <v>0</v>
      </c>
      <c r="E9" s="253">
        <v>0</v>
      </c>
      <c r="F9" s="189">
        <v>387</v>
      </c>
      <c r="G9" s="186">
        <v>8</v>
      </c>
      <c r="H9" s="253">
        <v>-379</v>
      </c>
    </row>
    <row r="10" spans="1:8" x14ac:dyDescent="0.2">
      <c r="A10" s="619"/>
      <c r="B10" s="186" t="s">
        <v>214</v>
      </c>
      <c r="C10" s="186">
        <v>0</v>
      </c>
      <c r="D10" s="186">
        <v>7</v>
      </c>
      <c r="E10" s="250">
        <v>7</v>
      </c>
      <c r="F10" s="186">
        <v>0</v>
      </c>
      <c r="G10" s="186">
        <v>88</v>
      </c>
      <c r="H10" s="250">
        <v>88</v>
      </c>
    </row>
    <row r="11" spans="1:8" x14ac:dyDescent="0.2">
      <c r="A11" s="619"/>
      <c r="B11" s="189" t="s">
        <v>252</v>
      </c>
      <c r="C11" s="189">
        <v>0</v>
      </c>
      <c r="D11" s="189">
        <v>0</v>
      </c>
      <c r="E11" s="250">
        <v>0</v>
      </c>
      <c r="F11" s="189">
        <v>4</v>
      </c>
      <c r="G11" s="189">
        <v>1260</v>
      </c>
      <c r="H11" s="250">
        <v>1256</v>
      </c>
    </row>
    <row r="12" spans="1:8" x14ac:dyDescent="0.2">
      <c r="A12" s="191" t="s">
        <v>535</v>
      </c>
      <c r="B12" s="192"/>
      <c r="C12" s="192">
        <v>0</v>
      </c>
      <c r="D12" s="192">
        <v>7</v>
      </c>
      <c r="E12" s="252">
        <v>7</v>
      </c>
      <c r="F12" s="192">
        <v>391</v>
      </c>
      <c r="G12" s="192">
        <v>1356</v>
      </c>
      <c r="H12" s="252">
        <v>965</v>
      </c>
    </row>
    <row r="13" spans="1:8" x14ac:dyDescent="0.2">
      <c r="A13" s="619"/>
      <c r="B13" s="189" t="s">
        <v>309</v>
      </c>
      <c r="C13" s="189">
        <v>8</v>
      </c>
      <c r="D13" s="186">
        <v>19</v>
      </c>
      <c r="E13" s="253">
        <v>11</v>
      </c>
      <c r="F13" s="189">
        <v>43</v>
      </c>
      <c r="G13" s="186">
        <v>238</v>
      </c>
      <c r="H13" s="253">
        <v>195</v>
      </c>
    </row>
    <row r="14" spans="1:8" x14ac:dyDescent="0.2">
      <c r="A14" s="619"/>
      <c r="B14" s="189" t="s">
        <v>253</v>
      </c>
      <c r="C14" s="189">
        <v>39</v>
      </c>
      <c r="D14" s="189">
        <v>110</v>
      </c>
      <c r="E14" s="250">
        <v>71</v>
      </c>
      <c r="F14" s="189">
        <v>283</v>
      </c>
      <c r="G14" s="189">
        <v>1227</v>
      </c>
      <c r="H14" s="250">
        <v>944</v>
      </c>
    </row>
    <row r="15" spans="1:8" x14ac:dyDescent="0.2">
      <c r="A15" s="619"/>
      <c r="B15" s="189" t="s">
        <v>254</v>
      </c>
      <c r="C15" s="189">
        <v>11</v>
      </c>
      <c r="D15" s="186">
        <v>283</v>
      </c>
      <c r="E15" s="250">
        <v>272</v>
      </c>
      <c r="F15" s="189">
        <v>399</v>
      </c>
      <c r="G15" s="186">
        <v>2389</v>
      </c>
      <c r="H15" s="250">
        <v>1990</v>
      </c>
    </row>
    <row r="16" spans="1:8" x14ac:dyDescent="0.2">
      <c r="A16" s="619"/>
      <c r="B16" s="189" t="s">
        <v>255</v>
      </c>
      <c r="C16" s="189">
        <v>0</v>
      </c>
      <c r="D16" s="186">
        <v>65</v>
      </c>
      <c r="E16" s="250">
        <v>65</v>
      </c>
      <c r="F16" s="189">
        <v>341</v>
      </c>
      <c r="G16" s="186">
        <v>574</v>
      </c>
      <c r="H16" s="250">
        <v>233</v>
      </c>
    </row>
    <row r="17" spans="1:8" x14ac:dyDescent="0.2">
      <c r="A17" s="619"/>
      <c r="B17" s="189" t="s">
        <v>256</v>
      </c>
      <c r="C17" s="189">
        <v>70</v>
      </c>
      <c r="D17" s="186">
        <v>92</v>
      </c>
      <c r="E17" s="250">
        <v>22</v>
      </c>
      <c r="F17" s="189">
        <v>956</v>
      </c>
      <c r="G17" s="186">
        <v>1063</v>
      </c>
      <c r="H17" s="250">
        <v>107</v>
      </c>
    </row>
    <row r="18" spans="1:8" x14ac:dyDescent="0.2">
      <c r="A18" s="619"/>
      <c r="B18" s="189" t="s">
        <v>219</v>
      </c>
      <c r="C18" s="189">
        <v>76</v>
      </c>
      <c r="D18" s="186">
        <v>159</v>
      </c>
      <c r="E18" s="250">
        <v>83</v>
      </c>
      <c r="F18" s="189">
        <v>1328</v>
      </c>
      <c r="G18" s="186">
        <v>1510</v>
      </c>
      <c r="H18" s="250">
        <v>182</v>
      </c>
    </row>
    <row r="19" spans="1:8" x14ac:dyDescent="0.2">
      <c r="A19" s="619"/>
      <c r="B19" s="189" t="s">
        <v>257</v>
      </c>
      <c r="C19" s="189">
        <v>123</v>
      </c>
      <c r="D19" s="186">
        <v>168</v>
      </c>
      <c r="E19" s="250">
        <v>45</v>
      </c>
      <c r="F19" s="189">
        <v>1855</v>
      </c>
      <c r="G19" s="186">
        <v>1484</v>
      </c>
      <c r="H19" s="250">
        <v>-371</v>
      </c>
    </row>
    <row r="20" spans="1:8" x14ac:dyDescent="0.2">
      <c r="A20" s="619"/>
      <c r="B20" s="189" t="s">
        <v>222</v>
      </c>
      <c r="C20" s="189">
        <v>51</v>
      </c>
      <c r="D20" s="186">
        <v>109</v>
      </c>
      <c r="E20" s="250">
        <v>58</v>
      </c>
      <c r="F20" s="189">
        <v>364</v>
      </c>
      <c r="G20" s="186">
        <v>1054</v>
      </c>
      <c r="H20" s="250">
        <v>690</v>
      </c>
    </row>
    <row r="21" spans="1:8" x14ac:dyDescent="0.2">
      <c r="A21" s="619"/>
      <c r="B21" s="189" t="s">
        <v>223</v>
      </c>
      <c r="C21" s="189">
        <v>15</v>
      </c>
      <c r="D21" s="186">
        <v>0</v>
      </c>
      <c r="E21" s="250">
        <v>-15</v>
      </c>
      <c r="F21" s="189">
        <v>723</v>
      </c>
      <c r="G21" s="186">
        <v>2</v>
      </c>
      <c r="H21" s="250">
        <v>-721</v>
      </c>
    </row>
    <row r="22" spans="1:8" x14ac:dyDescent="0.2">
      <c r="A22" s="619"/>
      <c r="B22" s="189" t="s">
        <v>258</v>
      </c>
      <c r="C22" s="189">
        <v>95</v>
      </c>
      <c r="D22" s="186">
        <v>6</v>
      </c>
      <c r="E22" s="250">
        <v>-89</v>
      </c>
      <c r="F22" s="189">
        <v>757</v>
      </c>
      <c r="G22" s="186">
        <v>118</v>
      </c>
      <c r="H22" s="250">
        <v>-639</v>
      </c>
    </row>
    <row r="23" spans="1:8" x14ac:dyDescent="0.2">
      <c r="A23" s="619"/>
      <c r="B23" s="189" t="s">
        <v>259</v>
      </c>
      <c r="C23" s="189">
        <v>0</v>
      </c>
      <c r="D23" s="186">
        <v>76</v>
      </c>
      <c r="E23" s="250">
        <v>76</v>
      </c>
      <c r="F23" s="189">
        <v>430</v>
      </c>
      <c r="G23" s="186">
        <v>498</v>
      </c>
      <c r="H23" s="250">
        <v>68</v>
      </c>
    </row>
    <row r="24" spans="1:8" x14ac:dyDescent="0.2">
      <c r="A24" s="619"/>
      <c r="B24" s="189" t="s">
        <v>260</v>
      </c>
      <c r="C24" s="189">
        <v>5</v>
      </c>
      <c r="D24" s="186">
        <v>0</v>
      </c>
      <c r="E24" s="250">
        <v>-5</v>
      </c>
      <c r="F24" s="189">
        <v>16</v>
      </c>
      <c r="G24" s="186">
        <v>0</v>
      </c>
      <c r="H24" s="250">
        <v>-16</v>
      </c>
    </row>
    <row r="25" spans="1:8" x14ac:dyDescent="0.2">
      <c r="A25" s="619"/>
      <c r="B25" s="189" t="s">
        <v>261</v>
      </c>
      <c r="C25" s="189">
        <v>89</v>
      </c>
      <c r="D25" s="186">
        <v>134</v>
      </c>
      <c r="E25" s="250">
        <v>45</v>
      </c>
      <c r="F25" s="189">
        <v>1112</v>
      </c>
      <c r="G25" s="186">
        <v>2589</v>
      </c>
      <c r="H25" s="250">
        <v>1477</v>
      </c>
    </row>
    <row r="26" spans="1:8" x14ac:dyDescent="0.2">
      <c r="A26" s="191" t="s">
        <v>519</v>
      </c>
      <c r="B26" s="192"/>
      <c r="C26" s="192">
        <v>582</v>
      </c>
      <c r="D26" s="192">
        <v>1221</v>
      </c>
      <c r="E26" s="252">
        <v>639</v>
      </c>
      <c r="F26" s="192">
        <v>8607</v>
      </c>
      <c r="G26" s="192">
        <v>12746</v>
      </c>
      <c r="H26" s="252">
        <v>4139</v>
      </c>
    </row>
    <row r="27" spans="1:8" x14ac:dyDescent="0.2">
      <c r="A27" s="619"/>
      <c r="B27" s="189" t="s">
        <v>224</v>
      </c>
      <c r="C27" s="189">
        <v>286</v>
      </c>
      <c r="D27" s="186">
        <v>0</v>
      </c>
      <c r="E27" s="250">
        <v>-286</v>
      </c>
      <c r="F27" s="189">
        <v>1389</v>
      </c>
      <c r="G27" s="186">
        <v>100</v>
      </c>
      <c r="H27" s="250">
        <v>-1289</v>
      </c>
    </row>
    <row r="28" spans="1:8" x14ac:dyDescent="0.2">
      <c r="A28" s="620"/>
      <c r="B28" s="189" t="s">
        <v>262</v>
      </c>
      <c r="C28" s="189">
        <v>20</v>
      </c>
      <c r="D28" s="186">
        <v>0</v>
      </c>
      <c r="E28" s="250">
        <v>-20</v>
      </c>
      <c r="F28" s="189">
        <v>244</v>
      </c>
      <c r="G28" s="186">
        <v>0</v>
      </c>
      <c r="H28" s="250">
        <v>-244</v>
      </c>
    </row>
    <row r="29" spans="1:8" x14ac:dyDescent="0.2">
      <c r="A29" s="620"/>
      <c r="B29" s="189" t="s">
        <v>263</v>
      </c>
      <c r="C29" s="189">
        <v>27</v>
      </c>
      <c r="D29" s="186">
        <v>0</v>
      </c>
      <c r="E29" s="250">
        <v>-27</v>
      </c>
      <c r="F29" s="189">
        <v>299</v>
      </c>
      <c r="G29" s="186">
        <v>3</v>
      </c>
      <c r="H29" s="250">
        <v>-296</v>
      </c>
    </row>
    <row r="30" spans="1:8" x14ac:dyDescent="0.2">
      <c r="A30" s="620"/>
      <c r="B30" s="189" t="s">
        <v>629</v>
      </c>
      <c r="C30" s="189">
        <v>42</v>
      </c>
      <c r="D30" s="189">
        <v>80</v>
      </c>
      <c r="E30" s="253">
        <v>38</v>
      </c>
      <c r="F30" s="186">
        <v>150</v>
      </c>
      <c r="G30" s="186">
        <v>468</v>
      </c>
      <c r="H30" s="253">
        <v>318</v>
      </c>
    </row>
    <row r="31" spans="1:8" x14ac:dyDescent="0.2">
      <c r="A31" s="191" t="s">
        <v>394</v>
      </c>
      <c r="B31" s="192"/>
      <c r="C31" s="192">
        <v>375</v>
      </c>
      <c r="D31" s="192">
        <v>80</v>
      </c>
      <c r="E31" s="252">
        <v>-295</v>
      </c>
      <c r="F31" s="192">
        <v>2082</v>
      </c>
      <c r="G31" s="192">
        <v>571</v>
      </c>
      <c r="H31" s="252">
        <v>-1511</v>
      </c>
    </row>
    <row r="32" spans="1:8" x14ac:dyDescent="0.2">
      <c r="A32" s="620"/>
      <c r="B32" s="189" t="s">
        <v>228</v>
      </c>
      <c r="C32" s="189">
        <v>98</v>
      </c>
      <c r="D32" s="186">
        <v>0</v>
      </c>
      <c r="E32" s="250">
        <v>-98</v>
      </c>
      <c r="F32" s="189">
        <v>1437</v>
      </c>
      <c r="G32" s="186">
        <v>313</v>
      </c>
      <c r="H32" s="250">
        <v>-1124</v>
      </c>
    </row>
    <row r="33" spans="1:8" x14ac:dyDescent="0.2">
      <c r="A33" s="620"/>
      <c r="B33" s="189" t="s">
        <v>234</v>
      </c>
      <c r="C33" s="189">
        <v>0</v>
      </c>
      <c r="D33" s="189">
        <v>0</v>
      </c>
      <c r="E33" s="253">
        <v>0</v>
      </c>
      <c r="F33" s="630">
        <v>150</v>
      </c>
      <c r="G33" s="189">
        <v>386</v>
      </c>
      <c r="H33" s="250">
        <v>236</v>
      </c>
    </row>
    <row r="34" spans="1:8" x14ac:dyDescent="0.2">
      <c r="A34" s="620"/>
      <c r="B34" s="189" t="s">
        <v>264</v>
      </c>
      <c r="C34" s="189">
        <v>0</v>
      </c>
      <c r="D34" s="189">
        <v>272</v>
      </c>
      <c r="E34" s="250">
        <v>272</v>
      </c>
      <c r="F34" s="189">
        <v>0</v>
      </c>
      <c r="G34" s="189">
        <v>1595</v>
      </c>
      <c r="H34" s="250">
        <v>1595</v>
      </c>
    </row>
    <row r="35" spans="1:8" x14ac:dyDescent="0.2">
      <c r="A35" s="620"/>
      <c r="B35" s="189" t="s">
        <v>236</v>
      </c>
      <c r="C35" s="189">
        <v>0</v>
      </c>
      <c r="D35" s="189">
        <v>56</v>
      </c>
      <c r="E35" s="253">
        <v>56</v>
      </c>
      <c r="F35" s="630">
        <v>10</v>
      </c>
      <c r="G35" s="189">
        <v>419</v>
      </c>
      <c r="H35" s="250">
        <v>409</v>
      </c>
    </row>
    <row r="36" spans="1:8" x14ac:dyDescent="0.2">
      <c r="A36" s="620"/>
      <c r="B36" s="189" t="s">
        <v>237</v>
      </c>
      <c r="C36" s="189">
        <v>5</v>
      </c>
      <c r="D36" s="189">
        <v>4</v>
      </c>
      <c r="E36" s="253">
        <v>-1</v>
      </c>
      <c r="F36" s="630">
        <v>331</v>
      </c>
      <c r="G36" s="189">
        <v>460</v>
      </c>
      <c r="H36" s="250">
        <v>129</v>
      </c>
    </row>
    <row r="37" spans="1:8" x14ac:dyDescent="0.2">
      <c r="A37" s="192" t="s">
        <v>520</v>
      </c>
      <c r="B37" s="192"/>
      <c r="C37" s="192">
        <v>103</v>
      </c>
      <c r="D37" s="192">
        <v>332</v>
      </c>
      <c r="E37" s="252">
        <v>229</v>
      </c>
      <c r="F37" s="192">
        <v>1928</v>
      </c>
      <c r="G37" s="192">
        <v>3173</v>
      </c>
      <c r="H37" s="252">
        <v>1245</v>
      </c>
    </row>
    <row r="38" spans="1:8" x14ac:dyDescent="0.2">
      <c r="A38" s="620"/>
      <c r="B38" s="189" t="s">
        <v>265</v>
      </c>
      <c r="C38" s="189">
        <v>41</v>
      </c>
      <c r="D38" s="189">
        <v>0</v>
      </c>
      <c r="E38" s="249">
        <v>-41</v>
      </c>
      <c r="F38" s="630">
        <v>199</v>
      </c>
      <c r="G38" s="189">
        <v>51</v>
      </c>
      <c r="H38" s="250">
        <v>-148</v>
      </c>
    </row>
    <row r="39" spans="1:8" x14ac:dyDescent="0.2">
      <c r="A39" s="620"/>
      <c r="B39" s="189" t="s">
        <v>266</v>
      </c>
      <c r="C39" s="189">
        <v>0</v>
      </c>
      <c r="D39" s="189">
        <v>0</v>
      </c>
      <c r="E39" s="253">
        <v>0</v>
      </c>
      <c r="F39" s="630">
        <v>79</v>
      </c>
      <c r="G39" s="189">
        <v>2</v>
      </c>
      <c r="H39" s="250">
        <v>-77</v>
      </c>
    </row>
    <row r="40" spans="1:8" x14ac:dyDescent="0.2">
      <c r="A40" s="620"/>
      <c r="B40" s="189" t="s">
        <v>267</v>
      </c>
      <c r="C40" s="189">
        <v>15</v>
      </c>
      <c r="D40" s="189">
        <v>0</v>
      </c>
      <c r="E40" s="253">
        <v>-15</v>
      </c>
      <c r="F40" s="630">
        <v>32</v>
      </c>
      <c r="G40" s="189">
        <v>126</v>
      </c>
      <c r="H40" s="253">
        <v>94</v>
      </c>
    </row>
    <row r="41" spans="1:8" x14ac:dyDescent="0.2">
      <c r="A41" s="620"/>
      <c r="B41" s="189" t="s">
        <v>268</v>
      </c>
      <c r="C41" s="189">
        <v>295</v>
      </c>
      <c r="D41" s="189">
        <v>0</v>
      </c>
      <c r="E41" s="253">
        <v>-295</v>
      </c>
      <c r="F41" s="630">
        <v>494</v>
      </c>
      <c r="G41" s="189">
        <v>93</v>
      </c>
      <c r="H41" s="253">
        <v>-401</v>
      </c>
    </row>
    <row r="42" spans="1:8" x14ac:dyDescent="0.2">
      <c r="A42" s="191" t="s">
        <v>536</v>
      </c>
      <c r="B42" s="203"/>
      <c r="C42" s="192">
        <v>351</v>
      </c>
      <c r="D42" s="192">
        <v>0</v>
      </c>
      <c r="E42" s="805">
        <v>-351</v>
      </c>
      <c r="F42" s="203">
        <v>804</v>
      </c>
      <c r="G42" s="203">
        <v>272</v>
      </c>
      <c r="H42" s="254">
        <v>-532</v>
      </c>
    </row>
    <row r="43" spans="1:8" x14ac:dyDescent="0.2">
      <c r="A43" s="367" t="s">
        <v>604</v>
      </c>
      <c r="B43" s="749"/>
      <c r="C43" s="764">
        <v>0</v>
      </c>
      <c r="D43" s="764">
        <v>0</v>
      </c>
      <c r="E43" s="764">
        <v>0</v>
      </c>
      <c r="F43" s="203">
        <v>76</v>
      </c>
      <c r="G43" s="764">
        <v>159</v>
      </c>
      <c r="H43" s="254">
        <v>83</v>
      </c>
    </row>
    <row r="44" spans="1:8" x14ac:dyDescent="0.2">
      <c r="A44" s="827" t="s">
        <v>119</v>
      </c>
      <c r="B44" s="205"/>
      <c r="C44" s="205">
        <v>1841</v>
      </c>
      <c r="D44" s="255">
        <v>1900</v>
      </c>
      <c r="E44" s="205">
        <v>59</v>
      </c>
      <c r="F44" s="205">
        <v>16446</v>
      </c>
      <c r="G44" s="255">
        <v>20894</v>
      </c>
      <c r="H44" s="205">
        <v>4448</v>
      </c>
    </row>
    <row r="45" spans="1:8" x14ac:dyDescent="0.2">
      <c r="A45" s="359" t="s">
        <v>521</v>
      </c>
      <c r="B45" s="210"/>
      <c r="C45" s="210">
        <v>396</v>
      </c>
      <c r="D45" s="844">
        <v>0</v>
      </c>
      <c r="E45" s="210">
        <v>-396</v>
      </c>
      <c r="F45" s="210">
        <v>3133</v>
      </c>
      <c r="G45" s="210">
        <v>888</v>
      </c>
      <c r="H45" s="210">
        <v>-2245</v>
      </c>
    </row>
    <row r="46" spans="1:8" x14ac:dyDescent="0.2">
      <c r="A46" s="359" t="s">
        <v>522</v>
      </c>
      <c r="B46" s="210"/>
      <c r="C46" s="210">
        <v>1445</v>
      </c>
      <c r="D46" s="210">
        <v>1900</v>
      </c>
      <c r="E46" s="210">
        <v>455</v>
      </c>
      <c r="F46" s="210">
        <v>13313</v>
      </c>
      <c r="G46" s="210">
        <v>20006</v>
      </c>
      <c r="H46" s="210">
        <v>6693</v>
      </c>
    </row>
    <row r="47" spans="1:8" x14ac:dyDescent="0.2">
      <c r="A47" s="826" t="s">
        <v>523</v>
      </c>
      <c r="B47" s="214"/>
      <c r="C47" s="214">
        <v>992</v>
      </c>
      <c r="D47" s="214">
        <v>1383</v>
      </c>
      <c r="E47" s="214">
        <v>391</v>
      </c>
      <c r="F47" s="214">
        <v>9646</v>
      </c>
      <c r="G47" s="214">
        <v>11080</v>
      </c>
      <c r="H47" s="214">
        <v>1434</v>
      </c>
    </row>
    <row r="48" spans="1:8" x14ac:dyDescent="0.2">
      <c r="A48" s="826" t="s">
        <v>524</v>
      </c>
      <c r="B48" s="214"/>
      <c r="C48" s="214">
        <v>849</v>
      </c>
      <c r="D48" s="214">
        <v>517</v>
      </c>
      <c r="E48" s="214">
        <v>-332</v>
      </c>
      <c r="F48" s="214">
        <v>6800</v>
      </c>
      <c r="G48" s="214">
        <v>9814</v>
      </c>
      <c r="H48" s="214">
        <v>3014</v>
      </c>
    </row>
    <row r="49" spans="1:8" x14ac:dyDescent="0.2">
      <c r="A49" s="828" t="s">
        <v>525</v>
      </c>
      <c r="B49" s="822"/>
      <c r="C49" s="822">
        <v>535</v>
      </c>
      <c r="D49" s="781">
        <v>1049</v>
      </c>
      <c r="E49" s="824">
        <v>514</v>
      </c>
      <c r="F49" s="824">
        <v>6554</v>
      </c>
      <c r="G49" s="824">
        <v>10382</v>
      </c>
      <c r="H49" s="824">
        <v>3828</v>
      </c>
    </row>
    <row r="50" spans="1:8" ht="15" x14ac:dyDescent="0.25">
      <c r="A50" s="222" t="s">
        <v>240</v>
      </c>
      <c r="B50" s="218"/>
      <c r="C50" s="257"/>
      <c r="D50" s="219"/>
      <c r="E50" s="219"/>
      <c r="F50" s="220"/>
      <c r="G50" s="219"/>
      <c r="H50" s="248" t="s">
        <v>239</v>
      </c>
    </row>
    <row r="51" spans="1:8" ht="15" x14ac:dyDescent="0.25">
      <c r="B51" s="222"/>
      <c r="C51" s="223"/>
      <c r="D51" s="219"/>
      <c r="E51" s="219"/>
      <c r="F51" s="220"/>
      <c r="G51" s="219"/>
      <c r="H51" s="221"/>
    </row>
    <row r="53" spans="1:8" x14ac:dyDescent="0.2">
      <c r="C53" s="258"/>
      <c r="D53" s="258"/>
      <c r="E53" s="258"/>
      <c r="F53" s="258"/>
      <c r="G53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D23" sqref="D23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x14ac:dyDescent="0.2">
      <c r="A4" s="75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2" t="s">
        <v>526</v>
      </c>
      <c r="H4" s="73" t="s">
        <v>128</v>
      </c>
    </row>
    <row r="5" spans="1:8" x14ac:dyDescent="0.2">
      <c r="A5" s="236" t="s">
        <v>270</v>
      </c>
      <c r="B5" s="665">
        <v>0.79100000000000004</v>
      </c>
      <c r="C5" s="380">
        <v>76.5625</v>
      </c>
      <c r="D5" s="537">
        <v>4.3440000000000003</v>
      </c>
      <c r="E5" s="380">
        <v>34.198331788693238</v>
      </c>
      <c r="F5" s="537">
        <v>5.8789999999999996</v>
      </c>
      <c r="G5" s="380">
        <v>33.371143375680582</v>
      </c>
      <c r="H5" s="666">
        <v>2.3703502288220557</v>
      </c>
    </row>
    <row r="6" spans="1:8" x14ac:dyDescent="0.2">
      <c r="A6" s="236" t="s">
        <v>271</v>
      </c>
      <c r="B6" s="538">
        <v>2.3620000000000001</v>
      </c>
      <c r="C6" s="267">
        <v>74.188790560471972</v>
      </c>
      <c r="D6" s="266">
        <v>24.507999999999999</v>
      </c>
      <c r="E6" s="267">
        <v>50.531294146551197</v>
      </c>
      <c r="F6" s="266">
        <v>31.832999999999998</v>
      </c>
      <c r="G6" s="267">
        <v>34.101440727946752</v>
      </c>
      <c r="H6" s="667">
        <v>12.834726796069484</v>
      </c>
    </row>
    <row r="7" spans="1:8" x14ac:dyDescent="0.2">
      <c r="A7" s="236" t="s">
        <v>272</v>
      </c>
      <c r="B7" s="538">
        <v>2.71</v>
      </c>
      <c r="C7" s="267">
        <v>14.976665252439542</v>
      </c>
      <c r="D7" s="266">
        <v>29.719000000000001</v>
      </c>
      <c r="E7" s="267">
        <v>-26.68673064114266</v>
      </c>
      <c r="F7" s="266">
        <v>36.773000000000003</v>
      </c>
      <c r="G7" s="267">
        <v>-27.647811116576488</v>
      </c>
      <c r="H7" s="667">
        <v>14.826482218825221</v>
      </c>
    </row>
    <row r="8" spans="1:8" x14ac:dyDescent="0.2">
      <c r="A8" s="236" t="s">
        <v>273</v>
      </c>
      <c r="B8" s="538">
        <v>6.0609999999999999</v>
      </c>
      <c r="C8" s="267">
        <v>-44.322983648723131</v>
      </c>
      <c r="D8" s="266">
        <v>93.962999999999994</v>
      </c>
      <c r="E8" s="267">
        <v>-50.256491701739058</v>
      </c>
      <c r="F8" s="266">
        <v>133.47999999999999</v>
      </c>
      <c r="G8" s="267">
        <v>-48.688575635146094</v>
      </c>
      <c r="H8" s="667">
        <v>53.817715350088115</v>
      </c>
    </row>
    <row r="9" spans="1:8" x14ac:dyDescent="0.2">
      <c r="A9" s="236" t="s">
        <v>274</v>
      </c>
      <c r="B9" s="539">
        <v>1.714</v>
      </c>
      <c r="C9" s="268">
        <v>4.9411764705882355</v>
      </c>
      <c r="D9" s="266">
        <v>38.195</v>
      </c>
      <c r="E9" s="267">
        <v>5541.8020679468245</v>
      </c>
      <c r="F9" s="266">
        <v>38.548000000000002</v>
      </c>
      <c r="G9" s="267">
        <v>4.4835909631391209</v>
      </c>
      <c r="H9" s="667">
        <v>15.54214332720405</v>
      </c>
    </row>
    <row r="10" spans="1:8" x14ac:dyDescent="0.2">
      <c r="A10" s="236" t="s">
        <v>632</v>
      </c>
      <c r="B10" s="539">
        <v>0.22500000000000001</v>
      </c>
      <c r="C10" s="268" t="s">
        <v>150</v>
      </c>
      <c r="D10" s="266">
        <v>1.5094920000000001</v>
      </c>
      <c r="E10" s="267" t="s">
        <v>150</v>
      </c>
      <c r="F10" s="266">
        <v>1.5094920000000001</v>
      </c>
      <c r="G10" s="267" t="s">
        <v>150</v>
      </c>
      <c r="H10" s="809">
        <v>0.60861110862477685</v>
      </c>
    </row>
    <row r="11" spans="1:8" x14ac:dyDescent="0.2">
      <c r="A11" s="244" t="s">
        <v>275</v>
      </c>
      <c r="B11" s="269">
        <v>13.863</v>
      </c>
      <c r="C11" s="270">
        <v>-8.0763875074597173</v>
      </c>
      <c r="D11" s="269">
        <v>192.23841999999999</v>
      </c>
      <c r="E11" s="270">
        <v>-22.989732681160298</v>
      </c>
      <c r="F11" s="269">
        <v>248.02241999999998</v>
      </c>
      <c r="G11" s="270">
        <v>-27.041285604605402</v>
      </c>
      <c r="H11" s="270">
        <v>100</v>
      </c>
    </row>
    <row r="12" spans="1:8" x14ac:dyDescent="0.2">
      <c r="A12" s="271" t="s">
        <v>276</v>
      </c>
      <c r="B12" s="272">
        <f>B11/'Consumo PP'!B11*100</f>
        <v>0.30260951295951716</v>
      </c>
      <c r="C12" s="273"/>
      <c r="D12" s="272">
        <f>D11/'Consumo PP'!D11*100</f>
        <v>0.46424659871183271</v>
      </c>
      <c r="E12" s="273"/>
      <c r="F12" s="272">
        <f>F11/'Consumo PP'!F11*100</f>
        <v>0.45005433648707344</v>
      </c>
      <c r="G12" s="274"/>
      <c r="H12" s="274"/>
    </row>
    <row r="13" spans="1:8" x14ac:dyDescent="0.2">
      <c r="A13" s="275" t="s">
        <v>561</v>
      </c>
      <c r="B13" s="67"/>
      <c r="C13" s="67"/>
      <c r="D13" s="67"/>
      <c r="E13" s="67"/>
      <c r="F13" s="67"/>
      <c r="G13" s="268"/>
      <c r="H13" s="71" t="s">
        <v>239</v>
      </c>
    </row>
    <row r="14" spans="1:8" x14ac:dyDescent="0.2">
      <c r="A14" s="275" t="s">
        <v>633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654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82" priority="3" operator="between">
      <formula>0.00001</formula>
      <formula>0.499</formula>
    </cfRule>
  </conditionalFormatting>
  <conditionalFormatting sqref="F10">
    <cfRule type="cellIs" dxfId="81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277</v>
      </c>
      <c r="B1" s="670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62">
        <f>INDICE!A3</f>
        <v>42248</v>
      </c>
      <c r="C3" s="862"/>
      <c r="D3" s="880" t="s">
        <v>120</v>
      </c>
      <c r="E3" s="880"/>
      <c r="F3" s="880" t="s">
        <v>121</v>
      </c>
      <c r="G3" s="880"/>
    </row>
    <row r="4" spans="1:7" x14ac:dyDescent="0.2">
      <c r="A4" s="75"/>
      <c r="B4" s="261"/>
      <c r="C4" s="72" t="s">
        <v>526</v>
      </c>
      <c r="D4" s="261"/>
      <c r="E4" s="72" t="s">
        <v>526</v>
      </c>
      <c r="F4" s="261"/>
      <c r="G4" s="72" t="s">
        <v>526</v>
      </c>
    </row>
    <row r="5" spans="1:7" ht="15" x14ac:dyDescent="0.25">
      <c r="A5" s="662" t="s">
        <v>119</v>
      </c>
      <c r="B5" s="668">
        <v>5335</v>
      </c>
      <c r="C5" s="663">
        <v>8.4129242023978872</v>
      </c>
      <c r="D5" s="664">
        <v>48855</v>
      </c>
      <c r="E5" s="663">
        <v>6.7052528120563508</v>
      </c>
      <c r="F5" s="669">
        <v>64477</v>
      </c>
      <c r="G5" s="663">
        <v>7.8264795892770538</v>
      </c>
    </row>
    <row r="6" spans="1:7" x14ac:dyDescent="0.2">
      <c r="A6" s="275"/>
      <c r="B6" s="1"/>
      <c r="C6" s="1"/>
      <c r="D6" s="1"/>
      <c r="E6" s="1"/>
      <c r="F6" s="1"/>
      <c r="G6" s="71" t="s">
        <v>239</v>
      </c>
    </row>
    <row r="7" spans="1:7" x14ac:dyDescent="0.2">
      <c r="A7" s="275" t="s">
        <v>561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278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615</v>
      </c>
      <c r="B5" s="476">
        <v>119</v>
      </c>
      <c r="C5" s="84">
        <v>2.5862068965517242</v>
      </c>
      <c r="D5" s="83">
        <v>1235</v>
      </c>
      <c r="E5" s="84">
        <v>5.2855924978687128</v>
      </c>
      <c r="F5" s="83">
        <v>1636</v>
      </c>
      <c r="G5" s="84">
        <v>3.7894571227735367</v>
      </c>
      <c r="H5" s="479">
        <v>2.5747965816270324</v>
      </c>
    </row>
    <row r="6" spans="1:8" s="80" customFormat="1" x14ac:dyDescent="0.2">
      <c r="A6" s="82" t="s">
        <v>49</v>
      </c>
      <c r="B6" s="477">
        <v>815</v>
      </c>
      <c r="C6" s="86">
        <v>40.034364261168385</v>
      </c>
      <c r="D6" s="85">
        <v>6721</v>
      </c>
      <c r="E6" s="86">
        <v>25.790754257907544</v>
      </c>
      <c r="F6" s="85">
        <v>8653</v>
      </c>
      <c r="G6" s="86">
        <v>23.140441296178025</v>
      </c>
      <c r="H6" s="480">
        <v>13.618407592187475</v>
      </c>
    </row>
    <row r="7" spans="1:8" s="80" customFormat="1" x14ac:dyDescent="0.2">
      <c r="A7" s="82" t="s">
        <v>50</v>
      </c>
      <c r="B7" s="477">
        <v>853</v>
      </c>
      <c r="C7" s="86">
        <v>11.795543905635649</v>
      </c>
      <c r="D7" s="85">
        <v>7147</v>
      </c>
      <c r="E7" s="86">
        <v>7.8304164152082079</v>
      </c>
      <c r="F7" s="85">
        <v>9393</v>
      </c>
      <c r="G7" s="86">
        <v>8.8622670378777553</v>
      </c>
      <c r="H7" s="480">
        <v>14.78304663277672</v>
      </c>
    </row>
    <row r="8" spans="1:8" s="80" customFormat="1" x14ac:dyDescent="0.2">
      <c r="A8" s="82" t="s">
        <v>129</v>
      </c>
      <c r="B8" s="477">
        <v>2159</v>
      </c>
      <c r="C8" s="86">
        <v>-2.3960216998191681</v>
      </c>
      <c r="D8" s="85">
        <v>20432</v>
      </c>
      <c r="E8" s="86">
        <v>8.817478201234448E-2</v>
      </c>
      <c r="F8" s="85">
        <v>27403</v>
      </c>
      <c r="G8" s="86">
        <v>2.4400262486913222</v>
      </c>
      <c r="H8" s="480">
        <v>43.127842742252795</v>
      </c>
    </row>
    <row r="9" spans="1:8" s="80" customFormat="1" x14ac:dyDescent="0.2">
      <c r="A9" s="82" t="s">
        <v>130</v>
      </c>
      <c r="B9" s="477">
        <v>248</v>
      </c>
      <c r="C9" s="86">
        <v>-15.932203389830507</v>
      </c>
      <c r="D9" s="85">
        <v>2894</v>
      </c>
      <c r="E9" s="86">
        <v>-14.907380182299324</v>
      </c>
      <c r="F9" s="85">
        <v>3975</v>
      </c>
      <c r="G9" s="87">
        <v>-13.512106890767864</v>
      </c>
      <c r="H9" s="480">
        <v>6.2560002518138464</v>
      </c>
    </row>
    <row r="10" spans="1:8" s="80" customFormat="1" x14ac:dyDescent="0.2">
      <c r="A10" s="81" t="s">
        <v>131</v>
      </c>
      <c r="B10" s="478">
        <v>1091</v>
      </c>
      <c r="C10" s="89">
        <v>20.819490586932449</v>
      </c>
      <c r="D10" s="88">
        <v>9751</v>
      </c>
      <c r="E10" s="89">
        <v>18.265615524560339</v>
      </c>
      <c r="F10" s="88">
        <v>12479</v>
      </c>
      <c r="G10" s="89">
        <v>18.687594259815608</v>
      </c>
      <c r="H10" s="481">
        <v>19.639906199342136</v>
      </c>
    </row>
    <row r="11" spans="1:8" s="80" customFormat="1" x14ac:dyDescent="0.2">
      <c r="A11" s="90" t="s">
        <v>119</v>
      </c>
      <c r="B11" s="91">
        <v>5285</v>
      </c>
      <c r="C11" s="92">
        <v>8.4992814617121741</v>
      </c>
      <c r="D11" s="91">
        <v>48180</v>
      </c>
      <c r="E11" s="92">
        <v>6.5834881868861164</v>
      </c>
      <c r="F11" s="91">
        <v>63539</v>
      </c>
      <c r="G11" s="92">
        <v>7.5255533743992427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239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562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654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D19" sqref="D19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279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81">
        <f>INDICE!A3</f>
        <v>42248</v>
      </c>
      <c r="B3" s="881">
        <v>41671</v>
      </c>
      <c r="C3" s="882">
        <v>41671</v>
      </c>
      <c r="D3" s="881">
        <v>41671</v>
      </c>
      <c r="E3" s="881">
        <v>41671</v>
      </c>
      <c r="F3" s="226"/>
    </row>
    <row r="4" spans="1:7" ht="15" x14ac:dyDescent="0.25">
      <c r="A4" s="236" t="s">
        <v>30</v>
      </c>
      <c r="B4" s="237">
        <v>13.863</v>
      </c>
      <c r="C4" s="671"/>
      <c r="D4" s="367" t="s">
        <v>280</v>
      </c>
      <c r="E4" s="830">
        <v>5285</v>
      </c>
    </row>
    <row r="5" spans="1:7" x14ac:dyDescent="0.2">
      <c r="A5" s="236" t="s">
        <v>281</v>
      </c>
      <c r="B5" s="237">
        <v>5745</v>
      </c>
      <c r="C5" s="374"/>
      <c r="D5" s="236" t="s">
        <v>282</v>
      </c>
      <c r="E5" s="237">
        <v>-371</v>
      </c>
    </row>
    <row r="6" spans="1:7" x14ac:dyDescent="0.2">
      <c r="A6" s="236" t="s">
        <v>555</v>
      </c>
      <c r="B6" s="237">
        <v>-76</v>
      </c>
      <c r="C6" s="374"/>
      <c r="D6" s="236" t="s">
        <v>283</v>
      </c>
      <c r="E6" s="237">
        <v>218</v>
      </c>
    </row>
    <row r="7" spans="1:7" x14ac:dyDescent="0.2">
      <c r="A7" s="236" t="s">
        <v>556</v>
      </c>
      <c r="B7" s="237">
        <v>31.136999999999716</v>
      </c>
      <c r="C7" s="374"/>
      <c r="D7" s="236" t="s">
        <v>557</v>
      </c>
      <c r="E7" s="237">
        <v>1841</v>
      </c>
    </row>
    <row r="8" spans="1:7" x14ac:dyDescent="0.2">
      <c r="A8" s="236" t="s">
        <v>558</v>
      </c>
      <c r="B8" s="237">
        <v>-379</v>
      </c>
      <c r="C8" s="374"/>
      <c r="D8" s="236" t="s">
        <v>559</v>
      </c>
      <c r="E8" s="237">
        <v>-1900</v>
      </c>
    </row>
    <row r="9" spans="1:7" ht="15" x14ac:dyDescent="0.25">
      <c r="A9" s="244" t="s">
        <v>59</v>
      </c>
      <c r="B9" s="684">
        <v>5335</v>
      </c>
      <c r="C9" s="374"/>
      <c r="D9" s="236" t="s">
        <v>285</v>
      </c>
      <c r="E9" s="237">
        <v>-492</v>
      </c>
    </row>
    <row r="10" spans="1:7" ht="15" x14ac:dyDescent="0.25">
      <c r="A10" s="236" t="s">
        <v>284</v>
      </c>
      <c r="B10" s="237">
        <v>-50</v>
      </c>
      <c r="C10" s="374"/>
      <c r="D10" s="244" t="s">
        <v>560</v>
      </c>
      <c r="E10" s="684">
        <v>4581</v>
      </c>
    </row>
    <row r="11" spans="1:7" ht="15" x14ac:dyDescent="0.25">
      <c r="A11" s="244" t="s">
        <v>280</v>
      </c>
      <c r="B11" s="684">
        <v>5285</v>
      </c>
      <c r="C11" s="672"/>
      <c r="D11" s="321"/>
      <c r="E11" s="661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workbookViewId="0">
      <selection activeCell="F32" sqref="F3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8" t="s">
        <v>564</v>
      </c>
      <c r="B1" s="848"/>
      <c r="C1" s="848"/>
      <c r="D1" s="848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8"/>
      <c r="B2" s="848"/>
      <c r="C2" s="848"/>
      <c r="D2" s="848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286</v>
      </c>
      <c r="F3" s="58"/>
    </row>
    <row r="4" spans="1:12" s="281" customFormat="1" ht="14.25" customHeight="1" x14ac:dyDescent="0.2">
      <c r="A4" s="279"/>
      <c r="B4" s="279"/>
      <c r="C4" s="280" t="s">
        <v>287</v>
      </c>
      <c r="D4" s="280" t="s">
        <v>563</v>
      </c>
      <c r="E4" s="65"/>
      <c r="F4" s="65"/>
    </row>
    <row r="5" spans="1:12" s="281" customFormat="1" ht="14.25" customHeight="1" x14ac:dyDescent="0.2">
      <c r="A5" s="850">
        <v>2009</v>
      </c>
      <c r="B5" s="285" t="s">
        <v>288</v>
      </c>
      <c r="C5" s="674">
        <v>13.5</v>
      </c>
      <c r="D5" s="286">
        <v>-1.8895348837209287</v>
      </c>
      <c r="E5" s="65"/>
      <c r="F5" s="65"/>
    </row>
    <row r="6" spans="1:12" ht="14.25" customHeight="1" x14ac:dyDescent="0.2">
      <c r="A6" s="883"/>
      <c r="B6" s="282" t="s">
        <v>289</v>
      </c>
      <c r="C6" s="673">
        <v>10.5</v>
      </c>
      <c r="D6" s="283">
        <v>-22.222222222222221</v>
      </c>
      <c r="F6" s="58"/>
    </row>
    <row r="7" spans="1:12" ht="14.25" customHeight="1" x14ac:dyDescent="0.2">
      <c r="A7" s="883"/>
      <c r="B7" s="282" t="s">
        <v>290</v>
      </c>
      <c r="C7" s="673">
        <v>10.48</v>
      </c>
      <c r="D7" s="283">
        <v>-0.19047619047618641</v>
      </c>
      <c r="E7" s="284"/>
      <c r="F7" s="58"/>
    </row>
    <row r="8" spans="1:12" ht="14.25" customHeight="1" x14ac:dyDescent="0.2">
      <c r="A8" s="883"/>
      <c r="B8" s="282" t="s">
        <v>291</v>
      </c>
      <c r="C8" s="673">
        <v>10.69</v>
      </c>
      <c r="D8" s="283">
        <v>2.0038167938931211</v>
      </c>
      <c r="E8" s="284"/>
      <c r="F8" s="58"/>
    </row>
    <row r="9" spans="1:12" s="281" customFormat="1" ht="14.25" customHeight="1" x14ac:dyDescent="0.2">
      <c r="A9" s="850">
        <v>2010</v>
      </c>
      <c r="B9" s="285" t="s">
        <v>288</v>
      </c>
      <c r="C9" s="674">
        <v>11.06</v>
      </c>
      <c r="D9" s="286">
        <v>3.4611786716557624</v>
      </c>
      <c r="E9" s="65"/>
      <c r="F9" s="65"/>
    </row>
    <row r="10" spans="1:12" ht="14.25" customHeight="1" x14ac:dyDescent="0.2">
      <c r="A10" s="883"/>
      <c r="B10" s="282" t="s">
        <v>289</v>
      </c>
      <c r="C10" s="673">
        <v>11.68</v>
      </c>
      <c r="D10" s="283">
        <v>5.6057866184448395</v>
      </c>
      <c r="F10" s="58"/>
    </row>
    <row r="11" spans="1:12" ht="14.25" customHeight="1" x14ac:dyDescent="0.2">
      <c r="A11" s="883"/>
      <c r="B11" s="282" t="s">
        <v>290</v>
      </c>
      <c r="C11" s="673">
        <v>12.45</v>
      </c>
      <c r="D11" s="283">
        <v>6.5924657534246531</v>
      </c>
      <c r="E11" s="284"/>
      <c r="F11" s="58"/>
    </row>
    <row r="12" spans="1:12" ht="14.25" customHeight="1" x14ac:dyDescent="0.2">
      <c r="A12" s="851"/>
      <c r="B12" s="287" t="s">
        <v>291</v>
      </c>
      <c r="C12" s="675">
        <v>12.79</v>
      </c>
      <c r="D12" s="288">
        <v>2.7309236947791153</v>
      </c>
      <c r="E12" s="284"/>
      <c r="F12" s="58"/>
    </row>
    <row r="13" spans="1:12" s="281" customFormat="1" ht="14.25" customHeight="1" x14ac:dyDescent="0.2">
      <c r="A13" s="883">
        <v>2011</v>
      </c>
      <c r="B13" s="282" t="s">
        <v>288</v>
      </c>
      <c r="C13" s="673">
        <v>13.19</v>
      </c>
      <c r="D13" s="283">
        <v>3.1274433150899172</v>
      </c>
      <c r="E13" s="65"/>
      <c r="F13" s="65"/>
    </row>
    <row r="14" spans="1:12" ht="14.25" customHeight="1" x14ac:dyDescent="0.2">
      <c r="A14" s="883"/>
      <c r="B14" s="282" t="s">
        <v>289</v>
      </c>
      <c r="C14" s="673">
        <v>14</v>
      </c>
      <c r="D14" s="283">
        <v>6.141015921152392</v>
      </c>
      <c r="F14" s="58"/>
    </row>
    <row r="15" spans="1:12" ht="14.25" customHeight="1" x14ac:dyDescent="0.2">
      <c r="A15" s="883"/>
      <c r="B15" s="282" t="s">
        <v>290</v>
      </c>
      <c r="C15" s="673">
        <v>14.8</v>
      </c>
      <c r="D15" s="283">
        <v>5.7142857142857197</v>
      </c>
      <c r="E15" s="284"/>
      <c r="F15" s="58"/>
    </row>
    <row r="16" spans="1:12" ht="14.25" customHeight="1" x14ac:dyDescent="0.2">
      <c r="A16" s="851"/>
      <c r="B16" s="287" t="s">
        <v>291</v>
      </c>
      <c r="C16" s="675">
        <v>15.09</v>
      </c>
      <c r="D16" s="288">
        <v>1.9594594594594537</v>
      </c>
      <c r="E16" s="284"/>
      <c r="F16" s="58"/>
    </row>
    <row r="17" spans="1:6" s="281" customFormat="1" ht="14.25" customHeight="1" x14ac:dyDescent="0.2">
      <c r="A17" s="883">
        <v>2012</v>
      </c>
      <c r="B17" s="282" t="s">
        <v>292</v>
      </c>
      <c r="C17" s="673">
        <v>15.53</v>
      </c>
      <c r="D17" s="283">
        <v>2.9158383035122566</v>
      </c>
      <c r="E17" s="65"/>
      <c r="F17" s="65"/>
    </row>
    <row r="18" spans="1:6" ht="14.25" customHeight="1" x14ac:dyDescent="0.2">
      <c r="A18" s="883"/>
      <c r="B18" s="282" t="s">
        <v>290</v>
      </c>
      <c r="C18" s="673">
        <v>16.45</v>
      </c>
      <c r="D18" s="283">
        <v>5.9240180296200897</v>
      </c>
      <c r="F18" s="58"/>
    </row>
    <row r="19" spans="1:6" ht="14.25" customHeight="1" x14ac:dyDescent="0.2">
      <c r="A19" s="883"/>
      <c r="B19" s="282" t="s">
        <v>293</v>
      </c>
      <c r="C19" s="673">
        <v>16.87</v>
      </c>
      <c r="D19" s="283">
        <v>2.5531914893617129</v>
      </c>
      <c r="E19" s="284"/>
      <c r="F19" s="58"/>
    </row>
    <row r="20" spans="1:6" ht="14.25" customHeight="1" x14ac:dyDescent="0.2">
      <c r="A20" s="851"/>
      <c r="B20" s="287" t="s">
        <v>291</v>
      </c>
      <c r="C20" s="675">
        <v>16.100000000000001</v>
      </c>
      <c r="D20" s="288">
        <v>-4.5643153526970925</v>
      </c>
      <c r="E20" s="284"/>
      <c r="F20" s="58"/>
    </row>
    <row r="21" spans="1:6" ht="14.25" customHeight="1" x14ac:dyDescent="0.2">
      <c r="A21" s="850">
        <v>2013</v>
      </c>
      <c r="B21" s="285" t="s">
        <v>288</v>
      </c>
      <c r="C21" s="674">
        <v>16.32</v>
      </c>
      <c r="D21" s="286">
        <v>1.3664596273291854</v>
      </c>
      <c r="E21" s="284"/>
      <c r="F21" s="58"/>
    </row>
    <row r="22" spans="1:6" ht="14.25" customHeight="1" x14ac:dyDescent="0.2">
      <c r="A22" s="883"/>
      <c r="B22" s="282" t="s">
        <v>294</v>
      </c>
      <c r="C22" s="673">
        <v>17.13</v>
      </c>
      <c r="D22" s="283">
        <v>4.9632352941176388</v>
      </c>
      <c r="E22" s="284"/>
      <c r="F22" s="58"/>
    </row>
    <row r="23" spans="1:6" ht="14.25" customHeight="1" x14ac:dyDescent="0.2">
      <c r="A23" s="851"/>
      <c r="B23" s="287" t="s">
        <v>295</v>
      </c>
      <c r="C23" s="675">
        <v>17.5</v>
      </c>
      <c r="D23" s="288">
        <v>2.1599532983070695</v>
      </c>
      <c r="F23" s="58"/>
    </row>
    <row r="24" spans="1:6" ht="14.25" customHeight="1" x14ac:dyDescent="0.2">
      <c r="A24" s="850">
        <v>2015</v>
      </c>
      <c r="B24" s="285" t="s">
        <v>640</v>
      </c>
      <c r="C24" s="674">
        <v>15.81</v>
      </c>
      <c r="D24" s="286">
        <v>-9.66</v>
      </c>
      <c r="F24" s="58"/>
    </row>
    <row r="25" spans="1:6" ht="14.25" customHeight="1" x14ac:dyDescent="0.2">
      <c r="A25" s="883"/>
      <c r="B25" s="282" t="s">
        <v>644</v>
      </c>
      <c r="C25" s="673">
        <v>14.12</v>
      </c>
      <c r="D25" s="283">
        <v>-10.69</v>
      </c>
      <c r="F25" s="58"/>
    </row>
    <row r="26" spans="1:6" ht="14.25" customHeight="1" x14ac:dyDescent="0.2">
      <c r="A26" s="883"/>
      <c r="B26" s="282" t="s">
        <v>652</v>
      </c>
      <c r="C26" s="673">
        <v>13.42</v>
      </c>
      <c r="D26" s="283">
        <v>-4.96</v>
      </c>
    </row>
    <row r="27" spans="1:6" ht="14.25" customHeight="1" x14ac:dyDescent="0.2">
      <c r="A27" s="851"/>
      <c r="B27" s="287" t="s">
        <v>672</v>
      </c>
      <c r="C27" s="675">
        <v>12.76</v>
      </c>
      <c r="D27" s="288">
        <v>-4.9180327868852469</v>
      </c>
    </row>
    <row r="28" spans="1:6" ht="14.25" customHeight="1" x14ac:dyDescent="0.2">
      <c r="A28" s="275"/>
      <c r="D28" s="71" t="s">
        <v>297</v>
      </c>
    </row>
    <row r="29" spans="1:6" ht="14.25" customHeight="1" x14ac:dyDescent="0.2">
      <c r="A29" s="275" t="s">
        <v>296</v>
      </c>
    </row>
    <row r="30" spans="1:6" ht="14.25" customHeight="1" x14ac:dyDescent="0.2">
      <c r="A30" s="275"/>
    </row>
  </sheetData>
  <mergeCells count="7">
    <mergeCell ref="A24:A27"/>
    <mergeCell ref="A21:A23"/>
    <mergeCell ref="A1:D2"/>
    <mergeCell ref="A5:A8"/>
    <mergeCell ref="A9:A12"/>
    <mergeCell ref="A13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H19" sqref="H19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0" t="s">
        <v>646</v>
      </c>
      <c r="C3" s="852" t="s">
        <v>490</v>
      </c>
      <c r="D3" s="850" t="s">
        <v>610</v>
      </c>
      <c r="E3" s="852" t="s">
        <v>490</v>
      </c>
      <c r="F3" s="854" t="s">
        <v>111</v>
      </c>
      <c r="G3" s="854"/>
    </row>
    <row r="4" spans="1:7" ht="14.45" customHeight="1" x14ac:dyDescent="0.25">
      <c r="A4" s="64"/>
      <c r="B4" s="851"/>
      <c r="C4" s="853"/>
      <c r="D4" s="851"/>
      <c r="E4" s="853"/>
      <c r="F4" s="462">
        <v>2014</v>
      </c>
      <c r="G4" s="462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75">
        <v>13.166960597027218</v>
      </c>
      <c r="G5" s="775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75">
        <v>0.61252095882177338</v>
      </c>
      <c r="G6" s="775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75">
        <v>8.8007541946628728E-2</v>
      </c>
      <c r="G7" s="775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75">
        <v>100</v>
      </c>
      <c r="G8" s="775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75">
        <v>100</v>
      </c>
      <c r="G9" s="775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75" t="s">
        <v>647</v>
      </c>
      <c r="G10" s="775" t="s">
        <v>648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76"/>
      <c r="G11" s="776"/>
    </row>
    <row r="12" spans="1:7" x14ac:dyDescent="0.2">
      <c r="A12" s="68" t="s">
        <v>119</v>
      </c>
      <c r="B12" s="777">
        <v>118412.522166692</v>
      </c>
      <c r="C12" s="778">
        <v>100</v>
      </c>
      <c r="D12" s="777">
        <v>120446.58962320242</v>
      </c>
      <c r="E12" s="778">
        <v>100</v>
      </c>
      <c r="F12" s="778">
        <v>28.395029099457979</v>
      </c>
      <c r="G12" s="778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611</v>
      </c>
    </row>
    <row r="14" spans="1:7" x14ac:dyDescent="0.2">
      <c r="A14" s="779" t="s">
        <v>612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298</v>
      </c>
    </row>
    <row r="3" spans="1:6" x14ac:dyDescent="0.2">
      <c r="A3" s="63"/>
      <c r="B3" s="862" t="s">
        <v>299</v>
      </c>
      <c r="C3" s="862"/>
      <c r="D3" s="862"/>
      <c r="E3" s="260" t="s">
        <v>300</v>
      </c>
      <c r="F3" s="260"/>
    </row>
    <row r="4" spans="1:6" x14ac:dyDescent="0.2">
      <c r="A4" s="75"/>
      <c r="B4" s="291" t="s">
        <v>669</v>
      </c>
      <c r="C4" s="292" t="s">
        <v>656</v>
      </c>
      <c r="D4" s="291" t="s">
        <v>670</v>
      </c>
      <c r="E4" s="262" t="s">
        <v>301</v>
      </c>
      <c r="F4" s="261" t="s">
        <v>302</v>
      </c>
    </row>
    <row r="5" spans="1:6" x14ac:dyDescent="0.2">
      <c r="A5" s="676" t="s">
        <v>567</v>
      </c>
      <c r="B5" s="293">
        <v>118.45681199666667</v>
      </c>
      <c r="C5" s="293">
        <v>123.968086116129</v>
      </c>
      <c r="D5" s="293">
        <v>140.99827879999998</v>
      </c>
      <c r="E5" s="293">
        <v>-4.4457200979125853</v>
      </c>
      <c r="F5" s="293">
        <v>-15.987051044294953</v>
      </c>
    </row>
    <row r="6" spans="1:6" x14ac:dyDescent="0.2">
      <c r="A6" s="75" t="s">
        <v>566</v>
      </c>
      <c r="B6" s="272">
        <v>107.694134163333</v>
      </c>
      <c r="C6" s="288">
        <v>108.890562341935</v>
      </c>
      <c r="D6" s="272">
        <v>132.13525905</v>
      </c>
      <c r="E6" s="272">
        <v>-1.0987436862021172</v>
      </c>
      <c r="F6" s="272">
        <v>-18.497049964096618</v>
      </c>
    </row>
    <row r="7" spans="1:6" x14ac:dyDescent="0.2">
      <c r="A7" s="1"/>
      <c r="B7" s="1"/>
      <c r="C7" s="1"/>
      <c r="D7" s="1"/>
      <c r="E7" s="1"/>
      <c r="F7" s="71" t="s">
        <v>297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G34" sqref="G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8" t="s">
        <v>303</v>
      </c>
      <c r="B1" s="848"/>
      <c r="C1" s="848"/>
      <c r="D1" s="58"/>
      <c r="E1" s="58"/>
    </row>
    <row r="2" spans="1:38" x14ac:dyDescent="0.2">
      <c r="A2" s="849"/>
      <c r="B2" s="848"/>
      <c r="C2" s="848"/>
      <c r="D2" s="8"/>
      <c r="E2" s="62" t="s">
        <v>298</v>
      </c>
    </row>
    <row r="3" spans="1:38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</row>
    <row r="4" spans="1:38" x14ac:dyDescent="0.2">
      <c r="A4" s="296" t="s">
        <v>308</v>
      </c>
      <c r="B4" s="297">
        <v>118.45681199666667</v>
      </c>
      <c r="C4" s="298">
        <v>20.558620263884297</v>
      </c>
      <c r="D4" s="298">
        <v>46.171727249862258</v>
      </c>
      <c r="E4" s="298">
        <v>51.726464482920122</v>
      </c>
      <c r="F4" s="436"/>
      <c r="G4" s="436"/>
      <c r="H4" s="436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</row>
    <row r="5" spans="1:38" x14ac:dyDescent="0.2">
      <c r="A5" s="299" t="s">
        <v>309</v>
      </c>
      <c r="B5" s="300">
        <v>136.13</v>
      </c>
      <c r="C5" s="294">
        <v>21.735042016806723</v>
      </c>
      <c r="D5" s="294">
        <v>65.449857983193283</v>
      </c>
      <c r="E5" s="294">
        <v>48.945100000000004</v>
      </c>
      <c r="F5" s="436"/>
      <c r="G5" s="436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</row>
    <row r="6" spans="1:38" x14ac:dyDescent="0.2">
      <c r="A6" s="299" t="s">
        <v>310</v>
      </c>
      <c r="B6" s="300">
        <v>117.2</v>
      </c>
      <c r="C6" s="294">
        <v>19.533333333333335</v>
      </c>
      <c r="D6" s="294">
        <v>49.336033333333347</v>
      </c>
      <c r="E6" s="294">
        <v>48.330633333333331</v>
      </c>
      <c r="F6" s="436"/>
      <c r="G6" s="43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</row>
    <row r="7" spans="1:38" x14ac:dyDescent="0.2">
      <c r="A7" s="299" t="s">
        <v>253</v>
      </c>
      <c r="B7" s="300">
        <v>131.87656666666663</v>
      </c>
      <c r="C7" s="294">
        <v>22.887668595041315</v>
      </c>
      <c r="D7" s="294">
        <v>61.522031404958653</v>
      </c>
      <c r="E7" s="294">
        <v>47.466866666666661</v>
      </c>
      <c r="F7" s="436"/>
      <c r="G7" s="436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</row>
    <row r="8" spans="1:38" x14ac:dyDescent="0.2">
      <c r="A8" s="299" t="s">
        <v>311</v>
      </c>
      <c r="B8" s="300">
        <v>109.88816170705937</v>
      </c>
      <c r="C8" s="294">
        <v>18.314693617843233</v>
      </c>
      <c r="D8" s="294">
        <v>36.302394018929462</v>
      </c>
      <c r="E8" s="294">
        <v>55.271074070286673</v>
      </c>
      <c r="F8" s="436"/>
      <c r="G8" s="436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</row>
    <row r="9" spans="1:38" x14ac:dyDescent="0.2">
      <c r="A9" s="299" t="s">
        <v>312</v>
      </c>
      <c r="B9" s="300">
        <v>117.34986017600859</v>
      </c>
      <c r="C9" s="294">
        <v>20.366504658646122</v>
      </c>
      <c r="D9" s="294">
        <v>47.429845385104116</v>
      </c>
      <c r="E9" s="294">
        <v>49.553510132258353</v>
      </c>
      <c r="F9" s="436"/>
      <c r="G9" s="436"/>
    </row>
    <row r="10" spans="1:38" x14ac:dyDescent="0.2">
      <c r="A10" s="299" t="s">
        <v>313</v>
      </c>
      <c r="B10" s="300">
        <v>120.98823333333333</v>
      </c>
      <c r="C10" s="294">
        <v>19.317449019607842</v>
      </c>
      <c r="D10" s="294">
        <v>48.969684313725487</v>
      </c>
      <c r="E10" s="294">
        <v>52.701099999999997</v>
      </c>
      <c r="F10" s="436"/>
      <c r="G10" s="436"/>
    </row>
    <row r="11" spans="1:38" x14ac:dyDescent="0.2">
      <c r="A11" s="299" t="s">
        <v>314</v>
      </c>
      <c r="B11" s="300">
        <v>122.09188147753639</v>
      </c>
      <c r="C11" s="294">
        <v>24.418376295507279</v>
      </c>
      <c r="D11" s="294">
        <v>50.923849747106281</v>
      </c>
      <c r="E11" s="294">
        <v>46.749655434922822</v>
      </c>
      <c r="F11" s="436"/>
      <c r="G11" s="436"/>
    </row>
    <row r="12" spans="1:38" x14ac:dyDescent="0.2">
      <c r="A12" s="299" t="s">
        <v>315</v>
      </c>
      <c r="B12" s="300">
        <v>146.41606504400892</v>
      </c>
      <c r="C12" s="294">
        <v>29.283213008801784</v>
      </c>
      <c r="D12" s="294">
        <v>61.223752373695177</v>
      </c>
      <c r="E12" s="294">
        <v>55.909099661511959</v>
      </c>
      <c r="F12" s="436"/>
      <c r="G12" s="436"/>
    </row>
    <row r="13" spans="1:38" x14ac:dyDescent="0.2">
      <c r="A13" s="299" t="s">
        <v>316</v>
      </c>
      <c r="B13" s="300">
        <v>126.03333333333333</v>
      </c>
      <c r="C13" s="294">
        <v>21.005555555555556</v>
      </c>
      <c r="D13" s="294">
        <v>57.017177777777775</v>
      </c>
      <c r="E13" s="294">
        <v>48.010599999999997</v>
      </c>
      <c r="F13" s="436"/>
      <c r="G13" s="436"/>
    </row>
    <row r="14" spans="1:38" x14ac:dyDescent="0.2">
      <c r="A14" s="299" t="s">
        <v>317</v>
      </c>
      <c r="B14" s="300">
        <v>124.6</v>
      </c>
      <c r="C14" s="294">
        <v>22.468852459016393</v>
      </c>
      <c r="D14" s="294">
        <v>56.035880874316931</v>
      </c>
      <c r="E14" s="294">
        <v>46.095266666666674</v>
      </c>
      <c r="F14" s="436"/>
      <c r="G14" s="436"/>
    </row>
    <row r="15" spans="1:38" x14ac:dyDescent="0.2">
      <c r="A15" s="299" t="s">
        <v>218</v>
      </c>
      <c r="B15" s="300">
        <v>107.07000000000001</v>
      </c>
      <c r="C15" s="294">
        <v>17.845000000000002</v>
      </c>
      <c r="D15" s="294">
        <v>42.277000000000015</v>
      </c>
      <c r="E15" s="294">
        <v>46.947999999999993</v>
      </c>
      <c r="F15" s="436"/>
      <c r="G15" s="436"/>
    </row>
    <row r="16" spans="1:38" x14ac:dyDescent="0.2">
      <c r="A16" s="299" t="s">
        <v>318</v>
      </c>
      <c r="B16" s="301">
        <v>145.82999999999998</v>
      </c>
      <c r="C16" s="283">
        <v>28.225161290322578</v>
      </c>
      <c r="D16" s="283">
        <v>65.277938709677414</v>
      </c>
      <c r="E16" s="283">
        <v>52.326900000000002</v>
      </c>
      <c r="F16" s="436"/>
      <c r="G16" s="436"/>
    </row>
    <row r="17" spans="1:13" x14ac:dyDescent="0.2">
      <c r="A17" s="299" t="s">
        <v>254</v>
      </c>
      <c r="B17" s="300">
        <v>130.45493333333332</v>
      </c>
      <c r="C17" s="294">
        <v>21.742488888888889</v>
      </c>
      <c r="D17" s="294">
        <v>63.050177777777776</v>
      </c>
      <c r="E17" s="294">
        <v>45.66226666666666</v>
      </c>
      <c r="F17" s="436"/>
      <c r="G17" s="436"/>
    </row>
    <row r="18" spans="1:13" x14ac:dyDescent="0.2">
      <c r="A18" s="299" t="s">
        <v>255</v>
      </c>
      <c r="B18" s="300">
        <v>144.36666666666667</v>
      </c>
      <c r="C18" s="294">
        <v>26.995392953929542</v>
      </c>
      <c r="D18" s="294">
        <v>67.993040379403809</v>
      </c>
      <c r="E18" s="294">
        <v>49.378233333333334</v>
      </c>
      <c r="F18" s="436"/>
      <c r="G18" s="436"/>
    </row>
    <row r="19" spans="1:13" x14ac:dyDescent="0.2">
      <c r="A19" s="58" t="s">
        <v>256</v>
      </c>
      <c r="B19" s="300">
        <v>151.48666666666665</v>
      </c>
      <c r="C19" s="294">
        <v>26.291074380165288</v>
      </c>
      <c r="D19" s="294">
        <v>77.407125619834702</v>
      </c>
      <c r="E19" s="294">
        <v>47.788466666666665</v>
      </c>
      <c r="F19" s="436"/>
      <c r="G19" s="436"/>
    </row>
    <row r="20" spans="1:13" x14ac:dyDescent="0.2">
      <c r="A20" s="58" t="s">
        <v>319</v>
      </c>
      <c r="B20" s="300">
        <v>110.32058590132506</v>
      </c>
      <c r="C20" s="294">
        <v>23.453982829415565</v>
      </c>
      <c r="D20" s="294">
        <v>38.790914771279709</v>
      </c>
      <c r="E20" s="294">
        <v>48.075688300629785</v>
      </c>
      <c r="F20" s="436"/>
      <c r="G20" s="436"/>
    </row>
    <row r="21" spans="1:13" x14ac:dyDescent="0.2">
      <c r="A21" s="58" t="s">
        <v>320</v>
      </c>
      <c r="B21" s="300">
        <v>136.33333333333331</v>
      </c>
      <c r="C21" s="294">
        <v>25.493224932249319</v>
      </c>
      <c r="D21" s="294">
        <v>60.771808401083987</v>
      </c>
      <c r="E21" s="294">
        <v>50.068300000000008</v>
      </c>
      <c r="F21" s="436"/>
      <c r="G21" s="436"/>
    </row>
    <row r="22" spans="1:13" x14ac:dyDescent="0.2">
      <c r="A22" s="58" t="s">
        <v>219</v>
      </c>
      <c r="B22" s="300">
        <v>149.63296666666668</v>
      </c>
      <c r="C22" s="294">
        <v>26.982993989071044</v>
      </c>
      <c r="D22" s="294">
        <v>72.840039344262294</v>
      </c>
      <c r="E22" s="294">
        <v>49.80993333333334</v>
      </c>
      <c r="F22" s="436"/>
      <c r="G22" s="436"/>
    </row>
    <row r="23" spans="1:13" x14ac:dyDescent="0.2">
      <c r="A23" s="302" t="s">
        <v>321</v>
      </c>
      <c r="B23" s="303">
        <v>110.67619999999999</v>
      </c>
      <c r="C23" s="304">
        <v>19.208266115702479</v>
      </c>
      <c r="D23" s="304">
        <v>41.990033884297524</v>
      </c>
      <c r="E23" s="304">
        <v>49.477899999999991</v>
      </c>
      <c r="F23" s="436"/>
      <c r="G23" s="436"/>
    </row>
    <row r="24" spans="1:13" x14ac:dyDescent="0.2">
      <c r="A24" s="302" t="s">
        <v>322</v>
      </c>
      <c r="B24" s="303">
        <v>114.78566666666666</v>
      </c>
      <c r="C24" s="304">
        <v>19.921479338842975</v>
      </c>
      <c r="D24" s="304">
        <v>43.442820661157015</v>
      </c>
      <c r="E24" s="304">
        <v>51.421366666666664</v>
      </c>
      <c r="F24" s="436"/>
      <c r="G24" s="436"/>
    </row>
    <row r="25" spans="1:13" x14ac:dyDescent="0.2">
      <c r="A25" s="282" t="s">
        <v>323</v>
      </c>
      <c r="B25" s="303">
        <v>113.434</v>
      </c>
      <c r="C25" s="304">
        <v>16.481863247863249</v>
      </c>
      <c r="D25" s="304">
        <v>46.209036752136754</v>
      </c>
      <c r="E25" s="304">
        <v>50.743099999999998</v>
      </c>
      <c r="F25" s="436"/>
      <c r="G25" s="436"/>
    </row>
    <row r="26" spans="1:13" x14ac:dyDescent="0.2">
      <c r="A26" s="282" t="s">
        <v>324</v>
      </c>
      <c r="B26" s="303">
        <v>135</v>
      </c>
      <c r="C26" s="304">
        <v>20.593220338983052</v>
      </c>
      <c r="D26" s="304">
        <v>51.937779661016954</v>
      </c>
      <c r="E26" s="304">
        <v>62.468999999999994</v>
      </c>
      <c r="F26" s="436"/>
      <c r="G26" s="436"/>
    </row>
    <row r="27" spans="1:13" x14ac:dyDescent="0.2">
      <c r="A27" s="282" t="s">
        <v>325</v>
      </c>
      <c r="B27" s="303">
        <v>109.45373313291607</v>
      </c>
      <c r="C27" s="304">
        <v>20.466958228106257</v>
      </c>
      <c r="D27" s="304">
        <v>39.604303043157714</v>
      </c>
      <c r="E27" s="304">
        <v>49.3824718616521</v>
      </c>
      <c r="F27" s="436"/>
      <c r="G27" s="436"/>
    </row>
    <row r="28" spans="1:13" x14ac:dyDescent="0.2">
      <c r="A28" s="58" t="s">
        <v>257</v>
      </c>
      <c r="B28" s="300">
        <v>140.40333333333334</v>
      </c>
      <c r="C28" s="294">
        <v>26.254281842818429</v>
      </c>
      <c r="D28" s="294">
        <v>61.751051490514911</v>
      </c>
      <c r="E28" s="294">
        <v>52.398000000000003</v>
      </c>
      <c r="F28" s="436"/>
      <c r="G28" s="436"/>
    </row>
    <row r="29" spans="1:13" x14ac:dyDescent="0.2">
      <c r="A29" s="282" t="s">
        <v>222</v>
      </c>
      <c r="B29" s="303">
        <v>151.71321023901473</v>
      </c>
      <c r="C29" s="304">
        <v>25.285535039835789</v>
      </c>
      <c r="D29" s="304">
        <v>79.432543999156749</v>
      </c>
      <c r="E29" s="304">
        <v>46.995131200022186</v>
      </c>
      <c r="F29" s="436"/>
      <c r="G29" s="436"/>
    </row>
    <row r="30" spans="1:13" x14ac:dyDescent="0.2">
      <c r="A30" s="58" t="s">
        <v>326</v>
      </c>
      <c r="B30" s="300">
        <v>115.47181823501963</v>
      </c>
      <c r="C30" s="294">
        <v>22.349384174519926</v>
      </c>
      <c r="D30" s="294">
        <v>45.999398265939206</v>
      </c>
      <c r="E30" s="294">
        <v>47.123035794560501</v>
      </c>
      <c r="F30" s="436"/>
      <c r="G30" s="436"/>
    </row>
    <row r="31" spans="1:13" x14ac:dyDescent="0.2">
      <c r="A31" s="305" t="s">
        <v>258</v>
      </c>
      <c r="B31" s="306">
        <v>136.55094282288957</v>
      </c>
      <c r="C31" s="272">
        <v>27.310188564577913</v>
      </c>
      <c r="D31" s="272">
        <v>59.903076501465549</v>
      </c>
      <c r="E31" s="272">
        <v>49.337677756846105</v>
      </c>
      <c r="F31" s="436"/>
      <c r="G31" s="436"/>
    </row>
    <row r="32" spans="1:13" x14ac:dyDescent="0.2">
      <c r="A32" s="307" t="s">
        <v>327</v>
      </c>
      <c r="B32" s="308">
        <v>136.58485642039633</v>
      </c>
      <c r="C32" s="308">
        <v>23.796444407538541</v>
      </c>
      <c r="D32" s="308">
        <v>63.893685105084074</v>
      </c>
      <c r="E32" s="308">
        <v>48.894726907773716</v>
      </c>
      <c r="F32" s="436"/>
      <c r="G32" s="436"/>
      <c r="M32" s="437"/>
    </row>
    <row r="33" spans="1:13" x14ac:dyDescent="0.2">
      <c r="A33" s="309" t="s">
        <v>328</v>
      </c>
      <c r="B33" s="310">
        <v>136.84499252223844</v>
      </c>
      <c r="C33" s="310">
        <v>23.399418119367283</v>
      </c>
      <c r="D33" s="310">
        <v>64.26229211402854</v>
      </c>
      <c r="E33" s="310">
        <v>49.183282288842619</v>
      </c>
      <c r="F33" s="436"/>
      <c r="G33" s="436"/>
      <c r="M33" s="437"/>
    </row>
    <row r="34" spans="1:13" x14ac:dyDescent="0.2">
      <c r="A34" s="309" t="s">
        <v>329</v>
      </c>
      <c r="B34" s="311">
        <v>18.388180525571769</v>
      </c>
      <c r="C34" s="311">
        <v>2.840797855482986</v>
      </c>
      <c r="D34" s="311">
        <v>18.090564864166282</v>
      </c>
      <c r="E34" s="311">
        <v>-2.5431821940775023</v>
      </c>
      <c r="F34" s="436"/>
      <c r="G34" s="436"/>
    </row>
    <row r="35" spans="1:13" x14ac:dyDescent="0.2">
      <c r="A35" s="94"/>
      <c r="B35" s="65"/>
      <c r="C35" s="58"/>
      <c r="D35" s="8"/>
      <c r="E35" s="71" t="s">
        <v>297</v>
      </c>
    </row>
    <row r="36" spans="1:13" x14ac:dyDescent="0.2">
      <c r="B36" s="436"/>
      <c r="C36" s="436"/>
      <c r="D36" s="436"/>
      <c r="E36" s="43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G34" sqref="G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8" t="s">
        <v>330</v>
      </c>
      <c r="B1" s="848"/>
      <c r="C1" s="848"/>
      <c r="D1" s="58"/>
      <c r="E1" s="58"/>
    </row>
    <row r="2" spans="1:36" x14ac:dyDescent="0.2">
      <c r="A2" s="849"/>
      <c r="B2" s="848"/>
      <c r="C2" s="848"/>
      <c r="D2" s="8"/>
      <c r="E2" s="62" t="s">
        <v>298</v>
      </c>
    </row>
    <row r="3" spans="1:36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</row>
    <row r="4" spans="1:36" x14ac:dyDescent="0.2">
      <c r="A4" s="296" t="s">
        <v>308</v>
      </c>
      <c r="B4" s="297">
        <v>107.694134163333</v>
      </c>
      <c r="C4" s="298">
        <v>18.690717499421432</v>
      </c>
      <c r="D4" s="298">
        <v>36.766548727658119</v>
      </c>
      <c r="E4" s="298">
        <v>52.236867936253454</v>
      </c>
      <c r="F4" s="436"/>
      <c r="G4" s="436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</row>
    <row r="5" spans="1:36" x14ac:dyDescent="0.2">
      <c r="A5" s="299" t="s">
        <v>309</v>
      </c>
      <c r="B5" s="300">
        <v>113.74000000000001</v>
      </c>
      <c r="C5" s="294">
        <v>18.160168067226891</v>
      </c>
      <c r="D5" s="294">
        <v>47.039998599439784</v>
      </c>
      <c r="E5" s="294">
        <v>48.539833333333334</v>
      </c>
      <c r="G5" s="436"/>
      <c r="H5" s="441"/>
      <c r="I5" s="441"/>
      <c r="J5" s="441"/>
      <c r="K5" s="441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</row>
    <row r="6" spans="1:36" x14ac:dyDescent="0.2">
      <c r="A6" s="299" t="s">
        <v>310</v>
      </c>
      <c r="B6" s="300">
        <v>107.63666666666666</v>
      </c>
      <c r="C6" s="294">
        <v>17.939444444444444</v>
      </c>
      <c r="D6" s="294">
        <v>40.963888888888874</v>
      </c>
      <c r="E6" s="294">
        <v>48.733333333333334</v>
      </c>
      <c r="G6" s="436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</row>
    <row r="7" spans="1:36" x14ac:dyDescent="0.2">
      <c r="A7" s="299" t="s">
        <v>253</v>
      </c>
      <c r="B7" s="300">
        <v>112.67273333333333</v>
      </c>
      <c r="C7" s="294">
        <v>19.554771900826445</v>
      </c>
      <c r="D7" s="294">
        <v>42.883861432506883</v>
      </c>
      <c r="E7" s="294">
        <v>50.234099999999998</v>
      </c>
      <c r="G7" s="436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</row>
    <row r="8" spans="1:36" x14ac:dyDescent="0.2">
      <c r="A8" s="299" t="s">
        <v>311</v>
      </c>
      <c r="B8" s="300">
        <v>110.17627910147596</v>
      </c>
      <c r="C8" s="294">
        <v>18.362713183579327</v>
      </c>
      <c r="D8" s="294">
        <v>32.978852075308751</v>
      </c>
      <c r="E8" s="294">
        <v>58.834713842587874</v>
      </c>
      <c r="G8" s="436"/>
    </row>
    <row r="9" spans="1:36" x14ac:dyDescent="0.2">
      <c r="A9" s="299" t="s">
        <v>312</v>
      </c>
      <c r="B9" s="300">
        <v>112.10025539804094</v>
      </c>
      <c r="C9" s="294">
        <v>19.45541622610628</v>
      </c>
      <c r="D9" s="294">
        <v>40.448356674620911</v>
      </c>
      <c r="E9" s="294">
        <v>52.196482497313752</v>
      </c>
      <c r="G9" s="436"/>
    </row>
    <row r="10" spans="1:36" x14ac:dyDescent="0.2">
      <c r="A10" s="299" t="s">
        <v>313</v>
      </c>
      <c r="B10" s="300">
        <v>118.73366666666666</v>
      </c>
      <c r="C10" s="294">
        <v>18.957476190476193</v>
      </c>
      <c r="D10" s="294">
        <v>46.069990476190476</v>
      </c>
      <c r="E10" s="294">
        <v>53.706200000000003</v>
      </c>
      <c r="G10" s="436"/>
    </row>
    <row r="11" spans="1:36" x14ac:dyDescent="0.2">
      <c r="A11" s="299" t="s">
        <v>314</v>
      </c>
      <c r="B11" s="300">
        <v>113.38760621630414</v>
      </c>
      <c r="C11" s="294">
        <v>22.677521243260827</v>
      </c>
      <c r="D11" s="294">
        <v>40.369683996410693</v>
      </c>
      <c r="E11" s="294">
        <v>50.340400976632615</v>
      </c>
      <c r="G11" s="436"/>
    </row>
    <row r="12" spans="1:36" x14ac:dyDescent="0.2">
      <c r="A12" s="299" t="s">
        <v>315</v>
      </c>
      <c r="B12" s="300">
        <v>123.74316043068188</v>
      </c>
      <c r="C12" s="294">
        <v>24.748632086136375</v>
      </c>
      <c r="D12" s="294">
        <v>41.910392660364444</v>
      </c>
      <c r="E12" s="294">
        <v>57.084135684181071</v>
      </c>
      <c r="G12" s="436"/>
    </row>
    <row r="13" spans="1:36" x14ac:dyDescent="0.2">
      <c r="A13" s="299" t="s">
        <v>316</v>
      </c>
      <c r="B13" s="300">
        <v>107.52333333333334</v>
      </c>
      <c r="C13" s="294">
        <v>17.920555555555559</v>
      </c>
      <c r="D13" s="294">
        <v>40.605011111111118</v>
      </c>
      <c r="E13" s="294">
        <v>48.997766666666664</v>
      </c>
      <c r="G13" s="436"/>
    </row>
    <row r="14" spans="1:36" x14ac:dyDescent="0.2">
      <c r="A14" s="299" t="s">
        <v>317</v>
      </c>
      <c r="B14" s="300">
        <v>113.55333333333333</v>
      </c>
      <c r="C14" s="294">
        <v>20.476830601092896</v>
      </c>
      <c r="D14" s="294">
        <v>47.629302732240433</v>
      </c>
      <c r="E14" s="294">
        <v>45.447199999999995</v>
      </c>
      <c r="G14" s="436"/>
    </row>
    <row r="15" spans="1:36" x14ac:dyDescent="0.2">
      <c r="A15" s="299" t="s">
        <v>218</v>
      </c>
      <c r="B15" s="300">
        <v>100.31</v>
      </c>
      <c r="C15" s="294">
        <v>16.718333333333334</v>
      </c>
      <c r="D15" s="294">
        <v>39.291666666666671</v>
      </c>
      <c r="E15" s="294">
        <v>44.3</v>
      </c>
      <c r="G15" s="436"/>
    </row>
    <row r="16" spans="1:36" x14ac:dyDescent="0.2">
      <c r="A16" s="299" t="s">
        <v>318</v>
      </c>
      <c r="B16" s="301">
        <v>125.66333333333334</v>
      </c>
      <c r="C16" s="283">
        <v>24.32193548387097</v>
      </c>
      <c r="D16" s="283">
        <v>49.847197849462376</v>
      </c>
      <c r="E16" s="283">
        <v>51.494199999999999</v>
      </c>
      <c r="G16" s="436"/>
    </row>
    <row r="17" spans="1:11" x14ac:dyDescent="0.2">
      <c r="A17" s="299" t="s">
        <v>254</v>
      </c>
      <c r="B17" s="300">
        <v>110.1472</v>
      </c>
      <c r="C17" s="294">
        <v>18.35786666666667</v>
      </c>
      <c r="D17" s="294">
        <v>48.070099999999996</v>
      </c>
      <c r="E17" s="294">
        <v>43.719233333333335</v>
      </c>
      <c r="G17" s="436"/>
    </row>
    <row r="18" spans="1:11" x14ac:dyDescent="0.2">
      <c r="A18" s="299" t="s">
        <v>255</v>
      </c>
      <c r="B18" s="300">
        <v>113.50666666666666</v>
      </c>
      <c r="C18" s="294">
        <v>21.224823848238483</v>
      </c>
      <c r="D18" s="294">
        <v>33.948609485094849</v>
      </c>
      <c r="E18" s="294">
        <v>58.333233333333325</v>
      </c>
      <c r="G18" s="436"/>
    </row>
    <row r="19" spans="1:11" x14ac:dyDescent="0.2">
      <c r="A19" s="58" t="s">
        <v>256</v>
      </c>
      <c r="B19" s="300">
        <v>118.69486666666667</v>
      </c>
      <c r="C19" s="294">
        <v>20.599935537190085</v>
      </c>
      <c r="D19" s="294">
        <v>49.006097796143244</v>
      </c>
      <c r="E19" s="294">
        <v>49.088833333333334</v>
      </c>
      <c r="G19" s="436"/>
    </row>
    <row r="20" spans="1:11" x14ac:dyDescent="0.2">
      <c r="A20" s="58" t="s">
        <v>319</v>
      </c>
      <c r="B20" s="300">
        <v>110.63674505368472</v>
      </c>
      <c r="C20" s="294">
        <v>23.5211977673188</v>
      </c>
      <c r="D20" s="294">
        <v>35.679660282215011</v>
      </c>
      <c r="E20" s="294">
        <v>51.435887004150914</v>
      </c>
      <c r="G20" s="436"/>
    </row>
    <row r="21" spans="1:11" x14ac:dyDescent="0.2">
      <c r="A21" s="58" t="s">
        <v>320</v>
      </c>
      <c r="B21" s="300">
        <v>121.2</v>
      </c>
      <c r="C21" s="294">
        <v>22.663414634146342</v>
      </c>
      <c r="D21" s="294">
        <v>49.899685365853649</v>
      </c>
      <c r="E21" s="294">
        <v>48.636900000000004</v>
      </c>
      <c r="G21" s="436"/>
    </row>
    <row r="22" spans="1:11" x14ac:dyDescent="0.2">
      <c r="A22" s="58" t="s">
        <v>219</v>
      </c>
      <c r="B22" s="300">
        <v>135.8801333333333</v>
      </c>
      <c r="C22" s="294">
        <v>24.502974863387973</v>
      </c>
      <c r="D22" s="294">
        <v>61.740091803278659</v>
      </c>
      <c r="E22" s="294">
        <v>49.637066666666662</v>
      </c>
      <c r="G22" s="436"/>
    </row>
    <row r="23" spans="1:11" x14ac:dyDescent="0.2">
      <c r="A23" s="302" t="s">
        <v>321</v>
      </c>
      <c r="B23" s="303">
        <v>100.65819999999999</v>
      </c>
      <c r="C23" s="304">
        <v>17.469604958677685</v>
      </c>
      <c r="D23" s="304">
        <v>34.244261707988976</v>
      </c>
      <c r="E23" s="304">
        <v>48.944333333333333</v>
      </c>
      <c r="G23" s="436"/>
    </row>
    <row r="24" spans="1:11" x14ac:dyDescent="0.2">
      <c r="A24" s="302" t="s">
        <v>322</v>
      </c>
      <c r="B24" s="303">
        <v>102.90466666666666</v>
      </c>
      <c r="C24" s="304">
        <v>17.859487603305784</v>
      </c>
      <c r="D24" s="304">
        <v>33.016879063360875</v>
      </c>
      <c r="E24" s="304">
        <v>52.028300000000002</v>
      </c>
      <c r="G24" s="436"/>
    </row>
    <row r="25" spans="1:11" x14ac:dyDescent="0.2">
      <c r="A25" s="282" t="s">
        <v>323</v>
      </c>
      <c r="B25" s="303">
        <v>98.426133333333354</v>
      </c>
      <c r="C25" s="304">
        <v>14.301233048433053</v>
      </c>
      <c r="D25" s="304">
        <v>33.499900284900299</v>
      </c>
      <c r="E25" s="304">
        <v>50.625</v>
      </c>
      <c r="G25" s="436"/>
    </row>
    <row r="26" spans="1:11" x14ac:dyDescent="0.2">
      <c r="A26" s="282" t="s">
        <v>324</v>
      </c>
      <c r="B26" s="303">
        <v>126</v>
      </c>
      <c r="C26" s="304">
        <v>19.220338983050848</v>
      </c>
      <c r="D26" s="304">
        <v>44.239661016949157</v>
      </c>
      <c r="E26" s="304">
        <v>62.54</v>
      </c>
      <c r="G26" s="436"/>
    </row>
    <row r="27" spans="1:11" x14ac:dyDescent="0.2">
      <c r="A27" s="282" t="s">
        <v>325</v>
      </c>
      <c r="B27" s="303">
        <v>102.18484123832604</v>
      </c>
      <c r="C27" s="304">
        <v>19.107734540499994</v>
      </c>
      <c r="D27" s="304">
        <v>34.613849311173539</v>
      </c>
      <c r="E27" s="304">
        <v>48.463257386652515</v>
      </c>
      <c r="G27" s="436"/>
    </row>
    <row r="28" spans="1:11" x14ac:dyDescent="0.2">
      <c r="A28" s="58" t="s">
        <v>257</v>
      </c>
      <c r="B28" s="300">
        <v>116.18333333333332</v>
      </c>
      <c r="C28" s="294">
        <v>21.725338753387533</v>
      </c>
      <c r="D28" s="294">
        <v>40.201194579945792</v>
      </c>
      <c r="E28" s="294">
        <v>54.256799999999998</v>
      </c>
      <c r="G28" s="436"/>
    </row>
    <row r="29" spans="1:11" x14ac:dyDescent="0.2">
      <c r="A29" s="282" t="s">
        <v>222</v>
      </c>
      <c r="B29" s="303">
        <v>150.89743575051759</v>
      </c>
      <c r="C29" s="304">
        <v>25.149572625086268</v>
      </c>
      <c r="D29" s="304">
        <v>79.432506658212745</v>
      </c>
      <c r="E29" s="304">
        <v>46.315356467218578</v>
      </c>
      <c r="G29" s="436"/>
    </row>
    <row r="30" spans="1:11" x14ac:dyDescent="0.2">
      <c r="A30" s="58" t="s">
        <v>326</v>
      </c>
      <c r="B30" s="300">
        <v>115.14429020464361</v>
      </c>
      <c r="C30" s="294">
        <v>22.285991652511665</v>
      </c>
      <c r="D30" s="294">
        <v>42.873419470276346</v>
      </c>
      <c r="E30" s="294">
        <v>49.984879081855595</v>
      </c>
      <c r="G30" s="436"/>
    </row>
    <row r="31" spans="1:11" x14ac:dyDescent="0.2">
      <c r="A31" s="305" t="s">
        <v>258</v>
      </c>
      <c r="B31" s="306">
        <v>132.82697528438558</v>
      </c>
      <c r="C31" s="272">
        <v>26.565395056877115</v>
      </c>
      <c r="D31" s="272">
        <v>51.571973677194244</v>
      </c>
      <c r="E31" s="272">
        <v>54.689606550314224</v>
      </c>
      <c r="G31" s="436"/>
    </row>
    <row r="32" spans="1:11" x14ac:dyDescent="0.2">
      <c r="A32" s="307" t="s">
        <v>327</v>
      </c>
      <c r="B32" s="308">
        <v>118.46796664760397</v>
      </c>
      <c r="C32" s="308">
        <v>20.507874794892732</v>
      </c>
      <c r="D32" s="308">
        <v>49.138472401361824</v>
      </c>
      <c r="E32" s="308">
        <v>48.82161945134942</v>
      </c>
      <c r="G32" s="436"/>
      <c r="H32" s="442"/>
      <c r="I32" s="442"/>
      <c r="J32" s="442"/>
      <c r="K32" s="442"/>
    </row>
    <row r="33" spans="1:11" x14ac:dyDescent="0.2">
      <c r="A33" s="309" t="s">
        <v>328</v>
      </c>
      <c r="B33" s="310">
        <v>115.01721693855434</v>
      </c>
      <c r="C33" s="310">
        <v>19.577590079814698</v>
      </c>
      <c r="D33" s="310">
        <v>46.829112420680204</v>
      </c>
      <c r="E33" s="310">
        <v>48.61051443805944</v>
      </c>
      <c r="G33" s="436"/>
      <c r="H33" s="439"/>
      <c r="I33" s="439"/>
      <c r="J33" s="439"/>
      <c r="K33" s="439"/>
    </row>
    <row r="34" spans="1:11" x14ac:dyDescent="0.2">
      <c r="A34" s="309" t="s">
        <v>329</v>
      </c>
      <c r="B34" s="311">
        <v>7.3230827752213372</v>
      </c>
      <c r="C34" s="311">
        <v>0.88687258039326622</v>
      </c>
      <c r="D34" s="311">
        <v>10.062563693022085</v>
      </c>
      <c r="E34" s="311">
        <v>-3.626353498194014</v>
      </c>
      <c r="G34" s="436"/>
    </row>
    <row r="35" spans="1:11" x14ac:dyDescent="0.2">
      <c r="A35" s="94"/>
      <c r="B35" s="65"/>
      <c r="C35" s="58"/>
      <c r="D35" s="8"/>
      <c r="E35" s="71" t="s">
        <v>297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3" workbookViewId="0">
      <selection activeCell="E37" sqref="E37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8" t="s">
        <v>35</v>
      </c>
      <c r="B1" s="848"/>
      <c r="C1" s="848"/>
    </row>
    <row r="2" spans="1:4" x14ac:dyDescent="0.2">
      <c r="A2" s="848"/>
      <c r="B2" s="848"/>
      <c r="C2" s="848"/>
    </row>
    <row r="3" spans="1:4" x14ac:dyDescent="0.2">
      <c r="A3" s="61"/>
      <c r="B3" s="8"/>
      <c r="C3" s="62" t="s">
        <v>298</v>
      </c>
    </row>
    <row r="4" spans="1:4" x14ac:dyDescent="0.2">
      <c r="A4" s="64"/>
      <c r="B4" s="295" t="s">
        <v>304</v>
      </c>
      <c r="C4" s="295" t="s">
        <v>307</v>
      </c>
    </row>
    <row r="5" spans="1:4" x14ac:dyDescent="0.2">
      <c r="A5" s="296" t="s">
        <v>308</v>
      </c>
      <c r="B5" s="765">
        <v>61.880166666666661</v>
      </c>
      <c r="C5" s="766">
        <v>28.2973</v>
      </c>
    </row>
    <row r="6" spans="1:4" x14ac:dyDescent="0.2">
      <c r="A6" s="299" t="s">
        <v>309</v>
      </c>
      <c r="B6" s="767">
        <v>58.990566666666666</v>
      </c>
      <c r="C6" s="768">
        <v>28.949833333333334</v>
      </c>
    </row>
    <row r="7" spans="1:4" x14ac:dyDescent="0.2">
      <c r="A7" s="299" t="s">
        <v>310</v>
      </c>
      <c r="B7" s="767">
        <v>68.434866666666665</v>
      </c>
      <c r="C7" s="768">
        <v>30.784800000000001</v>
      </c>
    </row>
    <row r="8" spans="1:4" x14ac:dyDescent="0.2">
      <c r="A8" s="299" t="s">
        <v>253</v>
      </c>
      <c r="B8" s="767">
        <v>53.607000000000006</v>
      </c>
      <c r="C8" s="768">
        <v>28.530933333333337</v>
      </c>
    </row>
    <row r="9" spans="1:4" x14ac:dyDescent="0.2">
      <c r="A9" s="299" t="s">
        <v>311</v>
      </c>
      <c r="B9" s="767">
        <v>59.854790878412928</v>
      </c>
      <c r="C9" s="768">
        <v>31.966458738112284</v>
      </c>
    </row>
    <row r="10" spans="1:4" x14ac:dyDescent="0.2">
      <c r="A10" s="299" t="s">
        <v>312</v>
      </c>
      <c r="B10" s="767">
        <v>64.387781709766784</v>
      </c>
      <c r="C10" s="768">
        <v>29.623229582793606</v>
      </c>
    </row>
    <row r="11" spans="1:4" x14ac:dyDescent="0.2">
      <c r="A11" s="299" t="s">
        <v>314</v>
      </c>
      <c r="B11" s="767">
        <v>81.885099999999994</v>
      </c>
      <c r="C11" s="768">
        <v>36.927833333333339</v>
      </c>
      <c r="D11" s="294"/>
    </row>
    <row r="12" spans="1:4" x14ac:dyDescent="0.2">
      <c r="A12" s="299" t="s">
        <v>313</v>
      </c>
      <c r="B12" s="767">
        <v>59.523480653371429</v>
      </c>
      <c r="C12" s="768">
        <v>28.642366916861533</v>
      </c>
    </row>
    <row r="13" spans="1:4" x14ac:dyDescent="0.2">
      <c r="A13" s="299" t="s">
        <v>315</v>
      </c>
      <c r="B13" s="767">
        <v>118.82435195407372</v>
      </c>
      <c r="C13" s="768">
        <v>41.623508912591653</v>
      </c>
    </row>
    <row r="14" spans="1:4" x14ac:dyDescent="0.2">
      <c r="A14" s="299" t="s">
        <v>316</v>
      </c>
      <c r="B14" s="769">
        <v>0</v>
      </c>
      <c r="C14" s="770">
        <v>0</v>
      </c>
    </row>
    <row r="15" spans="1:4" x14ac:dyDescent="0.2">
      <c r="A15" s="299" t="s">
        <v>317</v>
      </c>
      <c r="B15" s="767">
        <v>81.233333333333334</v>
      </c>
      <c r="C15" s="768">
        <v>27.127266666666667</v>
      </c>
    </row>
    <row r="16" spans="1:4" x14ac:dyDescent="0.2">
      <c r="A16" s="299" t="s">
        <v>218</v>
      </c>
      <c r="B16" s="767">
        <v>74.320000000000007</v>
      </c>
      <c r="C16" s="768">
        <v>33.881333333333338</v>
      </c>
    </row>
    <row r="17" spans="1:3" x14ac:dyDescent="0.2">
      <c r="A17" s="299" t="s">
        <v>318</v>
      </c>
      <c r="B17" s="767">
        <v>82.06</v>
      </c>
      <c r="C17" s="768">
        <v>31.713866666666668</v>
      </c>
    </row>
    <row r="18" spans="1:3" x14ac:dyDescent="0.2">
      <c r="A18" s="299" t="s">
        <v>254</v>
      </c>
      <c r="B18" s="767">
        <v>68.495500000000007</v>
      </c>
      <c r="C18" s="768">
        <v>32.902200000000001</v>
      </c>
    </row>
    <row r="19" spans="1:3" x14ac:dyDescent="0.2">
      <c r="A19" s="299" t="s">
        <v>255</v>
      </c>
      <c r="B19" s="769">
        <v>0</v>
      </c>
      <c r="C19" s="770">
        <v>0</v>
      </c>
    </row>
    <row r="20" spans="1:3" x14ac:dyDescent="0.2">
      <c r="A20" s="299" t="s">
        <v>256</v>
      </c>
      <c r="B20" s="767">
        <v>102.9</v>
      </c>
      <c r="C20" s="768">
        <v>24.023333333333341</v>
      </c>
    </row>
    <row r="21" spans="1:3" x14ac:dyDescent="0.2">
      <c r="A21" s="299" t="s">
        <v>319</v>
      </c>
      <c r="B21" s="767">
        <v>110.63674505368472</v>
      </c>
      <c r="C21" s="768">
        <v>34.212326403953824</v>
      </c>
    </row>
    <row r="22" spans="1:3" x14ac:dyDescent="0.2">
      <c r="A22" s="299" t="s">
        <v>320</v>
      </c>
      <c r="B22" s="767">
        <v>62.357200000000013</v>
      </c>
      <c r="C22" s="768">
        <v>28.162333333333333</v>
      </c>
    </row>
    <row r="23" spans="1:3" x14ac:dyDescent="0.2">
      <c r="A23" s="299" t="s">
        <v>219</v>
      </c>
      <c r="B23" s="767">
        <v>115.40753333333335</v>
      </c>
      <c r="C23" s="768">
        <v>36.261100000000006</v>
      </c>
    </row>
    <row r="24" spans="1:3" x14ac:dyDescent="0.2">
      <c r="A24" s="299" t="s">
        <v>321</v>
      </c>
      <c r="B24" s="767">
        <v>61.805199999999999</v>
      </c>
      <c r="C24" s="768">
        <v>32.091999999999999</v>
      </c>
    </row>
    <row r="25" spans="1:3" x14ac:dyDescent="0.2">
      <c r="A25" s="299" t="s">
        <v>322</v>
      </c>
      <c r="B25" s="767">
        <v>52.686666666666667</v>
      </c>
      <c r="C25" s="768">
        <v>27.893433333333331</v>
      </c>
    </row>
    <row r="26" spans="1:3" x14ac:dyDescent="0.2">
      <c r="A26" s="299" t="s">
        <v>323</v>
      </c>
      <c r="B26" s="767">
        <v>50.134300000000003</v>
      </c>
      <c r="C26" s="768">
        <v>28.754199999999997</v>
      </c>
    </row>
    <row r="27" spans="1:3" x14ac:dyDescent="0.2">
      <c r="A27" s="299" t="s">
        <v>324</v>
      </c>
      <c r="B27" s="767">
        <v>100</v>
      </c>
      <c r="C27" s="768">
        <v>43.024666666666675</v>
      </c>
    </row>
    <row r="28" spans="1:3" x14ac:dyDescent="0.2">
      <c r="A28" s="299" t="s">
        <v>325</v>
      </c>
      <c r="B28" s="767">
        <v>64.874525244344937</v>
      </c>
      <c r="C28" s="768">
        <v>31.569321483014953</v>
      </c>
    </row>
    <row r="29" spans="1:3" x14ac:dyDescent="0.2">
      <c r="A29" s="299" t="s">
        <v>257</v>
      </c>
      <c r="B29" s="767">
        <v>103.11666666666667</v>
      </c>
      <c r="C29" s="768">
        <v>33.265599999999999</v>
      </c>
    </row>
    <row r="30" spans="1:3" x14ac:dyDescent="0.2">
      <c r="A30" s="299" t="s">
        <v>222</v>
      </c>
      <c r="B30" s="767">
        <v>59.125770240808016</v>
      </c>
      <c r="C30" s="768">
        <v>27.307233576534621</v>
      </c>
    </row>
    <row r="31" spans="1:3" x14ac:dyDescent="0.2">
      <c r="A31" s="299" t="s">
        <v>326</v>
      </c>
      <c r="B31" s="767">
        <v>91.715767043357914</v>
      </c>
      <c r="C31" s="768">
        <v>20.845334074297359</v>
      </c>
    </row>
    <row r="32" spans="1:3" x14ac:dyDescent="0.2">
      <c r="A32" s="299" t="s">
        <v>258</v>
      </c>
      <c r="B32" s="767">
        <v>107.16442696294969</v>
      </c>
      <c r="C32" s="768">
        <v>29.644339616752802</v>
      </c>
    </row>
    <row r="33" spans="1:3" x14ac:dyDescent="0.2">
      <c r="A33" s="307" t="s">
        <v>327</v>
      </c>
      <c r="B33" s="771">
        <v>65.551890661170759</v>
      </c>
      <c r="C33" s="771">
        <v>30.105702094985126</v>
      </c>
    </row>
    <row r="34" spans="1:3" x14ac:dyDescent="0.2">
      <c r="A34" s="309" t="s">
        <v>328</v>
      </c>
      <c r="B34" s="772">
        <v>64.460800521083115</v>
      </c>
      <c r="C34" s="772">
        <v>29.985885836183758</v>
      </c>
    </row>
    <row r="35" spans="1:3" x14ac:dyDescent="0.2">
      <c r="A35" s="309" t="s">
        <v>329</v>
      </c>
      <c r="B35" s="833">
        <v>2.5806338544164547</v>
      </c>
      <c r="C35" s="773">
        <v>1.6885858361837585</v>
      </c>
    </row>
    <row r="36" spans="1:3" x14ac:dyDescent="0.2">
      <c r="A36" s="94"/>
      <c r="B36" s="8"/>
      <c r="C36" s="71" t="s">
        <v>616</v>
      </c>
    </row>
    <row r="37" spans="1:3" x14ac:dyDescent="0.2">
      <c r="A37" s="94" t="s">
        <v>568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I21" sqref="I21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331</v>
      </c>
    </row>
    <row r="3" spans="1:13" x14ac:dyDescent="0.2">
      <c r="A3" s="227"/>
      <c r="B3" s="746">
        <v>2014</v>
      </c>
      <c r="C3" s="746" t="s">
        <v>607</v>
      </c>
      <c r="D3" s="746" t="s">
        <v>607</v>
      </c>
      <c r="E3" s="746">
        <v>2015</v>
      </c>
      <c r="F3" s="746" t="s">
        <v>607</v>
      </c>
      <c r="G3" s="746" t="s">
        <v>607</v>
      </c>
      <c r="H3" s="746" t="s">
        <v>607</v>
      </c>
      <c r="I3" s="746" t="s">
        <v>607</v>
      </c>
      <c r="J3" s="746" t="s">
        <v>607</v>
      </c>
      <c r="K3" s="746" t="s">
        <v>607</v>
      </c>
      <c r="L3" s="746" t="s">
        <v>607</v>
      </c>
      <c r="M3" s="746" t="s">
        <v>607</v>
      </c>
    </row>
    <row r="4" spans="1:13" x14ac:dyDescent="0.2">
      <c r="A4" s="312"/>
      <c r="B4" s="677">
        <v>41913</v>
      </c>
      <c r="C4" s="677">
        <v>41944</v>
      </c>
      <c r="D4" s="677">
        <v>41974</v>
      </c>
      <c r="E4" s="677">
        <v>42005</v>
      </c>
      <c r="F4" s="677">
        <v>42036</v>
      </c>
      <c r="G4" s="677">
        <v>42064</v>
      </c>
      <c r="H4" s="677">
        <v>42095</v>
      </c>
      <c r="I4" s="677">
        <v>42125</v>
      </c>
      <c r="J4" s="677">
        <v>42156</v>
      </c>
      <c r="K4" s="677">
        <v>42186</v>
      </c>
      <c r="L4" s="677">
        <v>42217</v>
      </c>
      <c r="M4" s="677">
        <v>42248</v>
      </c>
    </row>
    <row r="5" spans="1:13" x14ac:dyDescent="0.2">
      <c r="A5" s="313" t="s">
        <v>332</v>
      </c>
      <c r="B5" s="314">
        <v>87.419999999999987</v>
      </c>
      <c r="C5" s="315">
        <v>78.751999999999995</v>
      </c>
      <c r="D5" s="315">
        <v>62.477619047619058</v>
      </c>
      <c r="E5" s="315">
        <v>48.188571428571429</v>
      </c>
      <c r="F5" s="315">
        <v>58.224999999999987</v>
      </c>
      <c r="G5" s="315">
        <v>55.924999999999997</v>
      </c>
      <c r="H5" s="315">
        <v>59.638999999999989</v>
      </c>
      <c r="I5" s="315">
        <v>63.966315789473668</v>
      </c>
      <c r="J5" s="315">
        <v>61.639545454545448</v>
      </c>
      <c r="K5" s="315">
        <v>56.350869565217387</v>
      </c>
      <c r="L5" s="315">
        <v>46.628999999999998</v>
      </c>
      <c r="M5" s="315">
        <v>47.480454545454542</v>
      </c>
    </row>
    <row r="6" spans="1:13" x14ac:dyDescent="0.2">
      <c r="A6" s="316" t="s">
        <v>333</v>
      </c>
      <c r="B6" s="314">
        <v>84.396956521739114</v>
      </c>
      <c r="C6" s="315">
        <v>75.78947368421052</v>
      </c>
      <c r="D6" s="315">
        <v>59.290454545454551</v>
      </c>
      <c r="E6" s="315">
        <v>47.184999999999995</v>
      </c>
      <c r="F6" s="315">
        <v>50.584210526315793</v>
      </c>
      <c r="G6" s="315">
        <v>47.823636363636361</v>
      </c>
      <c r="H6" s="315">
        <v>54.452857142857134</v>
      </c>
      <c r="I6" s="315">
        <v>59.265000000000001</v>
      </c>
      <c r="J6" s="315">
        <v>59.819545454545441</v>
      </c>
      <c r="K6" s="315">
        <v>50.900909090909089</v>
      </c>
      <c r="L6" s="315">
        <v>42.867619047619051</v>
      </c>
      <c r="M6" s="315">
        <v>45.479523809523805</v>
      </c>
    </row>
    <row r="7" spans="1:13" x14ac:dyDescent="0.2">
      <c r="A7" s="317" t="s">
        <v>334</v>
      </c>
      <c r="B7" s="318">
        <v>1.2672739130434783</v>
      </c>
      <c r="C7" s="319">
        <v>1.24722</v>
      </c>
      <c r="D7" s="319">
        <v>1.2331333333333334</v>
      </c>
      <c r="E7" s="319">
        <v>1.1621333333333337</v>
      </c>
      <c r="F7" s="319">
        <v>1.1349649999999998</v>
      </c>
      <c r="G7" s="319">
        <v>1.0837681818181819</v>
      </c>
      <c r="H7" s="319">
        <v>1.0779300000000001</v>
      </c>
      <c r="I7" s="319">
        <v>1.1149550000000001</v>
      </c>
      <c r="J7" s="319">
        <v>1.1213227272727273</v>
      </c>
      <c r="K7" s="319">
        <v>1.0995782608695652</v>
      </c>
      <c r="L7" s="319">
        <v>1.113904761904762</v>
      </c>
      <c r="M7" s="319">
        <v>1.1221181818181818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335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M30" sqref="M30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331</v>
      </c>
    </row>
    <row r="3" spans="1:13" x14ac:dyDescent="0.2">
      <c r="A3" s="320"/>
      <c r="B3" s="746">
        <v>2014</v>
      </c>
      <c r="C3" s="746" t="s">
        <v>607</v>
      </c>
      <c r="D3" s="746" t="s">
        <v>607</v>
      </c>
      <c r="E3" s="746">
        <v>2015</v>
      </c>
      <c r="F3" s="746" t="s">
        <v>607</v>
      </c>
      <c r="G3" s="746" t="s">
        <v>607</v>
      </c>
      <c r="H3" s="746" t="s">
        <v>607</v>
      </c>
      <c r="I3" s="746" t="s">
        <v>607</v>
      </c>
      <c r="J3" s="746" t="s">
        <v>607</v>
      </c>
      <c r="K3" s="746" t="s">
        <v>607</v>
      </c>
      <c r="L3" s="746" t="s">
        <v>607</v>
      </c>
      <c r="M3" s="746" t="s">
        <v>607</v>
      </c>
    </row>
    <row r="4" spans="1:13" x14ac:dyDescent="0.2">
      <c r="A4" s="321"/>
      <c r="B4" s="677">
        <v>41913</v>
      </c>
      <c r="C4" s="677">
        <v>41944</v>
      </c>
      <c r="D4" s="677">
        <v>41974</v>
      </c>
      <c r="E4" s="677">
        <v>42005</v>
      </c>
      <c r="F4" s="677">
        <v>42036</v>
      </c>
      <c r="G4" s="677">
        <v>42064</v>
      </c>
      <c r="H4" s="677">
        <v>42095</v>
      </c>
      <c r="I4" s="677">
        <v>42125</v>
      </c>
      <c r="J4" s="677">
        <v>42156</v>
      </c>
      <c r="K4" s="677">
        <v>42186</v>
      </c>
      <c r="L4" s="677">
        <v>42217</v>
      </c>
      <c r="M4" s="677">
        <v>42248</v>
      </c>
    </row>
    <row r="5" spans="1:13" x14ac:dyDescent="0.2">
      <c r="A5" s="835" t="s">
        <v>336</v>
      </c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</row>
    <row r="6" spans="1:13" x14ac:dyDescent="0.2">
      <c r="A6" s="322" t="s">
        <v>337</v>
      </c>
      <c r="B6" s="238">
        <v>84.82</v>
      </c>
      <c r="C6" s="238">
        <v>76.655499999999989</v>
      </c>
      <c r="D6" s="238">
        <v>60.158695652173925</v>
      </c>
      <c r="E6" s="238">
        <v>47.063636363636355</v>
      </c>
      <c r="F6" s="238">
        <v>53.628</v>
      </c>
      <c r="G6" s="238">
        <v>53.267727272727264</v>
      </c>
      <c r="H6" s="238">
        <v>56.695454545454531</v>
      </c>
      <c r="I6" s="238">
        <v>61.786666666666669</v>
      </c>
      <c r="J6" s="238">
        <v>61.071818181818188</v>
      </c>
      <c r="K6" s="238">
        <v>54.290434782608706</v>
      </c>
      <c r="L6" s="238">
        <v>45.379999999999995</v>
      </c>
      <c r="M6" s="238">
        <v>45.685454545454547</v>
      </c>
    </row>
    <row r="7" spans="1:13" x14ac:dyDescent="0.2">
      <c r="A7" s="322" t="s">
        <v>338</v>
      </c>
      <c r="B7" s="238">
        <v>86.199130434782631</v>
      </c>
      <c r="C7" s="238">
        <v>76.004000000000005</v>
      </c>
      <c r="D7" s="238">
        <v>59.881363636363631</v>
      </c>
      <c r="E7" s="238">
        <v>46.382272727272728</v>
      </c>
      <c r="F7" s="238">
        <v>55.920500000000018</v>
      </c>
      <c r="G7" s="238">
        <v>54.386818181818178</v>
      </c>
      <c r="H7" s="238">
        <v>58.307272727272725</v>
      </c>
      <c r="I7" s="238">
        <v>63.27</v>
      </c>
      <c r="J7" s="238">
        <v>61.695909090909097</v>
      </c>
      <c r="K7" s="238">
        <v>56.039565217391299</v>
      </c>
      <c r="L7" s="238">
        <v>47.965238095238092</v>
      </c>
      <c r="M7" s="238">
        <v>45.090454545454548</v>
      </c>
    </row>
    <row r="8" spans="1:13" x14ac:dyDescent="0.2">
      <c r="A8" s="322" t="s">
        <v>339</v>
      </c>
      <c r="B8" s="238">
        <v>84.82</v>
      </c>
      <c r="C8" s="238">
        <v>76.88949999999997</v>
      </c>
      <c r="D8" s="238">
        <v>60.233043478260868</v>
      </c>
      <c r="E8" s="238">
        <v>46.772272727272728</v>
      </c>
      <c r="F8" s="238">
        <v>53.555500000000009</v>
      </c>
      <c r="G8" s="238">
        <v>53.220454545454544</v>
      </c>
      <c r="H8" s="238">
        <v>56.693181818181806</v>
      </c>
      <c r="I8" s="238">
        <v>61.833333333333336</v>
      </c>
      <c r="J8" s="238">
        <v>61.121363636363633</v>
      </c>
      <c r="K8" s="238">
        <v>54.340869565217396</v>
      </c>
      <c r="L8" s="238">
        <v>45.382857142857141</v>
      </c>
      <c r="M8" s="238">
        <v>45.732727272727267</v>
      </c>
    </row>
    <row r="9" spans="1:13" x14ac:dyDescent="0.2">
      <c r="A9" s="322" t="s">
        <v>340</v>
      </c>
      <c r="B9" s="238">
        <v>83.013478260869576</v>
      </c>
      <c r="C9" s="238">
        <v>75.231999999999999</v>
      </c>
      <c r="D9" s="238">
        <v>58.630869565217381</v>
      </c>
      <c r="E9" s="238">
        <v>45.17227272727272</v>
      </c>
      <c r="F9" s="238">
        <v>52.050500000000014</v>
      </c>
      <c r="G9" s="238">
        <v>51.81136363636363</v>
      </c>
      <c r="H9" s="238">
        <v>55.006818181818183</v>
      </c>
      <c r="I9" s="238">
        <v>60.323809523809523</v>
      </c>
      <c r="J9" s="238">
        <v>59.573636363636368</v>
      </c>
      <c r="K9" s="238">
        <v>52.69521739130434</v>
      </c>
      <c r="L9" s="238">
        <v>43.82809523809523</v>
      </c>
      <c r="M9" s="238">
        <v>44.325909090909086</v>
      </c>
    </row>
    <row r="10" spans="1:13" x14ac:dyDescent="0.2">
      <c r="A10" s="325" t="s">
        <v>342</v>
      </c>
      <c r="B10" s="323">
        <v>83.480000000000032</v>
      </c>
      <c r="C10" s="323">
        <v>75.001500000000007</v>
      </c>
      <c r="D10" s="323">
        <v>58.507142857142853</v>
      </c>
      <c r="E10" s="323">
        <v>43.70809523809524</v>
      </c>
      <c r="F10" s="323">
        <v>54.095500000000015</v>
      </c>
      <c r="G10" s="323">
        <v>51.885454545454543</v>
      </c>
      <c r="H10" s="323">
        <v>55.205500000000008</v>
      </c>
      <c r="I10" s="323">
        <v>59.75210526315788</v>
      </c>
      <c r="J10" s="323">
        <v>57.209545454545449</v>
      </c>
      <c r="K10" s="323">
        <v>52.311304347826088</v>
      </c>
      <c r="L10" s="323">
        <v>41.635000000000005</v>
      </c>
      <c r="M10" s="323">
        <v>42.609545454545461</v>
      </c>
    </row>
    <row r="11" spans="1:13" x14ac:dyDescent="0.2">
      <c r="A11" s="835" t="s">
        <v>341</v>
      </c>
      <c r="B11" s="834"/>
      <c r="C11" s="834"/>
      <c r="D11" s="834"/>
      <c r="E11" s="834"/>
      <c r="F11" s="834"/>
      <c r="G11" s="834"/>
      <c r="H11" s="834"/>
      <c r="I11" s="834"/>
      <c r="J11" s="834"/>
      <c r="K11" s="834"/>
      <c r="L11" s="834"/>
      <c r="M11" s="834"/>
    </row>
    <row r="12" spans="1:13" x14ac:dyDescent="0.2">
      <c r="A12" s="322" t="s">
        <v>343</v>
      </c>
      <c r="B12" s="238">
        <v>87.843043478260867</v>
      </c>
      <c r="C12" s="238">
        <v>79.601500000000016</v>
      </c>
      <c r="D12" s="238">
        <v>62.892857142857146</v>
      </c>
      <c r="E12" s="238">
        <v>47.88428571428571</v>
      </c>
      <c r="F12" s="238">
        <v>58.505499999999998</v>
      </c>
      <c r="G12" s="238">
        <v>56.060454545454554</v>
      </c>
      <c r="H12" s="238">
        <v>59.525500000000001</v>
      </c>
      <c r="I12" s="238">
        <v>63.886315789473677</v>
      </c>
      <c r="J12" s="238">
        <v>61.377727272727277</v>
      </c>
      <c r="K12" s="238">
        <v>56.461304347826101</v>
      </c>
      <c r="L12" s="238">
        <v>46.364999999999988</v>
      </c>
      <c r="M12" s="238">
        <v>48.282272727272726</v>
      </c>
    </row>
    <row r="13" spans="1:13" x14ac:dyDescent="0.2">
      <c r="A13" s="322" t="s">
        <v>344</v>
      </c>
      <c r="B13" s="238">
        <v>86.312608695652173</v>
      </c>
      <c r="C13" s="238">
        <v>78.943999999999988</v>
      </c>
      <c r="D13" s="238">
        <v>61.437391304347827</v>
      </c>
      <c r="E13" s="238">
        <v>47.094545454545475</v>
      </c>
      <c r="F13" s="238">
        <v>56.640000000000008</v>
      </c>
      <c r="G13" s="238">
        <v>54.679545454545469</v>
      </c>
      <c r="H13" s="238">
        <v>58.094999999999999</v>
      </c>
      <c r="I13" s="238">
        <v>62.794761904761899</v>
      </c>
      <c r="J13" s="238">
        <v>60.599545454545449</v>
      </c>
      <c r="K13" s="238">
        <v>55.305217391304346</v>
      </c>
      <c r="L13" s="238">
        <v>45.589523809523804</v>
      </c>
      <c r="M13" s="238">
        <v>46.617272727272727</v>
      </c>
    </row>
    <row r="14" spans="1:13" x14ac:dyDescent="0.2">
      <c r="A14" s="322" t="s">
        <v>345</v>
      </c>
      <c r="B14" s="238">
        <v>88.782173913043465</v>
      </c>
      <c r="C14" s="238">
        <v>80.333999999999989</v>
      </c>
      <c r="D14" s="238">
        <v>63.188095238095229</v>
      </c>
      <c r="E14" s="238">
        <v>48.210476190476193</v>
      </c>
      <c r="F14" s="238">
        <v>59.23299999999999</v>
      </c>
      <c r="G14" s="238">
        <v>57.451363636363631</v>
      </c>
      <c r="H14" s="238">
        <v>60.757000000000005</v>
      </c>
      <c r="I14" s="238">
        <v>64.736315789473693</v>
      </c>
      <c r="J14" s="238">
        <v>62.010909090909081</v>
      </c>
      <c r="K14" s="238">
        <v>57.352608695652187</v>
      </c>
      <c r="L14" s="238">
        <v>47.371499999999997</v>
      </c>
      <c r="M14" s="238">
        <v>48.622727272727268</v>
      </c>
    </row>
    <row r="15" spans="1:13" x14ac:dyDescent="0.2">
      <c r="A15" s="835" t="s">
        <v>223</v>
      </c>
      <c r="B15" s="834"/>
      <c r="C15" s="834"/>
      <c r="D15" s="834"/>
      <c r="E15" s="834"/>
      <c r="F15" s="834"/>
      <c r="G15" s="834"/>
      <c r="H15" s="834"/>
      <c r="I15" s="834"/>
      <c r="J15" s="834"/>
      <c r="K15" s="834"/>
      <c r="L15" s="834"/>
      <c r="M15" s="834"/>
    </row>
    <row r="16" spans="1:13" x14ac:dyDescent="0.2">
      <c r="A16" s="322" t="s">
        <v>346</v>
      </c>
      <c r="B16" s="238">
        <v>86.625652173913053</v>
      </c>
      <c r="C16" s="238">
        <v>78.966499999999982</v>
      </c>
      <c r="D16" s="238">
        <v>61.283333333333339</v>
      </c>
      <c r="E16" s="238">
        <v>46.341428571428587</v>
      </c>
      <c r="F16" s="238">
        <v>57.863</v>
      </c>
      <c r="G16" s="238">
        <v>54.642272727272719</v>
      </c>
      <c r="H16" s="238">
        <v>59.129499999999993</v>
      </c>
      <c r="I16" s="238">
        <v>63.373684210526314</v>
      </c>
      <c r="J16" s="238">
        <v>61.410454545454542</v>
      </c>
      <c r="K16" s="238">
        <v>55.896086956521728</v>
      </c>
      <c r="L16" s="238">
        <v>45.582499999999996</v>
      </c>
      <c r="M16" s="238">
        <v>47.011818181818178</v>
      </c>
    </row>
    <row r="17" spans="1:13" x14ac:dyDescent="0.2">
      <c r="A17" s="835" t="s">
        <v>347</v>
      </c>
      <c r="B17" s="837"/>
      <c r="C17" s="837"/>
      <c r="D17" s="837"/>
      <c r="E17" s="837"/>
      <c r="F17" s="837"/>
      <c r="G17" s="837"/>
      <c r="H17" s="837"/>
      <c r="I17" s="837"/>
      <c r="J17" s="837"/>
      <c r="K17" s="837"/>
      <c r="L17" s="837"/>
      <c r="M17" s="837"/>
    </row>
    <row r="18" spans="1:13" x14ac:dyDescent="0.2">
      <c r="A18" s="322" t="s">
        <v>348</v>
      </c>
      <c r="B18" s="238">
        <v>84.396956521739114</v>
      </c>
      <c r="C18" s="238">
        <v>75.78947368421052</v>
      </c>
      <c r="D18" s="238">
        <v>59.290454545454551</v>
      </c>
      <c r="E18" s="238">
        <v>47.184999999999995</v>
      </c>
      <c r="F18" s="238">
        <v>50.584210526315793</v>
      </c>
      <c r="G18" s="238">
        <v>47.823636363636361</v>
      </c>
      <c r="H18" s="238">
        <v>54.452857142857134</v>
      </c>
      <c r="I18" s="238">
        <v>59.265000000000001</v>
      </c>
      <c r="J18" s="238">
        <v>59.819545454545441</v>
      </c>
      <c r="K18" s="238">
        <v>50.900909090909089</v>
      </c>
      <c r="L18" s="238">
        <v>42.867619047619051</v>
      </c>
      <c r="M18" s="238">
        <v>45.479523809523805</v>
      </c>
    </row>
    <row r="19" spans="1:13" x14ac:dyDescent="0.2">
      <c r="A19" s="325" t="s">
        <v>349</v>
      </c>
      <c r="B19" s="323">
        <v>78.189565217391291</v>
      </c>
      <c r="C19" s="323">
        <v>67.731499999999997</v>
      </c>
      <c r="D19" s="323">
        <v>49.640869565217379</v>
      </c>
      <c r="E19" s="323">
        <v>35.203181818181811</v>
      </c>
      <c r="F19" s="323">
        <v>45.082000000000001</v>
      </c>
      <c r="G19" s="323">
        <v>43.201818181818183</v>
      </c>
      <c r="H19" s="323">
        <v>47.036363636363632</v>
      </c>
      <c r="I19" s="323">
        <v>51.764285714285712</v>
      </c>
      <c r="J19" s="323">
        <v>51.044545454545464</v>
      </c>
      <c r="K19" s="323">
        <v>45.123478260869568</v>
      </c>
      <c r="L19" s="323">
        <v>34.859047619047622</v>
      </c>
      <c r="M19" s="323">
        <v>34.787727272727267</v>
      </c>
    </row>
    <row r="20" spans="1:13" x14ac:dyDescent="0.2">
      <c r="A20" s="835" t="s">
        <v>350</v>
      </c>
      <c r="B20" s="837"/>
      <c r="C20" s="837"/>
      <c r="D20" s="837"/>
      <c r="E20" s="837"/>
      <c r="F20" s="837"/>
      <c r="G20" s="837"/>
      <c r="H20" s="837"/>
      <c r="I20" s="837"/>
      <c r="J20" s="837"/>
      <c r="K20" s="837"/>
      <c r="L20" s="837"/>
      <c r="M20" s="837"/>
    </row>
    <row r="21" spans="1:13" x14ac:dyDescent="0.2">
      <c r="A21" s="322" t="s">
        <v>351</v>
      </c>
      <c r="B21" s="238">
        <v>87.797391304347812</v>
      </c>
      <c r="C21" s="238">
        <v>79.233499999999992</v>
      </c>
      <c r="D21" s="238">
        <v>62.87047619047619</v>
      </c>
      <c r="E21" s="238">
        <v>47.90857142857142</v>
      </c>
      <c r="F21" s="238">
        <v>58.817999999999998</v>
      </c>
      <c r="G21" s="238">
        <v>56.805909090909104</v>
      </c>
      <c r="H21" s="238">
        <v>59.599499999999999</v>
      </c>
      <c r="I21" s="238">
        <v>63.69263157894737</v>
      </c>
      <c r="J21" s="238">
        <v>61.043181818181822</v>
      </c>
      <c r="K21" s="238">
        <v>56.834347826086969</v>
      </c>
      <c r="L21" s="238">
        <v>46.807500000000012</v>
      </c>
      <c r="M21" s="238">
        <v>47.912727272727267</v>
      </c>
    </row>
    <row r="22" spans="1:13" x14ac:dyDescent="0.2">
      <c r="A22" s="322" t="s">
        <v>352</v>
      </c>
      <c r="B22" s="247">
        <v>87.427826086956529</v>
      </c>
      <c r="C22" s="247">
        <v>78.937999999999988</v>
      </c>
      <c r="D22" s="247">
        <v>62.231904761904765</v>
      </c>
      <c r="E22" s="247">
        <v>47.241904761904756</v>
      </c>
      <c r="F22" s="247">
        <v>57.903499999999987</v>
      </c>
      <c r="G22" s="247">
        <v>55.563181818181803</v>
      </c>
      <c r="H22" s="247">
        <v>59.227999999999987</v>
      </c>
      <c r="I22" s="247">
        <v>63.244736842105269</v>
      </c>
      <c r="J22" s="247">
        <v>60.485000000000014</v>
      </c>
      <c r="K22" s="247">
        <v>56.636956521739123</v>
      </c>
      <c r="L22" s="247">
        <v>46.010000000000005</v>
      </c>
      <c r="M22" s="247">
        <v>47.496818181818192</v>
      </c>
    </row>
    <row r="23" spans="1:13" x14ac:dyDescent="0.2">
      <c r="A23" s="325" t="s">
        <v>353</v>
      </c>
      <c r="B23" s="323">
        <v>87.512608695652162</v>
      </c>
      <c r="C23" s="323">
        <v>79.278999999999996</v>
      </c>
      <c r="D23" s="323">
        <v>62.719047619047615</v>
      </c>
      <c r="E23" s="323">
        <v>47.458095238095247</v>
      </c>
      <c r="F23" s="323">
        <v>57.957999999999991</v>
      </c>
      <c r="G23" s="323">
        <v>56.299090909090914</v>
      </c>
      <c r="H23" s="323">
        <v>59.452999999999996</v>
      </c>
      <c r="I23" s="323">
        <v>63.715263157894718</v>
      </c>
      <c r="J23" s="323">
        <v>60.534545454545452</v>
      </c>
      <c r="K23" s="323">
        <v>56.480000000000011</v>
      </c>
      <c r="L23" s="323">
        <v>46.330000000000005</v>
      </c>
      <c r="M23" s="323">
        <v>47.424999999999997</v>
      </c>
    </row>
    <row r="24" spans="1:13" s="259" customFormat="1" ht="15" x14ac:dyDescent="0.25">
      <c r="A24" s="678" t="s">
        <v>354</v>
      </c>
      <c r="B24" s="679">
        <v>85.060434782608709</v>
      </c>
      <c r="C24" s="679">
        <v>75.566000000000003</v>
      </c>
      <c r="D24" s="679">
        <v>59.512272727272716</v>
      </c>
      <c r="E24" s="679">
        <v>44.990909090909092</v>
      </c>
      <c r="F24" s="679">
        <v>54.061999999999991</v>
      </c>
      <c r="G24" s="679">
        <v>52.474090909090904</v>
      </c>
      <c r="H24" s="679">
        <v>57.083181818181835</v>
      </c>
      <c r="I24" s="679">
        <v>62.084285714285727</v>
      </c>
      <c r="J24" s="679">
        <v>60.135909090909102</v>
      </c>
      <c r="K24" s="679">
        <v>54.141739130434779</v>
      </c>
      <c r="L24" s="679">
        <v>45.460952380952385</v>
      </c>
      <c r="M24" s="679">
        <v>44.82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J21" sqref="J21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355</v>
      </c>
    </row>
    <row r="3" spans="1:15" ht="13.7" customHeight="1" x14ac:dyDescent="0.2">
      <c r="B3" s="236"/>
      <c r="C3" s="746">
        <v>2014</v>
      </c>
      <c r="D3" s="746" t="s">
        <v>607</v>
      </c>
      <c r="E3" s="746" t="s">
        <v>607</v>
      </c>
      <c r="F3" s="746">
        <v>2015</v>
      </c>
      <c r="G3" s="746" t="s">
        <v>607</v>
      </c>
      <c r="H3" s="746" t="s">
        <v>607</v>
      </c>
      <c r="I3" s="746" t="s">
        <v>607</v>
      </c>
      <c r="J3" s="746" t="s">
        <v>607</v>
      </c>
      <c r="K3" s="746" t="s">
        <v>607</v>
      </c>
      <c r="L3" s="746" t="s">
        <v>607</v>
      </c>
      <c r="M3" s="746" t="s">
        <v>607</v>
      </c>
      <c r="N3" s="746" t="s">
        <v>607</v>
      </c>
    </row>
    <row r="4" spans="1:15" ht="13.7" customHeight="1" x14ac:dyDescent="0.2">
      <c r="B4" s="236"/>
      <c r="C4" s="677">
        <v>41913</v>
      </c>
      <c r="D4" s="677">
        <v>41944</v>
      </c>
      <c r="E4" s="677">
        <v>41974</v>
      </c>
      <c r="F4" s="677">
        <v>42005</v>
      </c>
      <c r="G4" s="677">
        <v>42036</v>
      </c>
      <c r="H4" s="677">
        <v>42064</v>
      </c>
      <c r="I4" s="677">
        <v>42095</v>
      </c>
      <c r="J4" s="677">
        <v>42125</v>
      </c>
      <c r="K4" s="677">
        <v>42156</v>
      </c>
      <c r="L4" s="677">
        <v>42186</v>
      </c>
      <c r="M4" s="677">
        <v>42217</v>
      </c>
      <c r="N4" s="677">
        <v>42248</v>
      </c>
    </row>
    <row r="5" spans="1:15" ht="13.7" customHeight="1" x14ac:dyDescent="0.2">
      <c r="A5" s="884" t="s">
        <v>569</v>
      </c>
      <c r="B5" s="327" t="s">
        <v>356</v>
      </c>
      <c r="C5" s="753">
        <v>804.35869565217388</v>
      </c>
      <c r="D5" s="754">
        <v>731.41250000000002</v>
      </c>
      <c r="E5" s="754">
        <v>586.26190476190482</v>
      </c>
      <c r="F5" s="754">
        <v>465.41666666666669</v>
      </c>
      <c r="G5" s="754">
        <v>560.91250000000002</v>
      </c>
      <c r="H5" s="754">
        <v>595.5</v>
      </c>
      <c r="I5" s="754">
        <v>614.32500000000005</v>
      </c>
      <c r="J5" s="754">
        <v>659.03947368421052</v>
      </c>
      <c r="K5" s="754">
        <v>681.01136363636363</v>
      </c>
      <c r="L5" s="754">
        <v>661.72826086956525</v>
      </c>
      <c r="M5" s="754">
        <v>523.70238095238096</v>
      </c>
      <c r="N5" s="754">
        <v>503.76136363636363</v>
      </c>
    </row>
    <row r="6" spans="1:15" ht="13.7" customHeight="1" x14ac:dyDescent="0.2">
      <c r="A6" s="885"/>
      <c r="B6" s="328" t="s">
        <v>357</v>
      </c>
      <c r="C6" s="755">
        <v>813.67391304347825</v>
      </c>
      <c r="D6" s="756">
        <v>736.5625</v>
      </c>
      <c r="E6" s="756">
        <v>567.07142857142856</v>
      </c>
      <c r="F6" s="756">
        <v>457.42857142857144</v>
      </c>
      <c r="G6" s="756">
        <v>548.42499999999995</v>
      </c>
      <c r="H6" s="756">
        <v>588.86363636363637</v>
      </c>
      <c r="I6" s="756">
        <v>613.83749999999998</v>
      </c>
      <c r="J6" s="756">
        <v>653.42105263157896</v>
      </c>
      <c r="K6" s="756">
        <v>681.4545454545455</v>
      </c>
      <c r="L6" s="756">
        <v>676.53260869565213</v>
      </c>
      <c r="M6" s="756">
        <v>572.79999999999995</v>
      </c>
      <c r="N6" s="756">
        <v>514.5</v>
      </c>
    </row>
    <row r="7" spans="1:15" ht="13.7" customHeight="1" x14ac:dyDescent="0.2">
      <c r="A7" s="886" t="s">
        <v>623</v>
      </c>
      <c r="B7" s="327" t="s">
        <v>356</v>
      </c>
      <c r="C7" s="757">
        <v>805.75</v>
      </c>
      <c r="D7" s="758">
        <v>750.16250000000002</v>
      </c>
      <c r="E7" s="758">
        <v>608.70238095238096</v>
      </c>
      <c r="F7" s="758">
        <v>496.84523809523807</v>
      </c>
      <c r="G7" s="758">
        <v>579.21249999999998</v>
      </c>
      <c r="H7" s="758">
        <v>542.5</v>
      </c>
      <c r="I7" s="758">
        <v>553.9375</v>
      </c>
      <c r="J7" s="758">
        <v>596.77631578947364</v>
      </c>
      <c r="K7" s="758">
        <v>578.15909090909088</v>
      </c>
      <c r="L7" s="758">
        <v>507.98913043478262</v>
      </c>
      <c r="M7" s="758">
        <v>456.57499999999999</v>
      </c>
      <c r="N7" s="758">
        <v>463.44318181818181</v>
      </c>
    </row>
    <row r="8" spans="1:15" ht="13.7" customHeight="1" x14ac:dyDescent="0.2">
      <c r="A8" s="887"/>
      <c r="B8" s="328" t="s">
        <v>357</v>
      </c>
      <c r="C8" s="755">
        <v>817.45652173913038</v>
      </c>
      <c r="D8" s="756">
        <v>763.86249999999995</v>
      </c>
      <c r="E8" s="756">
        <v>622.95238095238096</v>
      </c>
      <c r="F8" s="756">
        <v>518.73809523809518</v>
      </c>
      <c r="G8" s="756">
        <v>593.04999999999995</v>
      </c>
      <c r="H8" s="756">
        <v>554.72727272727275</v>
      </c>
      <c r="I8" s="756">
        <v>574.76250000000005</v>
      </c>
      <c r="J8" s="756">
        <v>608.51315789473688</v>
      </c>
      <c r="K8" s="756">
        <v>593.9545454545455</v>
      </c>
      <c r="L8" s="756">
        <v>524.21739130434787</v>
      </c>
      <c r="M8" s="756">
        <v>465.78750000000002</v>
      </c>
      <c r="N8" s="756">
        <v>474.70454545454544</v>
      </c>
    </row>
    <row r="9" spans="1:15" ht="13.7" customHeight="1" x14ac:dyDescent="0.2">
      <c r="A9" s="886" t="s">
        <v>570</v>
      </c>
      <c r="B9" s="327" t="s">
        <v>356</v>
      </c>
      <c r="C9" s="753">
        <v>774.53260869565213</v>
      </c>
      <c r="D9" s="754">
        <v>721.23749999999995</v>
      </c>
      <c r="E9" s="754">
        <v>576.64285714285711</v>
      </c>
      <c r="F9" s="754">
        <v>469.71428571428572</v>
      </c>
      <c r="G9" s="754">
        <v>557.71249999999998</v>
      </c>
      <c r="H9" s="754">
        <v>533.5</v>
      </c>
      <c r="I9" s="754">
        <v>554.42499999999995</v>
      </c>
      <c r="J9" s="754">
        <v>598.84210526315792</v>
      </c>
      <c r="K9" s="754">
        <v>573.39772727272725</v>
      </c>
      <c r="L9" s="754">
        <v>512.195652173913</v>
      </c>
      <c r="M9" s="754">
        <v>463.65476190476193</v>
      </c>
      <c r="N9" s="754">
        <v>466.89772727272725</v>
      </c>
    </row>
    <row r="10" spans="1:15" ht="13.7" customHeight="1" x14ac:dyDescent="0.2">
      <c r="A10" s="887"/>
      <c r="B10" s="328" t="s">
        <v>357</v>
      </c>
      <c r="C10" s="755">
        <v>785.53260869565213</v>
      </c>
      <c r="D10" s="756">
        <v>744.65</v>
      </c>
      <c r="E10" s="756">
        <v>603.35714285714289</v>
      </c>
      <c r="F10" s="756">
        <v>500.3633333333334</v>
      </c>
      <c r="G10" s="756">
        <v>585.29999999999995</v>
      </c>
      <c r="H10" s="756">
        <v>555.60818181818183</v>
      </c>
      <c r="I10" s="756">
        <v>571.65699999999993</v>
      </c>
      <c r="J10" s="756">
        <v>608.50789473684199</v>
      </c>
      <c r="K10" s="756">
        <v>590.11545454545444</v>
      </c>
      <c r="L10" s="756">
        <v>526.88043478260875</v>
      </c>
      <c r="M10" s="756">
        <v>467.35</v>
      </c>
      <c r="N10" s="756">
        <v>475.34090909090907</v>
      </c>
    </row>
    <row r="11" spans="1:15" ht="13.7" customHeight="1" x14ac:dyDescent="0.2">
      <c r="A11" s="884" t="s">
        <v>358</v>
      </c>
      <c r="B11" s="327" t="s">
        <v>356</v>
      </c>
      <c r="C11" s="753">
        <v>487.98391304347825</v>
      </c>
      <c r="D11" s="754">
        <v>425.38749999999999</v>
      </c>
      <c r="E11" s="754">
        <v>326.21428571428572</v>
      </c>
      <c r="F11" s="754">
        <v>261.9404761904762</v>
      </c>
      <c r="G11" s="754">
        <v>292.6875</v>
      </c>
      <c r="H11" s="754">
        <v>312.65909090909093</v>
      </c>
      <c r="I11" s="754">
        <v>327.125</v>
      </c>
      <c r="J11" s="754">
        <v>349.63157894736844</v>
      </c>
      <c r="K11" s="754">
        <v>334.47727272727275</v>
      </c>
      <c r="L11" s="754">
        <v>291.39695652173913</v>
      </c>
      <c r="M11" s="754">
        <v>234.0952380952381</v>
      </c>
      <c r="N11" s="754">
        <v>219.47772727272729</v>
      </c>
    </row>
    <row r="12" spans="1:15" ht="13.7" customHeight="1" x14ac:dyDescent="0.2">
      <c r="A12" s="885"/>
      <c r="B12" s="328" t="s">
        <v>357</v>
      </c>
      <c r="C12" s="755">
        <v>478.88043478260869</v>
      </c>
      <c r="D12" s="756">
        <v>417.625</v>
      </c>
      <c r="E12" s="756">
        <v>319.45238095238096</v>
      </c>
      <c r="F12" s="756">
        <v>253.78571428571428</v>
      </c>
      <c r="G12" s="756">
        <v>283.38749999999999</v>
      </c>
      <c r="H12" s="756">
        <v>304.84090909090907</v>
      </c>
      <c r="I12" s="756">
        <v>320.83749999999998</v>
      </c>
      <c r="J12" s="756">
        <v>343.11842105263156</v>
      </c>
      <c r="K12" s="756">
        <v>326.92045454545456</v>
      </c>
      <c r="L12" s="756">
        <v>283.3478260869565</v>
      </c>
      <c r="M12" s="756">
        <v>225.1875</v>
      </c>
      <c r="N12" s="756">
        <v>211.95454545454547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335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G17" sqref="G17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62">
        <f>INDICE!A3</f>
        <v>42248</v>
      </c>
      <c r="C3" s="880">
        <v>41671</v>
      </c>
      <c r="D3" s="880" t="s">
        <v>120</v>
      </c>
      <c r="E3" s="880"/>
      <c r="F3" s="880" t="s">
        <v>121</v>
      </c>
      <c r="G3" s="880"/>
      <c r="H3" s="880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360</v>
      </c>
      <c r="B5" s="265">
        <v>16783.55</v>
      </c>
      <c r="C5" s="264">
        <v>-1.7810733654894242</v>
      </c>
      <c r="D5" s="265">
        <v>179590.64</v>
      </c>
      <c r="E5" s="264">
        <v>1.4454607670413135</v>
      </c>
      <c r="F5" s="265">
        <v>241899.46299999999</v>
      </c>
      <c r="G5" s="264">
        <v>-2.587525503983422</v>
      </c>
      <c r="H5" s="264">
        <v>77.737343700070866</v>
      </c>
    </row>
    <row r="6" spans="1:8" x14ac:dyDescent="0.2">
      <c r="A6" s="65" t="s">
        <v>361</v>
      </c>
      <c r="B6" s="66">
        <v>4956.9549999999999</v>
      </c>
      <c r="C6" s="267">
        <v>-18.434242461639723</v>
      </c>
      <c r="D6" s="66">
        <v>44545.752999999997</v>
      </c>
      <c r="E6" s="67">
        <v>21.714004221132615</v>
      </c>
      <c r="F6" s="66">
        <v>59374.190999999999</v>
      </c>
      <c r="G6" s="67">
        <v>10.894966794092555</v>
      </c>
      <c r="H6" s="67">
        <v>19.0806206654566</v>
      </c>
    </row>
    <row r="7" spans="1:8" x14ac:dyDescent="0.2">
      <c r="A7" s="65" t="s">
        <v>362</v>
      </c>
      <c r="B7" s="266">
        <v>858.31100000000004</v>
      </c>
      <c r="C7" s="267">
        <v>-13.907609595121192</v>
      </c>
      <c r="D7" s="266">
        <v>7056.915</v>
      </c>
      <c r="E7" s="267">
        <v>-12.897400368953136</v>
      </c>
      <c r="F7" s="266">
        <v>9901.7109999999993</v>
      </c>
      <c r="G7" s="267">
        <v>-10.846157863270642</v>
      </c>
      <c r="H7" s="267">
        <v>3.1820356344725425</v>
      </c>
    </row>
    <row r="8" spans="1:8" x14ac:dyDescent="0.2">
      <c r="A8" s="332" t="s">
        <v>197</v>
      </c>
      <c r="B8" s="333">
        <v>22598.815999999999</v>
      </c>
      <c r="C8" s="334">
        <v>-6.4700343053606275</v>
      </c>
      <c r="D8" s="333">
        <v>231193.30799999999</v>
      </c>
      <c r="E8" s="334">
        <v>4.2668765221566805</v>
      </c>
      <c r="F8" s="333">
        <v>311175.36499999999</v>
      </c>
      <c r="G8" s="334">
        <v>-0.57411301085646982</v>
      </c>
      <c r="H8" s="335">
        <v>100</v>
      </c>
    </row>
    <row r="9" spans="1:8" x14ac:dyDescent="0.2">
      <c r="A9" s="336" t="s">
        <v>597</v>
      </c>
      <c r="B9" s="622">
        <v>7528.4629999999997</v>
      </c>
      <c r="C9" s="273">
        <v>-9.2195130833188941</v>
      </c>
      <c r="D9" s="622">
        <v>69782.031000000003</v>
      </c>
      <c r="E9" s="273">
        <v>-7.3385407787919839</v>
      </c>
      <c r="F9" s="622">
        <v>94929.23</v>
      </c>
      <c r="G9" s="274">
        <v>-7.8964453473613379</v>
      </c>
      <c r="H9" s="274">
        <v>30.506666233041933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7" t="s">
        <v>654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H19" sqref="H1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ht="14.1" customHeight="1" x14ac:dyDescent="0.2">
      <c r="A3" s="63"/>
      <c r="B3" s="862">
        <f>INDICE!A3</f>
        <v>42248</v>
      </c>
      <c r="C3" s="862">
        <v>41671</v>
      </c>
      <c r="D3" s="880" t="s">
        <v>120</v>
      </c>
      <c r="E3" s="880"/>
      <c r="F3" s="880" t="s">
        <v>121</v>
      </c>
      <c r="G3" s="880"/>
      <c r="H3" s="260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574</v>
      </c>
      <c r="B5" s="265">
        <v>9774.9269999999997</v>
      </c>
      <c r="C5" s="264">
        <v>-7.829019149171101</v>
      </c>
      <c r="D5" s="265">
        <v>87049.712</v>
      </c>
      <c r="E5" s="264">
        <v>6.8137678923622866</v>
      </c>
      <c r="F5" s="265">
        <v>115953.89599999999</v>
      </c>
      <c r="G5" s="264">
        <v>1.2779361258068849</v>
      </c>
      <c r="H5" s="264">
        <v>37.26319916102613</v>
      </c>
    </row>
    <row r="6" spans="1:8" x14ac:dyDescent="0.2">
      <c r="A6" s="65" t="s">
        <v>573</v>
      </c>
      <c r="B6" s="66">
        <v>9879.8970000000008</v>
      </c>
      <c r="C6" s="267">
        <v>-4.6991524406000895</v>
      </c>
      <c r="D6" s="66">
        <v>88015.813999999998</v>
      </c>
      <c r="E6" s="67">
        <v>-1.7744285652028906</v>
      </c>
      <c r="F6" s="66">
        <v>117733.512</v>
      </c>
      <c r="G6" s="67">
        <v>-4.2785068445370946</v>
      </c>
      <c r="H6" s="67">
        <v>37.835100474615011</v>
      </c>
    </row>
    <row r="7" spans="1:8" x14ac:dyDescent="0.2">
      <c r="A7" s="65" t="s">
        <v>572</v>
      </c>
      <c r="B7" s="266">
        <v>2085.681</v>
      </c>
      <c r="C7" s="267">
        <v>-4.888329299057494</v>
      </c>
      <c r="D7" s="266">
        <v>49070.866999999998</v>
      </c>
      <c r="E7" s="267">
        <v>15.385105741397458</v>
      </c>
      <c r="F7" s="266">
        <v>67586.245999999999</v>
      </c>
      <c r="G7" s="267">
        <v>4.9815233750562413</v>
      </c>
      <c r="H7" s="267">
        <v>21.719664729886315</v>
      </c>
    </row>
    <row r="8" spans="1:8" x14ac:dyDescent="0.2">
      <c r="A8" s="680" t="s">
        <v>364</v>
      </c>
      <c r="B8" s="266">
        <v>858.31100000000004</v>
      </c>
      <c r="C8" s="267">
        <v>-13.907609595121192</v>
      </c>
      <c r="D8" s="266">
        <v>7056.915</v>
      </c>
      <c r="E8" s="267">
        <v>-12.897400368953136</v>
      </c>
      <c r="F8" s="266">
        <v>9901.7109999999993</v>
      </c>
      <c r="G8" s="267">
        <v>-10.846157863270642</v>
      </c>
      <c r="H8" s="267">
        <v>3.1820356344725425</v>
      </c>
    </row>
    <row r="9" spans="1:8" x14ac:dyDescent="0.2">
      <c r="A9" s="332" t="s">
        <v>197</v>
      </c>
      <c r="B9" s="333">
        <v>22598.815999999999</v>
      </c>
      <c r="C9" s="334">
        <v>-6.4700343053606275</v>
      </c>
      <c r="D9" s="333">
        <v>231193.30799999999</v>
      </c>
      <c r="E9" s="334">
        <v>4.2668765221566805</v>
      </c>
      <c r="F9" s="333">
        <v>311175.36499999999</v>
      </c>
      <c r="G9" s="334">
        <v>-0.57411301085646982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571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7" t="s">
        <v>654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E27" sqref="E27"/>
    </sheetView>
  </sheetViews>
  <sheetFormatPr baseColWidth="10" defaultRowHeight="14.25" x14ac:dyDescent="0.2"/>
  <sheetData>
    <row r="1" spans="1:4" x14ac:dyDescent="0.2">
      <c r="A1" s="225" t="s">
        <v>575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88">
        <v>2013</v>
      </c>
      <c r="C3" s="888">
        <v>2014</v>
      </c>
      <c r="D3" s="888">
        <v>2015</v>
      </c>
    </row>
    <row r="4" spans="1:4" x14ac:dyDescent="0.2">
      <c r="A4" s="236"/>
      <c r="B4" s="889"/>
      <c r="C4" s="889"/>
      <c r="D4" s="889"/>
    </row>
    <row r="5" spans="1:4" x14ac:dyDescent="0.2">
      <c r="A5" s="276" t="s">
        <v>365</v>
      </c>
      <c r="B5" s="324">
        <v>-4.0535722731549946</v>
      </c>
      <c r="C5" s="324">
        <v>-8.2394935801996159</v>
      </c>
      <c r="D5" s="324">
        <v>-8.1695927962735908</v>
      </c>
    </row>
    <row r="6" spans="1:4" x14ac:dyDescent="0.2">
      <c r="A6" s="236" t="s">
        <v>135</v>
      </c>
      <c r="B6" s="238">
        <v>-7.088077792977046</v>
      </c>
      <c r="C6" s="238">
        <v>-7.4942658642633511</v>
      </c>
      <c r="D6" s="238">
        <v>-6.2468834797056099</v>
      </c>
    </row>
    <row r="7" spans="1:4" x14ac:dyDescent="0.2">
      <c r="A7" s="236" t="s">
        <v>136</v>
      </c>
      <c r="B7" s="238">
        <v>-6.83287887708196</v>
      </c>
      <c r="C7" s="238">
        <v>-8.2500247118808669</v>
      </c>
      <c r="D7" s="238">
        <v>-4.582375595019168</v>
      </c>
    </row>
    <row r="8" spans="1:4" x14ac:dyDescent="0.2">
      <c r="A8" s="236" t="s">
        <v>137</v>
      </c>
      <c r="B8" s="238">
        <v>-7.5798540360641251</v>
      </c>
      <c r="C8" s="238">
        <v>-9.0307175485983393</v>
      </c>
      <c r="D8" s="238">
        <v>-2.9027540450750631</v>
      </c>
    </row>
    <row r="9" spans="1:4" x14ac:dyDescent="0.2">
      <c r="A9" s="236" t="s">
        <v>138</v>
      </c>
      <c r="B9" s="238">
        <v>-7.2617509097959223</v>
      </c>
      <c r="C9" s="238">
        <v>-9.8574438251813863</v>
      </c>
      <c r="D9" s="238">
        <v>-1.6234416614497409</v>
      </c>
    </row>
    <row r="10" spans="1:4" x14ac:dyDescent="0.2">
      <c r="A10" s="236" t="s">
        <v>139</v>
      </c>
      <c r="B10" s="238">
        <v>-7.0759216342685134</v>
      </c>
      <c r="C10" s="238">
        <v>-9.1764300709172826</v>
      </c>
      <c r="D10" s="238">
        <v>-1.5473209011831797</v>
      </c>
    </row>
    <row r="11" spans="1:4" x14ac:dyDescent="0.2">
      <c r="A11" s="236" t="s">
        <v>140</v>
      </c>
      <c r="B11" s="238">
        <v>-7.242658414706785</v>
      </c>
      <c r="C11" s="238">
        <v>-9.1767303244743808</v>
      </c>
      <c r="D11" s="238">
        <v>-4.8861563932165571E-2</v>
      </c>
    </row>
    <row r="12" spans="1:4" x14ac:dyDescent="0.2">
      <c r="A12" s="236" t="s">
        <v>141</v>
      </c>
      <c r="B12" s="238">
        <v>-7.5759015210375411</v>
      </c>
      <c r="C12" s="238">
        <v>-8.3602371983943442</v>
      </c>
      <c r="D12" s="238">
        <v>-1.274256309379917E-2</v>
      </c>
    </row>
    <row r="13" spans="1:4" x14ac:dyDescent="0.2">
      <c r="A13" s="236" t="s">
        <v>142</v>
      </c>
      <c r="B13" s="238">
        <v>-7.0274744528575654</v>
      </c>
      <c r="C13" s="238">
        <v>-7.9763426192536206</v>
      </c>
      <c r="D13" s="238">
        <v>-0.57411301085646982</v>
      </c>
    </row>
    <row r="14" spans="1:4" x14ac:dyDescent="0.2">
      <c r="A14" s="236" t="s">
        <v>143</v>
      </c>
      <c r="B14" s="238">
        <v>-7.9041639707250591</v>
      </c>
      <c r="C14" s="238">
        <v>-7.9787077817949967</v>
      </c>
      <c r="D14" s="238" t="s">
        <v>607</v>
      </c>
    </row>
    <row r="15" spans="1:4" x14ac:dyDescent="0.2">
      <c r="A15" s="236" t="s">
        <v>144</v>
      </c>
      <c r="B15" s="238">
        <v>-8.5881033603635313</v>
      </c>
      <c r="C15" s="238">
        <v>-8.3718978827383701</v>
      </c>
      <c r="D15" s="238" t="s">
        <v>607</v>
      </c>
    </row>
    <row r="16" spans="1:4" x14ac:dyDescent="0.2">
      <c r="A16" s="321" t="s">
        <v>145</v>
      </c>
      <c r="B16" s="323">
        <v>-8.1495570115831768</v>
      </c>
      <c r="C16" s="323">
        <v>-10.090744468096512</v>
      </c>
      <c r="D16" s="323" t="s">
        <v>607</v>
      </c>
    </row>
    <row r="17" spans="4:4" x14ac:dyDescent="0.2">
      <c r="D17" s="71" t="s">
        <v>239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4" sqref="F14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5" t="s">
        <v>646</v>
      </c>
      <c r="C3" s="852" t="s">
        <v>490</v>
      </c>
      <c r="D3" s="855" t="s">
        <v>610</v>
      </c>
      <c r="E3" s="852" t="s">
        <v>490</v>
      </c>
      <c r="F3" s="857" t="s">
        <v>649</v>
      </c>
    </row>
    <row r="4" spans="1:6" x14ac:dyDescent="0.2">
      <c r="A4" s="75"/>
      <c r="B4" s="856"/>
      <c r="C4" s="853"/>
      <c r="D4" s="856"/>
      <c r="E4" s="853"/>
      <c r="F4" s="858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611</v>
      </c>
    </row>
    <row r="12" spans="1:6" x14ac:dyDescent="0.2">
      <c r="A12" s="397"/>
      <c r="B12" s="397"/>
      <c r="C12" s="397"/>
      <c r="D12" s="397"/>
      <c r="E12" s="397"/>
      <c r="F12" s="39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G30" sqref="G30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0" t="s">
        <v>577</v>
      </c>
      <c r="B1" s="890"/>
      <c r="C1" s="890"/>
      <c r="D1" s="890"/>
      <c r="E1" s="890"/>
      <c r="F1" s="890"/>
      <c r="G1" s="227"/>
      <c r="H1" s="227"/>
      <c r="I1" s="227"/>
      <c r="J1" s="227"/>
      <c r="K1" s="227"/>
      <c r="L1" s="1"/>
    </row>
    <row r="2" spans="1:12" x14ac:dyDescent="0.2">
      <c r="A2" s="891"/>
      <c r="B2" s="891"/>
      <c r="C2" s="891"/>
      <c r="D2" s="891"/>
      <c r="E2" s="891"/>
      <c r="F2" s="891"/>
      <c r="G2" s="227"/>
      <c r="H2" s="227"/>
      <c r="I2" s="227"/>
      <c r="J2" s="227"/>
      <c r="K2" s="62"/>
      <c r="L2" s="62" t="s">
        <v>547</v>
      </c>
    </row>
    <row r="3" spans="1:12" x14ac:dyDescent="0.2">
      <c r="A3" s="337"/>
      <c r="B3" s="892">
        <f>INDICE!A3</f>
        <v>42248</v>
      </c>
      <c r="C3" s="893">
        <v>41671</v>
      </c>
      <c r="D3" s="893">
        <v>41671</v>
      </c>
      <c r="E3" s="893">
        <v>41671</v>
      </c>
      <c r="F3" s="894">
        <v>41671</v>
      </c>
      <c r="G3" s="895" t="s">
        <v>121</v>
      </c>
      <c r="H3" s="893"/>
      <c r="I3" s="893"/>
      <c r="J3" s="893"/>
      <c r="K3" s="893"/>
      <c r="L3" s="896" t="s">
        <v>110</v>
      </c>
    </row>
    <row r="4" spans="1:12" x14ac:dyDescent="0.2">
      <c r="A4" s="338"/>
      <c r="B4" s="339" t="s">
        <v>366</v>
      </c>
      <c r="C4" s="339" t="s">
        <v>367</v>
      </c>
      <c r="D4" s="340" t="s">
        <v>368</v>
      </c>
      <c r="E4" s="340" t="s">
        <v>369</v>
      </c>
      <c r="F4" s="341" t="s">
        <v>197</v>
      </c>
      <c r="G4" s="342" t="s">
        <v>366</v>
      </c>
      <c r="H4" s="233" t="s">
        <v>367</v>
      </c>
      <c r="I4" s="343" t="s">
        <v>368</v>
      </c>
      <c r="J4" s="343" t="s">
        <v>369</v>
      </c>
      <c r="K4" s="343" t="s">
        <v>197</v>
      </c>
      <c r="L4" s="897"/>
    </row>
    <row r="5" spans="1:12" x14ac:dyDescent="0.2">
      <c r="A5" s="344" t="s">
        <v>161</v>
      </c>
      <c r="B5" s="447">
        <v>2604.5050000000001</v>
      </c>
      <c r="C5" s="447">
        <v>514.16999999999996</v>
      </c>
      <c r="D5" s="447">
        <v>107.366</v>
      </c>
      <c r="E5" s="447">
        <v>251.90899999999999</v>
      </c>
      <c r="F5" s="345">
        <v>3477.9500000000003</v>
      </c>
      <c r="G5" s="447">
        <v>30498.098000000002</v>
      </c>
      <c r="H5" s="447">
        <v>6238.2039999999997</v>
      </c>
      <c r="I5" s="447">
        <v>2364.8890000000001</v>
      </c>
      <c r="J5" s="447">
        <v>3006.0340000000001</v>
      </c>
      <c r="K5" s="346">
        <v>42107.225000000006</v>
      </c>
      <c r="L5" s="681">
        <v>13.531656732418689</v>
      </c>
    </row>
    <row r="6" spans="1:12" x14ac:dyDescent="0.2">
      <c r="A6" s="347" t="s">
        <v>162</v>
      </c>
      <c r="B6" s="447">
        <v>393.45800000000003</v>
      </c>
      <c r="C6" s="447">
        <v>646.01499999999999</v>
      </c>
      <c r="D6" s="447">
        <v>67.478999999999999</v>
      </c>
      <c r="E6" s="447">
        <v>46.805999999999997</v>
      </c>
      <c r="F6" s="348">
        <v>1153.758</v>
      </c>
      <c r="G6" s="447">
        <v>4858.6319999999996</v>
      </c>
      <c r="H6" s="447">
        <v>6632.0320000000002</v>
      </c>
      <c r="I6" s="447">
        <v>2947.692</v>
      </c>
      <c r="J6" s="447">
        <v>495.464</v>
      </c>
      <c r="K6" s="277">
        <v>14933.82</v>
      </c>
      <c r="L6" s="682">
        <v>4.799160380284591</v>
      </c>
    </row>
    <row r="7" spans="1:12" x14ac:dyDescent="0.2">
      <c r="A7" s="347" t="s">
        <v>163</v>
      </c>
      <c r="B7" s="447">
        <v>3.694</v>
      </c>
      <c r="C7" s="447">
        <v>248.32400000000001</v>
      </c>
      <c r="D7" s="447">
        <v>59.606000000000002</v>
      </c>
      <c r="E7" s="447">
        <v>89.259</v>
      </c>
      <c r="F7" s="348">
        <v>400.88300000000004</v>
      </c>
      <c r="G7" s="447">
        <v>873.36199999999997</v>
      </c>
      <c r="H7" s="447">
        <v>3690.06</v>
      </c>
      <c r="I7" s="447">
        <v>2031.009</v>
      </c>
      <c r="J7" s="447">
        <v>1229.3720000000001</v>
      </c>
      <c r="K7" s="277">
        <v>7823.8029999999999</v>
      </c>
      <c r="L7" s="682">
        <v>2.5142719934184101</v>
      </c>
    </row>
    <row r="8" spans="1:12" x14ac:dyDescent="0.2">
      <c r="A8" s="347" t="s">
        <v>164</v>
      </c>
      <c r="B8" s="447">
        <v>322.303</v>
      </c>
      <c r="C8" s="447">
        <v>0.61199999999999999</v>
      </c>
      <c r="D8" s="447">
        <v>45.024000000000001</v>
      </c>
      <c r="E8" s="447">
        <v>2.16</v>
      </c>
      <c r="F8" s="348">
        <v>370.09900000000005</v>
      </c>
      <c r="G8" s="447">
        <v>4108.3149999999996</v>
      </c>
      <c r="H8" s="447">
        <v>6.61</v>
      </c>
      <c r="I8" s="447">
        <v>775.93799999999999</v>
      </c>
      <c r="J8" s="447">
        <v>67.685000000000002</v>
      </c>
      <c r="K8" s="277">
        <v>4958.5479999999998</v>
      </c>
      <c r="L8" s="682">
        <v>1.5934882773020833</v>
      </c>
    </row>
    <row r="9" spans="1:12" x14ac:dyDescent="0.2">
      <c r="A9" s="347" t="s">
        <v>166</v>
      </c>
      <c r="B9" s="447">
        <v>187.38399999999999</v>
      </c>
      <c r="C9" s="447">
        <v>140.39500000000001</v>
      </c>
      <c r="D9" s="447">
        <v>37.668999999999997</v>
      </c>
      <c r="E9" s="447">
        <v>1.659</v>
      </c>
      <c r="F9" s="348">
        <v>367.10699999999997</v>
      </c>
      <c r="G9" s="447">
        <v>1865.6389999999999</v>
      </c>
      <c r="H9" s="447">
        <v>1796.1369999999999</v>
      </c>
      <c r="I9" s="447">
        <v>1009.1</v>
      </c>
      <c r="J9" s="447">
        <v>19.245000000000001</v>
      </c>
      <c r="K9" s="277">
        <v>4690.1210000000001</v>
      </c>
      <c r="L9" s="682">
        <v>1.5072260735659562</v>
      </c>
    </row>
    <row r="10" spans="1:12" x14ac:dyDescent="0.2">
      <c r="A10" s="347" t="s">
        <v>167</v>
      </c>
      <c r="B10" s="447">
        <v>164.22200000000001</v>
      </c>
      <c r="C10" s="447">
        <v>674.22500000000002</v>
      </c>
      <c r="D10" s="447">
        <v>158.21199999999999</v>
      </c>
      <c r="E10" s="447">
        <v>41.734999999999999</v>
      </c>
      <c r="F10" s="348">
        <v>1038.394</v>
      </c>
      <c r="G10" s="447">
        <v>2488.4490000000001</v>
      </c>
      <c r="H10" s="447">
        <v>9010.1139999999996</v>
      </c>
      <c r="I10" s="447">
        <v>6427.28</v>
      </c>
      <c r="J10" s="447">
        <v>548.17499999999995</v>
      </c>
      <c r="K10" s="277">
        <v>18474.018</v>
      </c>
      <c r="L10" s="682">
        <v>5.9368450436836913</v>
      </c>
    </row>
    <row r="11" spans="1:12" x14ac:dyDescent="0.2">
      <c r="A11" s="347" t="s">
        <v>614</v>
      </c>
      <c r="B11" s="447">
        <v>871.33199999999999</v>
      </c>
      <c r="C11" s="447">
        <v>295.74</v>
      </c>
      <c r="D11" s="447">
        <v>49.588999999999999</v>
      </c>
      <c r="E11" s="447">
        <v>30.771000000000001</v>
      </c>
      <c r="F11" s="348">
        <v>1247.432</v>
      </c>
      <c r="G11" s="447">
        <v>10281.043</v>
      </c>
      <c r="H11" s="447">
        <v>3554.7689999999998</v>
      </c>
      <c r="I11" s="447">
        <v>2495.5230000000001</v>
      </c>
      <c r="J11" s="447">
        <v>368.25900000000001</v>
      </c>
      <c r="K11" s="277">
        <v>16699.593999999997</v>
      </c>
      <c r="L11" s="682">
        <v>5.3666128218793485</v>
      </c>
    </row>
    <row r="12" spans="1:12" x14ac:dyDescent="0.2">
      <c r="A12" s="347" t="s">
        <v>168</v>
      </c>
      <c r="B12" s="447">
        <v>1157.5239999999999</v>
      </c>
      <c r="C12" s="447">
        <v>2731.9189999999999</v>
      </c>
      <c r="D12" s="447">
        <v>643.35699999999997</v>
      </c>
      <c r="E12" s="447">
        <v>101.339</v>
      </c>
      <c r="F12" s="348">
        <v>4634.1389999999992</v>
      </c>
      <c r="G12" s="447">
        <v>15150.655000000001</v>
      </c>
      <c r="H12" s="447">
        <v>33439.574000000001</v>
      </c>
      <c r="I12" s="447">
        <v>16907.714</v>
      </c>
      <c r="J12" s="447">
        <v>1163.7929999999999</v>
      </c>
      <c r="K12" s="277">
        <v>66661.736000000004</v>
      </c>
      <c r="L12" s="682">
        <v>21.422540401062221</v>
      </c>
    </row>
    <row r="13" spans="1:12" x14ac:dyDescent="0.2">
      <c r="A13" s="347" t="s">
        <v>370</v>
      </c>
      <c r="B13" s="447">
        <v>1092.021</v>
      </c>
      <c r="C13" s="447">
        <v>1580.556</v>
      </c>
      <c r="D13" s="447">
        <v>118.8</v>
      </c>
      <c r="E13" s="447">
        <v>52.296999999999997</v>
      </c>
      <c r="F13" s="348">
        <v>2843.6740000000004</v>
      </c>
      <c r="G13" s="447">
        <v>12693.893</v>
      </c>
      <c r="H13" s="447">
        <v>19152.044000000002</v>
      </c>
      <c r="I13" s="447">
        <v>3407.4929999999999</v>
      </c>
      <c r="J13" s="447">
        <v>641.31600000000003</v>
      </c>
      <c r="K13" s="277">
        <v>35894.745999999999</v>
      </c>
      <c r="L13" s="682">
        <v>11.535202839164983</v>
      </c>
    </row>
    <row r="14" spans="1:12" x14ac:dyDescent="0.2">
      <c r="A14" s="347" t="s">
        <v>171</v>
      </c>
      <c r="B14" s="447" t="s">
        <v>150</v>
      </c>
      <c r="C14" s="447">
        <v>356.92200000000003</v>
      </c>
      <c r="D14" s="447">
        <v>23.099</v>
      </c>
      <c r="E14" s="447">
        <v>104.145</v>
      </c>
      <c r="F14" s="348">
        <v>484.166</v>
      </c>
      <c r="G14" s="447" t="s">
        <v>150</v>
      </c>
      <c r="H14" s="447">
        <v>1541.3789999999999</v>
      </c>
      <c r="I14" s="447">
        <v>569.20799999999997</v>
      </c>
      <c r="J14" s="447">
        <v>443.99</v>
      </c>
      <c r="K14" s="277">
        <v>2554.5770000000002</v>
      </c>
      <c r="L14" s="682">
        <v>0.82094365184435525</v>
      </c>
    </row>
    <row r="15" spans="1:12" x14ac:dyDescent="0.2">
      <c r="A15" s="347" t="s">
        <v>172</v>
      </c>
      <c r="B15" s="447">
        <v>301.79599999999999</v>
      </c>
      <c r="C15" s="447">
        <v>604.13800000000003</v>
      </c>
      <c r="D15" s="447">
        <v>76.385999999999996</v>
      </c>
      <c r="E15" s="447">
        <v>50.177999999999997</v>
      </c>
      <c r="F15" s="348">
        <v>1032.498</v>
      </c>
      <c r="G15" s="447">
        <v>3367.1360909999999</v>
      </c>
      <c r="H15" s="447">
        <v>6953.5810000000001</v>
      </c>
      <c r="I15" s="447">
        <v>1980.34</v>
      </c>
      <c r="J15" s="447">
        <v>894.58299999999997</v>
      </c>
      <c r="K15" s="277">
        <v>13195.640091000001</v>
      </c>
      <c r="L15" s="682">
        <v>4.2405756274832669</v>
      </c>
    </row>
    <row r="16" spans="1:12" x14ac:dyDescent="0.2">
      <c r="A16" s="347" t="s">
        <v>173</v>
      </c>
      <c r="B16" s="447">
        <v>437.32900000000001</v>
      </c>
      <c r="C16" s="447">
        <v>51.954000000000001</v>
      </c>
      <c r="D16" s="447">
        <v>25.677</v>
      </c>
      <c r="E16" s="447">
        <v>4.1680000000000001</v>
      </c>
      <c r="F16" s="348">
        <v>519.12800000000004</v>
      </c>
      <c r="G16" s="447">
        <v>1029.5050000000001</v>
      </c>
      <c r="H16" s="447">
        <v>603.572</v>
      </c>
      <c r="I16" s="447">
        <v>1054.144</v>
      </c>
      <c r="J16" s="447">
        <v>42.207999999999998</v>
      </c>
      <c r="K16" s="277">
        <v>2729.4290000000005</v>
      </c>
      <c r="L16" s="682">
        <v>0.87713441822653504</v>
      </c>
    </row>
    <row r="17" spans="1:12" x14ac:dyDescent="0.2">
      <c r="A17" s="347" t="s">
        <v>174</v>
      </c>
      <c r="B17" s="447">
        <v>139.42099999999999</v>
      </c>
      <c r="C17" s="447">
        <v>235.20699999999999</v>
      </c>
      <c r="D17" s="447">
        <v>435.642</v>
      </c>
      <c r="E17" s="447">
        <v>11.452999999999999</v>
      </c>
      <c r="F17" s="348">
        <v>821.72299999999996</v>
      </c>
      <c r="G17" s="447">
        <v>1733.711</v>
      </c>
      <c r="H17" s="447">
        <v>3019.9940000000001</v>
      </c>
      <c r="I17" s="447">
        <v>17809.947</v>
      </c>
      <c r="J17" s="447">
        <v>135.154</v>
      </c>
      <c r="K17" s="277">
        <v>22698.806</v>
      </c>
      <c r="L17" s="682">
        <v>7.2945308323634643</v>
      </c>
    </row>
    <row r="18" spans="1:12" x14ac:dyDescent="0.2">
      <c r="A18" s="347" t="s">
        <v>176</v>
      </c>
      <c r="B18" s="447">
        <v>1488.8430000000001</v>
      </c>
      <c r="C18" s="447">
        <v>88.447999999999993</v>
      </c>
      <c r="D18" s="447">
        <v>26.097999999999999</v>
      </c>
      <c r="E18" s="447">
        <v>49.134999999999998</v>
      </c>
      <c r="F18" s="348">
        <v>1652.5240000000001</v>
      </c>
      <c r="G18" s="447">
        <v>18916.626</v>
      </c>
      <c r="H18" s="447">
        <v>1088.442</v>
      </c>
      <c r="I18" s="447">
        <v>594.35400000000004</v>
      </c>
      <c r="J18" s="447">
        <v>611.077</v>
      </c>
      <c r="K18" s="277">
        <v>21210.499</v>
      </c>
      <c r="L18" s="682">
        <v>6.816245705845251</v>
      </c>
    </row>
    <row r="19" spans="1:12" x14ac:dyDescent="0.2">
      <c r="A19" s="347" t="s">
        <v>177</v>
      </c>
      <c r="B19" s="447">
        <v>115.036</v>
      </c>
      <c r="C19" s="447">
        <v>361.17099999999999</v>
      </c>
      <c r="D19" s="447">
        <v>58.53</v>
      </c>
      <c r="E19" s="447">
        <v>17.146999999999998</v>
      </c>
      <c r="F19" s="348">
        <v>551.88400000000001</v>
      </c>
      <c r="G19" s="447">
        <v>1494.7370000000001</v>
      </c>
      <c r="H19" s="447">
        <v>4518.808</v>
      </c>
      <c r="I19" s="447">
        <v>2182.067</v>
      </c>
      <c r="J19" s="447">
        <v>135.072</v>
      </c>
      <c r="K19" s="277">
        <v>8330.6840000000011</v>
      </c>
      <c r="L19" s="682">
        <v>2.6771642214430575</v>
      </c>
    </row>
    <row r="20" spans="1:12" x14ac:dyDescent="0.2">
      <c r="A20" s="347" t="s">
        <v>178</v>
      </c>
      <c r="B20" s="447">
        <v>496.06200000000001</v>
      </c>
      <c r="C20" s="447">
        <v>1350.2159999999999</v>
      </c>
      <c r="D20" s="447">
        <v>153.02000000000001</v>
      </c>
      <c r="E20" s="447">
        <v>4.1529999999999996</v>
      </c>
      <c r="F20" s="348">
        <v>2003.4509999999998</v>
      </c>
      <c r="G20" s="447">
        <v>6594.0969999999998</v>
      </c>
      <c r="H20" s="447">
        <v>16488.310000000001</v>
      </c>
      <c r="I20" s="447">
        <v>5029.7579999999998</v>
      </c>
      <c r="J20" s="447">
        <v>100.27</v>
      </c>
      <c r="K20" s="277">
        <v>28212.435000000001</v>
      </c>
      <c r="L20" s="682">
        <v>9.0664009800141088</v>
      </c>
    </row>
    <row r="21" spans="1:12" ht="15" x14ac:dyDescent="0.25">
      <c r="A21" s="349" t="s">
        <v>119</v>
      </c>
      <c r="B21" s="684">
        <v>9774.93</v>
      </c>
      <c r="C21" s="684">
        <v>9880.0120000000006</v>
      </c>
      <c r="D21" s="684">
        <v>2085.5539999999996</v>
      </c>
      <c r="E21" s="684">
        <v>858.31400000000008</v>
      </c>
      <c r="F21" s="685">
        <v>22598.81</v>
      </c>
      <c r="G21" s="686">
        <v>115953.898091</v>
      </c>
      <c r="H21" s="684">
        <v>117733.63</v>
      </c>
      <c r="I21" s="684">
        <v>67586.456000000006</v>
      </c>
      <c r="J21" s="684">
        <v>9901.6970000000001</v>
      </c>
      <c r="K21" s="684">
        <v>311175.68109099998</v>
      </c>
      <c r="L21" s="683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239</v>
      </c>
    </row>
    <row r="23" spans="1:12" x14ac:dyDescent="0.2">
      <c r="A23" s="326" t="s">
        <v>576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240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N21" sqref="N21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5" t="s">
        <v>578</v>
      </c>
      <c r="B1" s="225"/>
      <c r="C1" s="225"/>
      <c r="D1" s="225"/>
      <c r="E1" s="225"/>
      <c r="F1" s="225"/>
      <c r="G1" s="225"/>
      <c r="H1" s="1"/>
      <c r="I1" s="1"/>
    </row>
    <row r="2" spans="1:10" x14ac:dyDescent="0.2">
      <c r="A2" s="228"/>
      <c r="B2" s="228"/>
      <c r="C2" s="228"/>
      <c r="D2" s="228"/>
      <c r="E2" s="228"/>
      <c r="F2" s="228"/>
      <c r="G2" s="228"/>
      <c r="H2" s="1"/>
      <c r="I2" s="62" t="s">
        <v>547</v>
      </c>
      <c r="J2" s="62"/>
    </row>
    <row r="3" spans="1:10" x14ac:dyDescent="0.2">
      <c r="A3" s="876" t="s">
        <v>528</v>
      </c>
      <c r="B3" s="876" t="s">
        <v>529</v>
      </c>
      <c r="C3" s="862">
        <f>INDICE!A3</f>
        <v>42248</v>
      </c>
      <c r="D3" s="862">
        <v>41671</v>
      </c>
      <c r="E3" s="880" t="s">
        <v>120</v>
      </c>
      <c r="F3" s="880"/>
      <c r="G3" s="880" t="s">
        <v>121</v>
      </c>
      <c r="H3" s="880"/>
      <c r="I3" s="880"/>
      <c r="J3" s="248"/>
    </row>
    <row r="4" spans="1:10" x14ac:dyDescent="0.2">
      <c r="A4" s="877"/>
      <c r="B4" s="877"/>
      <c r="C4" s="261" t="s">
        <v>55</v>
      </c>
      <c r="D4" s="262" t="s">
        <v>491</v>
      </c>
      <c r="E4" s="261" t="s">
        <v>55</v>
      </c>
      <c r="F4" s="262" t="s">
        <v>491</v>
      </c>
      <c r="G4" s="261" t="s">
        <v>55</v>
      </c>
      <c r="H4" s="263" t="s">
        <v>491</v>
      </c>
      <c r="I4" s="262" t="s">
        <v>551</v>
      </c>
      <c r="J4" s="11"/>
    </row>
    <row r="5" spans="1:10" x14ac:dyDescent="0.2">
      <c r="A5" s="1"/>
      <c r="B5" s="200" t="s">
        <v>371</v>
      </c>
      <c r="C5" s="740">
        <v>0</v>
      </c>
      <c r="D5" s="187">
        <v>-100</v>
      </c>
      <c r="E5" s="743">
        <v>9019.6296599999987</v>
      </c>
      <c r="F5" s="187">
        <v>-14.385810928304931</v>
      </c>
      <c r="G5" s="743">
        <v>12455.907730000001</v>
      </c>
      <c r="H5" s="187">
        <v>-21.243097273223803</v>
      </c>
      <c r="I5" s="632">
        <v>3.4080598684198153</v>
      </c>
      <c r="J5" s="1"/>
    </row>
    <row r="6" spans="1:10" x14ac:dyDescent="0.2">
      <c r="A6" s="1"/>
      <c r="B6" s="200" t="s">
        <v>550</v>
      </c>
      <c r="C6" s="740">
        <v>1713.0673400000001</v>
      </c>
      <c r="D6" s="187">
        <v>-37.376930582735021</v>
      </c>
      <c r="E6" s="743">
        <v>10183.27578</v>
      </c>
      <c r="F6" s="187">
        <v>-41.471624090961917</v>
      </c>
      <c r="G6" s="743">
        <v>15341.769050000001</v>
      </c>
      <c r="H6" s="187">
        <v>-26.411709938304632</v>
      </c>
      <c r="I6" s="628">
        <v>4.1976601419373383</v>
      </c>
      <c r="J6" s="1"/>
    </row>
    <row r="7" spans="1:10" x14ac:dyDescent="0.2">
      <c r="A7" s="191" t="s">
        <v>535</v>
      </c>
      <c r="B7" s="191"/>
      <c r="C7" s="741">
        <v>1713.0673400000001</v>
      </c>
      <c r="D7" s="196">
        <v>-52.33805654271054</v>
      </c>
      <c r="E7" s="741">
        <v>19202.905439999999</v>
      </c>
      <c r="F7" s="196">
        <v>-31.256337363336069</v>
      </c>
      <c r="G7" s="741">
        <v>27797.676780000002</v>
      </c>
      <c r="H7" s="356">
        <v>-24.18212591584</v>
      </c>
      <c r="I7" s="196">
        <v>7.6057200103571532</v>
      </c>
      <c r="J7" s="1"/>
    </row>
    <row r="8" spans="1:10" x14ac:dyDescent="0.2">
      <c r="A8" s="1"/>
      <c r="B8" s="200" t="s">
        <v>253</v>
      </c>
      <c r="C8" s="740">
        <v>0</v>
      </c>
      <c r="D8" s="187" t="s">
        <v>150</v>
      </c>
      <c r="E8" s="743">
        <v>0</v>
      </c>
      <c r="F8" s="187">
        <v>-100</v>
      </c>
      <c r="G8" s="743">
        <v>0</v>
      </c>
      <c r="H8" s="187">
        <v>-100</v>
      </c>
      <c r="I8" s="806">
        <v>0</v>
      </c>
      <c r="J8" s="1"/>
    </row>
    <row r="9" spans="1:10" x14ac:dyDescent="0.2">
      <c r="A9" s="1"/>
      <c r="B9" s="200" t="s">
        <v>254</v>
      </c>
      <c r="C9" s="740">
        <v>1101.71803</v>
      </c>
      <c r="D9" s="187">
        <v>-28.398112483730053</v>
      </c>
      <c r="E9" s="743">
        <v>10109.871930000001</v>
      </c>
      <c r="F9" s="187">
        <v>-16.291975113532349</v>
      </c>
      <c r="G9" s="743">
        <v>14251.466120000001</v>
      </c>
      <c r="H9" s="187">
        <v>-13.67207930235455</v>
      </c>
      <c r="I9" s="632">
        <v>3.8993424487832691</v>
      </c>
      <c r="J9" s="1"/>
    </row>
    <row r="10" spans="1:10" s="694" customFormat="1" x14ac:dyDescent="0.2">
      <c r="A10" s="690"/>
      <c r="B10" s="691" t="s">
        <v>372</v>
      </c>
      <c r="C10" s="742">
        <v>1101.71803</v>
      </c>
      <c r="D10" s="651">
        <v>-28.398112483730053</v>
      </c>
      <c r="E10" s="744">
        <v>10109.871930000001</v>
      </c>
      <c r="F10" s="651">
        <v>-16.291975113532349</v>
      </c>
      <c r="G10" s="744">
        <v>14250.163530000002</v>
      </c>
      <c r="H10" s="651">
        <v>-10.043825671744983</v>
      </c>
      <c r="I10" s="693">
        <v>3.8989860472427127</v>
      </c>
      <c r="J10" s="690"/>
    </row>
    <row r="11" spans="1:10" s="694" customFormat="1" x14ac:dyDescent="0.2">
      <c r="A11" s="690"/>
      <c r="B11" s="691" t="s">
        <v>369</v>
      </c>
      <c r="C11" s="742">
        <v>0</v>
      </c>
      <c r="D11" s="651" t="s">
        <v>150</v>
      </c>
      <c r="E11" s="744">
        <v>0</v>
      </c>
      <c r="F11" s="780" t="s">
        <v>150</v>
      </c>
      <c r="G11" s="744">
        <v>1.3025899999999999</v>
      </c>
      <c r="H11" s="780">
        <v>-99.80479570258322</v>
      </c>
      <c r="I11" s="831">
        <v>3.5640154055676889E-4</v>
      </c>
      <c r="J11" s="690"/>
    </row>
    <row r="12" spans="1:10" x14ac:dyDescent="0.2">
      <c r="A12" s="1"/>
      <c r="B12" s="640" t="s">
        <v>256</v>
      </c>
      <c r="C12" s="740">
        <v>0</v>
      </c>
      <c r="D12" s="187" t="s">
        <v>150</v>
      </c>
      <c r="E12" s="743">
        <v>0</v>
      </c>
      <c r="F12" s="201">
        <v>-100</v>
      </c>
      <c r="G12" s="743">
        <v>0</v>
      </c>
      <c r="H12" s="357">
        <v>-100</v>
      </c>
      <c r="I12" s="806">
        <v>0</v>
      </c>
      <c r="J12" s="1"/>
    </row>
    <row r="13" spans="1:10" x14ac:dyDescent="0.2">
      <c r="A13" s="1"/>
      <c r="B13" s="200" t="s">
        <v>221</v>
      </c>
      <c r="C13" s="740">
        <v>2783.6970200000001</v>
      </c>
      <c r="D13" s="187">
        <v>-37.681526060059142</v>
      </c>
      <c r="E13" s="743">
        <v>24155.273249999995</v>
      </c>
      <c r="F13" s="187">
        <v>-29.846965219404336</v>
      </c>
      <c r="G13" s="743">
        <v>36733.341220000002</v>
      </c>
      <c r="H13" s="187">
        <v>-19.329379238669951</v>
      </c>
      <c r="I13" s="632">
        <v>10.050606407699632</v>
      </c>
      <c r="J13" s="1"/>
    </row>
    <row r="14" spans="1:10" s="694" customFormat="1" x14ac:dyDescent="0.2">
      <c r="A14" s="690"/>
      <c r="B14" s="691" t="s">
        <v>372</v>
      </c>
      <c r="C14" s="742">
        <v>1701.10573</v>
      </c>
      <c r="D14" s="651">
        <v>-34.849969936144795</v>
      </c>
      <c r="E14" s="744">
        <v>17062.755759999996</v>
      </c>
      <c r="F14" s="651">
        <v>-26.442050005613666</v>
      </c>
      <c r="G14" s="744">
        <v>26815.052609999995</v>
      </c>
      <c r="H14" s="651">
        <v>-15.08040746507328</v>
      </c>
      <c r="I14" s="693">
        <v>7.3368642936878112</v>
      </c>
      <c r="J14" s="690"/>
    </row>
    <row r="15" spans="1:10" s="694" customFormat="1" x14ac:dyDescent="0.2">
      <c r="A15" s="690"/>
      <c r="B15" s="691" t="s">
        <v>369</v>
      </c>
      <c r="C15" s="742">
        <v>1082.5912900000001</v>
      </c>
      <c r="D15" s="187">
        <v>-41.665382560135775</v>
      </c>
      <c r="E15" s="744">
        <v>7092.5174900000002</v>
      </c>
      <c r="F15" s="651">
        <v>-36.876353348066758</v>
      </c>
      <c r="G15" s="744">
        <v>9918.2886099999996</v>
      </c>
      <c r="H15" s="651">
        <v>-28.941786068652743</v>
      </c>
      <c r="I15" s="693">
        <v>2.7137421140118181</v>
      </c>
      <c r="J15" s="690"/>
    </row>
    <row r="16" spans="1:10" x14ac:dyDescent="0.2">
      <c r="A16" s="1"/>
      <c r="B16" s="200" t="s">
        <v>621</v>
      </c>
      <c r="C16" s="740">
        <v>0</v>
      </c>
      <c r="D16" s="187" t="s">
        <v>150</v>
      </c>
      <c r="E16" s="743">
        <v>0</v>
      </c>
      <c r="F16" s="187">
        <v>-100</v>
      </c>
      <c r="G16" s="743">
        <v>0</v>
      </c>
      <c r="H16" s="187">
        <v>-100</v>
      </c>
      <c r="I16" s="806">
        <v>0</v>
      </c>
      <c r="J16" s="1"/>
    </row>
    <row r="17" spans="1:10" x14ac:dyDescent="0.2">
      <c r="A17" s="191" t="s">
        <v>519</v>
      </c>
      <c r="B17" s="191"/>
      <c r="C17" s="741">
        <v>3885.4150499999996</v>
      </c>
      <c r="D17" s="196">
        <v>-35.303042669599463</v>
      </c>
      <c r="E17" s="741">
        <v>34265.14518</v>
      </c>
      <c r="F17" s="196">
        <v>-30.650004089476944</v>
      </c>
      <c r="G17" s="741">
        <v>50984.807340000007</v>
      </c>
      <c r="H17" s="356">
        <v>-21.560240917363263</v>
      </c>
      <c r="I17" s="196">
        <v>13.949948856482902</v>
      </c>
      <c r="J17" s="1"/>
    </row>
    <row r="18" spans="1:10" x14ac:dyDescent="0.2">
      <c r="A18" s="1"/>
      <c r="B18" s="200" t="s">
        <v>226</v>
      </c>
      <c r="C18" s="740">
        <v>0</v>
      </c>
      <c r="D18" s="201" t="s">
        <v>150</v>
      </c>
      <c r="E18" s="743">
        <v>963.51452000000006</v>
      </c>
      <c r="F18" s="201" t="s">
        <v>150</v>
      </c>
      <c r="G18" s="743">
        <v>2796.2634800000001</v>
      </c>
      <c r="H18" s="201" t="s">
        <v>150</v>
      </c>
      <c r="I18" s="633">
        <v>0.76508541603622926</v>
      </c>
      <c r="J18" s="1"/>
    </row>
    <row r="19" spans="1:10" x14ac:dyDescent="0.2">
      <c r="A19" s="1"/>
      <c r="B19" s="200" t="s">
        <v>373</v>
      </c>
      <c r="C19" s="740">
        <v>2824.8639299999995</v>
      </c>
      <c r="D19" s="187">
        <v>16.388164664414308</v>
      </c>
      <c r="E19" s="743">
        <v>25239.175120000004</v>
      </c>
      <c r="F19" s="187">
        <v>-1.5203568804148975</v>
      </c>
      <c r="G19" s="743">
        <v>34649.689720000009</v>
      </c>
      <c r="H19" s="187">
        <v>-1.4273619060710241</v>
      </c>
      <c r="I19" s="633">
        <v>9.4804986956924608</v>
      </c>
      <c r="J19" s="1"/>
    </row>
    <row r="20" spans="1:10" x14ac:dyDescent="0.2">
      <c r="A20" s="191" t="s">
        <v>394</v>
      </c>
      <c r="B20" s="191" t="s">
        <v>394</v>
      </c>
      <c r="C20" s="741">
        <v>2824.8639299999995</v>
      </c>
      <c r="D20" s="196">
        <v>16.388164664414308</v>
      </c>
      <c r="E20" s="741">
        <v>26202.689640000004</v>
      </c>
      <c r="F20" s="196">
        <v>2.2391386505998376</v>
      </c>
      <c r="G20" s="741">
        <v>37445.953200000004</v>
      </c>
      <c r="H20" s="356">
        <v>6.5275453458173498</v>
      </c>
      <c r="I20" s="196">
        <v>10.245584111728688</v>
      </c>
      <c r="J20" s="1"/>
    </row>
    <row r="21" spans="1:10" x14ac:dyDescent="0.2">
      <c r="A21" s="1"/>
      <c r="B21" s="200" t="s">
        <v>228</v>
      </c>
      <c r="C21" s="740">
        <v>17586.024600000001</v>
      </c>
      <c r="D21" s="908">
        <v>-1.534710537352366E-2</v>
      </c>
      <c r="E21" s="743">
        <v>155948.63192000001</v>
      </c>
      <c r="F21" s="187">
        <v>-2.7993879006545952</v>
      </c>
      <c r="G21" s="743">
        <v>207377.81811000005</v>
      </c>
      <c r="H21" s="187">
        <v>-1.8462479335264244</v>
      </c>
      <c r="I21" s="634">
        <v>56.740627405173868</v>
      </c>
      <c r="J21" s="1"/>
    </row>
    <row r="22" spans="1:10" s="694" customFormat="1" x14ac:dyDescent="0.2">
      <c r="A22" s="690"/>
      <c r="B22" s="691" t="s">
        <v>372</v>
      </c>
      <c r="C22" s="742">
        <v>14774.51002</v>
      </c>
      <c r="D22" s="651">
        <v>17.130115987514291</v>
      </c>
      <c r="E22" s="744">
        <v>125776.78014</v>
      </c>
      <c r="F22" s="651">
        <v>8.721222377539851</v>
      </c>
      <c r="G22" s="744">
        <v>164645.51060000004</v>
      </c>
      <c r="H22" s="651">
        <v>4.2026865035167535</v>
      </c>
      <c r="I22" s="695">
        <v>45.048644334438194</v>
      </c>
      <c r="J22" s="690"/>
    </row>
    <row r="23" spans="1:10" s="694" customFormat="1" x14ac:dyDescent="0.2">
      <c r="A23" s="690"/>
      <c r="B23" s="691" t="s">
        <v>369</v>
      </c>
      <c r="C23" s="742">
        <v>2811.51458</v>
      </c>
      <c r="D23" s="651">
        <v>-43.486751197331429</v>
      </c>
      <c r="E23" s="744">
        <v>30171.851780000001</v>
      </c>
      <c r="F23" s="651">
        <v>-32.580703666088993</v>
      </c>
      <c r="G23" s="744">
        <v>42732.307510000006</v>
      </c>
      <c r="H23" s="651">
        <v>-19.786919810738585</v>
      </c>
      <c r="I23" s="695">
        <v>11.691983070735681</v>
      </c>
      <c r="J23" s="690"/>
    </row>
    <row r="24" spans="1:10" x14ac:dyDescent="0.2">
      <c r="A24" s="1"/>
      <c r="B24" s="407" t="s">
        <v>235</v>
      </c>
      <c r="C24" s="740">
        <v>4501.7268500000009</v>
      </c>
      <c r="D24" s="201">
        <v>63.9493120421321</v>
      </c>
      <c r="E24" s="743">
        <v>30758.530750000002</v>
      </c>
      <c r="F24" s="201">
        <v>43.360845626356841</v>
      </c>
      <c r="G24" s="743">
        <v>41877.574399999998</v>
      </c>
      <c r="H24" s="187">
        <v>31.097999668310383</v>
      </c>
      <c r="I24" s="634">
        <v>11.458119616257385</v>
      </c>
      <c r="J24" s="1"/>
    </row>
    <row r="25" spans="1:10" x14ac:dyDescent="0.2">
      <c r="A25" s="191" t="s">
        <v>520</v>
      </c>
      <c r="B25" s="191"/>
      <c r="C25" s="252">
        <v>22087.751450000003</v>
      </c>
      <c r="D25" s="196">
        <v>8.6219037842324688</v>
      </c>
      <c r="E25" s="741">
        <v>186707.16267000002</v>
      </c>
      <c r="F25" s="196">
        <v>2.6454076183618085</v>
      </c>
      <c r="G25" s="741">
        <v>249255.39251000006</v>
      </c>
      <c r="H25" s="196">
        <v>2.4805013000151543</v>
      </c>
      <c r="I25" s="196">
        <v>68.198747021431259</v>
      </c>
      <c r="J25" s="1"/>
    </row>
    <row r="26" spans="1:10" x14ac:dyDescent="0.2">
      <c r="A26" s="204" t="s">
        <v>119</v>
      </c>
      <c r="B26" s="204"/>
      <c r="C26" s="255">
        <v>30511.097770000004</v>
      </c>
      <c r="D26" s="206">
        <v>-5.7176160162616982</v>
      </c>
      <c r="E26" s="255">
        <v>266377.90292999998</v>
      </c>
      <c r="F26" s="206">
        <v>-6.4904961826469805</v>
      </c>
      <c r="G26" s="255">
        <v>365483.82983000006</v>
      </c>
      <c r="H26" s="635">
        <v>-3.8291859212203629</v>
      </c>
      <c r="I26" s="635">
        <v>100</v>
      </c>
      <c r="J26" s="1"/>
    </row>
    <row r="27" spans="1:10" x14ac:dyDescent="0.2">
      <c r="A27" s="359" t="s">
        <v>374</v>
      </c>
      <c r="B27" s="359"/>
      <c r="C27" s="256">
        <v>17577.333779999997</v>
      </c>
      <c r="D27" s="217">
        <v>4.854863053741088</v>
      </c>
      <c r="E27" s="256">
        <v>152949.40783000001</v>
      </c>
      <c r="F27" s="217">
        <v>1.2114652998512931</v>
      </c>
      <c r="G27" s="256">
        <v>205710.72674000001</v>
      </c>
      <c r="H27" s="217">
        <v>3.6047619990699747E-2</v>
      </c>
      <c r="I27" s="217">
        <v>56.284494675368713</v>
      </c>
      <c r="J27" s="1"/>
    </row>
    <row r="28" spans="1:10" x14ac:dyDescent="0.2">
      <c r="A28" s="359" t="s">
        <v>375</v>
      </c>
      <c r="B28" s="359"/>
      <c r="C28" s="256">
        <v>12933.763989999998</v>
      </c>
      <c r="D28" s="217">
        <v>-17.080141652038748</v>
      </c>
      <c r="E28" s="256">
        <v>113428.4951</v>
      </c>
      <c r="F28" s="217">
        <v>-15.192722637139813</v>
      </c>
      <c r="G28" s="256">
        <v>159773.10308999999</v>
      </c>
      <c r="H28" s="217">
        <v>-8.3867299057299665</v>
      </c>
      <c r="I28" s="217">
        <v>43.715505324631273</v>
      </c>
      <c r="J28" s="1"/>
    </row>
    <row r="29" spans="1:10" x14ac:dyDescent="0.2">
      <c r="A29" s="360" t="s">
        <v>523</v>
      </c>
      <c r="B29" s="360"/>
      <c r="C29" s="636">
        <v>3885.4150499999996</v>
      </c>
      <c r="D29" s="637">
        <v>-35.303042669599463</v>
      </c>
      <c r="E29" s="638">
        <v>34265.14518</v>
      </c>
      <c r="F29" s="639">
        <v>-30.650004089476944</v>
      </c>
      <c r="G29" s="638">
        <v>50984.807340000007</v>
      </c>
      <c r="H29" s="639">
        <v>-21.560240917363263</v>
      </c>
      <c r="I29" s="639">
        <v>13.949948856482902</v>
      </c>
      <c r="J29" s="1"/>
    </row>
    <row r="30" spans="1:10" x14ac:dyDescent="0.2">
      <c r="A30" s="213" t="s">
        <v>524</v>
      </c>
      <c r="B30" s="213"/>
      <c r="C30" s="636">
        <v>26625.682720000004</v>
      </c>
      <c r="D30" s="637">
        <v>1.0238535181744037</v>
      </c>
      <c r="E30" s="638">
        <v>232112.75774999999</v>
      </c>
      <c r="F30" s="639">
        <v>-1.4208176619754858</v>
      </c>
      <c r="G30" s="638">
        <v>314499.02249</v>
      </c>
      <c r="H30" s="639">
        <v>-0.17090595948618853</v>
      </c>
      <c r="I30" s="639">
        <v>86.050051143517081</v>
      </c>
      <c r="J30" s="1"/>
    </row>
    <row r="31" spans="1:10" x14ac:dyDescent="0.2">
      <c r="A31" s="819" t="s">
        <v>525</v>
      </c>
      <c r="B31" s="819"/>
      <c r="C31" s="781">
        <v>1101.71803</v>
      </c>
      <c r="D31" s="782">
        <v>-28.398112483730053</v>
      </c>
      <c r="E31" s="781">
        <v>10109.871930000001</v>
      </c>
      <c r="F31" s="782">
        <v>-31.779493224732182</v>
      </c>
      <c r="G31" s="781">
        <v>14251.466120000001</v>
      </c>
      <c r="H31" s="782">
        <v>-25.96789340810809</v>
      </c>
      <c r="I31" s="782">
        <v>3.8993424487832691</v>
      </c>
      <c r="J31" s="1"/>
    </row>
    <row r="32" spans="1:10" x14ac:dyDescent="0.2">
      <c r="A32" s="367"/>
      <c r="B32" s="367"/>
      <c r="C32" s="688"/>
      <c r="D32" s="1"/>
      <c r="E32" s="1"/>
      <c r="F32" s="1"/>
      <c r="G32" s="1"/>
      <c r="H32" s="1"/>
      <c r="I32" s="248"/>
      <c r="J32" s="1"/>
    </row>
    <row r="33" spans="1:10" x14ac:dyDescent="0.2">
      <c r="A33" s="696" t="s">
        <v>552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7" t="s">
        <v>654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7" t="s">
        <v>553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8" t="s">
        <v>650</v>
      </c>
      <c r="B36" s="898"/>
      <c r="C36" s="898"/>
      <c r="D36" s="898"/>
      <c r="E36" s="898"/>
      <c r="F36" s="898"/>
      <c r="G36" s="898"/>
      <c r="H36" s="898"/>
      <c r="I36" s="898"/>
    </row>
    <row r="37" spans="1:10" ht="19.5" customHeight="1" x14ac:dyDescent="0.2">
      <c r="A37" s="898"/>
      <c r="B37" s="898"/>
      <c r="C37" s="898"/>
      <c r="D37" s="898"/>
      <c r="E37" s="898"/>
      <c r="F37" s="898"/>
      <c r="G37" s="898"/>
      <c r="H37" s="898"/>
      <c r="I37" s="898"/>
    </row>
    <row r="64" spans="3:3" x14ac:dyDescent="0.2">
      <c r="C64" t="s">
        <v>577</v>
      </c>
    </row>
    <row r="68" spans="3:3" x14ac:dyDescent="0.2">
      <c r="C68" t="s">
        <v>578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D21">
    <cfRule type="cellIs" dxfId="0" priority="1" operator="between">
      <formula>-0.499999</formula>
      <formula>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H26" sqref="H26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0" t="s">
        <v>18</v>
      </c>
      <c r="B1" s="890"/>
      <c r="C1" s="890"/>
      <c r="D1" s="890"/>
      <c r="E1" s="890"/>
      <c r="F1" s="890"/>
      <c r="G1" s="1"/>
      <c r="H1" s="1"/>
    </row>
    <row r="2" spans="1:9" x14ac:dyDescent="0.2">
      <c r="A2" s="891"/>
      <c r="B2" s="891"/>
      <c r="C2" s="891"/>
      <c r="D2" s="891"/>
      <c r="E2" s="891"/>
      <c r="F2" s="891"/>
      <c r="G2" s="11"/>
      <c r="H2" s="62" t="s">
        <v>547</v>
      </c>
    </row>
    <row r="3" spans="1:9" x14ac:dyDescent="0.2">
      <c r="A3" s="352"/>
      <c r="B3" s="862">
        <f>INDICE!A3</f>
        <v>42248</v>
      </c>
      <c r="C3" s="862">
        <v>41671</v>
      </c>
      <c r="D3" s="880" t="s">
        <v>120</v>
      </c>
      <c r="E3" s="880"/>
      <c r="F3" s="880" t="s">
        <v>121</v>
      </c>
      <c r="G3" s="880"/>
      <c r="H3" s="880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  <c r="I4" s="62"/>
    </row>
    <row r="5" spans="1:9" ht="14.1" customHeight="1" x14ac:dyDescent="0.2">
      <c r="A5" s="641" t="s">
        <v>377</v>
      </c>
      <c r="B5" s="361">
        <v>17577.333780000001</v>
      </c>
      <c r="C5" s="362">
        <v>4.8548630537410977</v>
      </c>
      <c r="D5" s="361">
        <v>152949.40782999998</v>
      </c>
      <c r="E5" s="362">
        <v>1.2114652998512534</v>
      </c>
      <c r="F5" s="361">
        <v>205710.72673999998</v>
      </c>
      <c r="G5" s="362">
        <v>3.6047619990670757E-2</v>
      </c>
      <c r="H5" s="362">
        <v>56.284494675368698</v>
      </c>
    </row>
    <row r="6" spans="1:9" x14ac:dyDescent="0.2">
      <c r="A6" s="627" t="s">
        <v>378</v>
      </c>
      <c r="B6" s="698">
        <v>6421.9783700000016</v>
      </c>
      <c r="C6" s="699">
        <v>7.1790146013658056</v>
      </c>
      <c r="D6" s="698">
        <v>53709.911050000002</v>
      </c>
      <c r="E6" s="699">
        <v>0.42161626401515417</v>
      </c>
      <c r="F6" s="698">
        <v>73005.098299999998</v>
      </c>
      <c r="G6" s="699">
        <v>-1.3326018421641572</v>
      </c>
      <c r="H6" s="699">
        <v>19.974918817600589</v>
      </c>
    </row>
    <row r="7" spans="1:9" x14ac:dyDescent="0.2">
      <c r="A7" s="627" t="s">
        <v>379</v>
      </c>
      <c r="B7" s="700">
        <v>8352.5316500000008</v>
      </c>
      <c r="C7" s="699">
        <v>26.134320970661811</v>
      </c>
      <c r="D7" s="698">
        <v>72066.869089999993</v>
      </c>
      <c r="E7" s="699">
        <v>15.857525727058167</v>
      </c>
      <c r="F7" s="698">
        <v>91640.412300000011</v>
      </c>
      <c r="G7" s="699">
        <v>9.0776163176878555</v>
      </c>
      <c r="H7" s="699">
        <v>25.073725516837591</v>
      </c>
    </row>
    <row r="8" spans="1:9" x14ac:dyDescent="0.2">
      <c r="A8" s="627" t="s">
        <v>626</v>
      </c>
      <c r="B8" s="700">
        <v>0</v>
      </c>
      <c r="C8" s="701" t="s">
        <v>150</v>
      </c>
      <c r="D8" s="698">
        <v>0</v>
      </c>
      <c r="E8" s="701">
        <v>-100</v>
      </c>
      <c r="F8" s="698">
        <v>0</v>
      </c>
      <c r="G8" s="701">
        <v>-100</v>
      </c>
      <c r="H8" s="808">
        <v>0</v>
      </c>
    </row>
    <row r="9" spans="1:9" x14ac:dyDescent="0.2">
      <c r="A9" s="627" t="s">
        <v>627</v>
      </c>
      <c r="B9" s="698">
        <v>2802.8237600000002</v>
      </c>
      <c r="C9" s="699">
        <v>-32.457696448442853</v>
      </c>
      <c r="D9" s="698">
        <v>27172.627690000001</v>
      </c>
      <c r="E9" s="699">
        <v>-22.966732505219419</v>
      </c>
      <c r="F9" s="698">
        <v>41065.21613999999</v>
      </c>
      <c r="G9" s="699">
        <v>-13.39781279215512</v>
      </c>
      <c r="H9" s="699">
        <v>11.235850340930522</v>
      </c>
    </row>
    <row r="10" spans="1:9" x14ac:dyDescent="0.2">
      <c r="A10" s="641" t="s">
        <v>380</v>
      </c>
      <c r="B10" s="643">
        <v>12933.763989999999</v>
      </c>
      <c r="C10" s="362">
        <v>-17.080141652038737</v>
      </c>
      <c r="D10" s="643">
        <v>113428.4951</v>
      </c>
      <c r="E10" s="362">
        <v>-15.192722637139831</v>
      </c>
      <c r="F10" s="643">
        <v>159771.80050000001</v>
      </c>
      <c r="G10" s="362">
        <v>-8.3874768057224038</v>
      </c>
      <c r="H10" s="362">
        <v>43.715148923090723</v>
      </c>
    </row>
    <row r="11" spans="1:9" x14ac:dyDescent="0.2">
      <c r="A11" s="627" t="s">
        <v>381</v>
      </c>
      <c r="B11" s="698">
        <v>3774.5956499999998</v>
      </c>
      <c r="C11" s="699">
        <v>322.74310934713463</v>
      </c>
      <c r="D11" s="698">
        <v>26674.00747</v>
      </c>
      <c r="E11" s="699">
        <v>-4.7351900526497701</v>
      </c>
      <c r="F11" s="698">
        <v>36018.862310000004</v>
      </c>
      <c r="G11" s="699">
        <v>-0.79213987797331886</v>
      </c>
      <c r="H11" s="699">
        <v>9.8551178931099912</v>
      </c>
    </row>
    <row r="12" spans="1:9" x14ac:dyDescent="0.2">
      <c r="A12" s="627" t="s">
        <v>382</v>
      </c>
      <c r="B12" s="698">
        <v>1774.5232000000001</v>
      </c>
      <c r="C12" s="699">
        <v>-0.26174864425477967</v>
      </c>
      <c r="D12" s="698">
        <v>18329.11592</v>
      </c>
      <c r="E12" s="699">
        <v>31.800044680716383</v>
      </c>
      <c r="F12" s="698">
        <v>22847.737430000001</v>
      </c>
      <c r="G12" s="699">
        <v>11.490115915075039</v>
      </c>
      <c r="H12" s="699">
        <v>6.2513675203161032</v>
      </c>
    </row>
    <row r="13" spans="1:9" x14ac:dyDescent="0.2">
      <c r="A13" s="627" t="s">
        <v>383</v>
      </c>
      <c r="B13" s="698">
        <v>898.97937000000002</v>
      </c>
      <c r="C13" s="699">
        <v>-68.020179537693721</v>
      </c>
      <c r="D13" s="698">
        <v>10593.895359999999</v>
      </c>
      <c r="E13" s="699">
        <v>-48.430151501624479</v>
      </c>
      <c r="F13" s="698">
        <v>18627.743469999998</v>
      </c>
      <c r="G13" s="699">
        <v>-28.337473249649797</v>
      </c>
      <c r="H13" s="699">
        <v>5.096735327159192</v>
      </c>
    </row>
    <row r="14" spans="1:9" x14ac:dyDescent="0.2">
      <c r="A14" s="627" t="s">
        <v>384</v>
      </c>
      <c r="B14" s="698">
        <v>2675.7497100000001</v>
      </c>
      <c r="C14" s="699">
        <v>-38.751083561719774</v>
      </c>
      <c r="D14" s="698">
        <v>23319.918889999997</v>
      </c>
      <c r="E14" s="699">
        <v>-20.280346383920193</v>
      </c>
      <c r="F14" s="698">
        <v>32191.958420000003</v>
      </c>
      <c r="G14" s="699">
        <v>-15.348002286361071</v>
      </c>
      <c r="H14" s="699">
        <v>8.8080390410086444</v>
      </c>
    </row>
    <row r="15" spans="1:9" x14ac:dyDescent="0.2">
      <c r="A15" s="627" t="s">
        <v>385</v>
      </c>
      <c r="B15" s="698">
        <v>1897.8124700000003</v>
      </c>
      <c r="C15" s="699">
        <v>-21.109334394624323</v>
      </c>
      <c r="D15" s="698">
        <v>12913.233279999999</v>
      </c>
      <c r="E15" s="699">
        <v>-19.595163150577424</v>
      </c>
      <c r="F15" s="698">
        <v>17903.51095</v>
      </c>
      <c r="G15" s="699">
        <v>-10.321477144113931</v>
      </c>
      <c r="H15" s="699">
        <v>4.8985781281561973</v>
      </c>
    </row>
    <row r="16" spans="1:9" x14ac:dyDescent="0.2">
      <c r="A16" s="627" t="s">
        <v>386</v>
      </c>
      <c r="B16" s="698">
        <v>1912.1035900000002</v>
      </c>
      <c r="C16" s="699">
        <v>-42.75982182181707</v>
      </c>
      <c r="D16" s="698">
        <v>21598.32418</v>
      </c>
      <c r="E16" s="699">
        <v>-16.886173057532421</v>
      </c>
      <c r="F16" s="698">
        <v>32181.98792</v>
      </c>
      <c r="G16" s="699">
        <v>-4.2590517531373617</v>
      </c>
      <c r="H16" s="699">
        <v>8.8053110133405976</v>
      </c>
    </row>
    <row r="17" spans="1:8" x14ac:dyDescent="0.2">
      <c r="A17" s="641" t="s">
        <v>387</v>
      </c>
      <c r="B17" s="643">
        <v>0</v>
      </c>
      <c r="C17" s="643" t="s">
        <v>150</v>
      </c>
      <c r="D17" s="643">
        <v>0</v>
      </c>
      <c r="E17" s="643" t="s">
        <v>150</v>
      </c>
      <c r="F17" s="643">
        <v>1.3025899999999999</v>
      </c>
      <c r="G17" s="643" t="s">
        <v>150</v>
      </c>
      <c r="H17" s="807">
        <v>3.5640154055676889E-4</v>
      </c>
    </row>
    <row r="18" spans="1:8" x14ac:dyDescent="0.2">
      <c r="A18" s="642" t="s">
        <v>119</v>
      </c>
      <c r="B18" s="69">
        <v>30511.097770000004</v>
      </c>
      <c r="C18" s="70">
        <v>-5.7176160162616982</v>
      </c>
      <c r="D18" s="69">
        <v>266377.90292999998</v>
      </c>
      <c r="E18" s="70">
        <v>-6.4904961826469805</v>
      </c>
      <c r="F18" s="69">
        <v>365483.82983000006</v>
      </c>
      <c r="G18" s="70">
        <v>-3.8291859212203629</v>
      </c>
      <c r="H18" s="70">
        <v>100</v>
      </c>
    </row>
    <row r="19" spans="1:8" x14ac:dyDescent="0.2">
      <c r="A19" s="689"/>
      <c r="B19" s="1"/>
      <c r="C19" s="1"/>
      <c r="D19" s="1"/>
      <c r="E19" s="1"/>
      <c r="F19" s="1"/>
      <c r="G19" s="1"/>
      <c r="H19" s="248" t="s">
        <v>239</v>
      </c>
    </row>
    <row r="20" spans="1:8" x14ac:dyDescent="0.2">
      <c r="A20" s="696" t="s">
        <v>376</v>
      </c>
      <c r="B20" s="1"/>
      <c r="C20" s="1"/>
      <c r="D20" s="1"/>
      <c r="E20" s="1"/>
      <c r="F20" s="1"/>
      <c r="G20" s="1"/>
      <c r="H20" s="1"/>
    </row>
    <row r="21" spans="1:8" x14ac:dyDescent="0.2">
      <c r="A21" s="697" t="s">
        <v>654</v>
      </c>
      <c r="B21" s="1"/>
      <c r="C21" s="1"/>
      <c r="D21" s="1"/>
      <c r="E21" s="1"/>
      <c r="F21" s="1"/>
      <c r="G21" s="1"/>
      <c r="H21" s="1"/>
    </row>
    <row r="22" spans="1:8" x14ac:dyDescent="0.2">
      <c r="A22" s="898" t="s">
        <v>650</v>
      </c>
      <c r="B22" s="898"/>
      <c r="C22" s="898"/>
      <c r="D22" s="898"/>
      <c r="E22" s="898"/>
      <c r="F22" s="898"/>
      <c r="G22" s="898"/>
      <c r="H22" s="898"/>
    </row>
    <row r="23" spans="1:8" x14ac:dyDescent="0.2">
      <c r="A23" s="898"/>
      <c r="B23" s="898"/>
      <c r="C23" s="898"/>
      <c r="D23" s="898"/>
      <c r="E23" s="898"/>
      <c r="F23" s="898"/>
      <c r="G23" s="898"/>
      <c r="H23" s="898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80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D22" sqref="D22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5" t="s">
        <v>590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549</v>
      </c>
      <c r="H2" s="1"/>
    </row>
    <row r="3" spans="1:8" x14ac:dyDescent="0.2">
      <c r="A3" s="63"/>
      <c r="B3" s="862">
        <f>INDICE!A3</f>
        <v>42248</v>
      </c>
      <c r="C3" s="880">
        <v>41671</v>
      </c>
      <c r="D3" s="880" t="s">
        <v>120</v>
      </c>
      <c r="E3" s="880"/>
      <c r="F3" s="880" t="s">
        <v>121</v>
      </c>
      <c r="G3" s="880"/>
      <c r="H3" s="1"/>
    </row>
    <row r="4" spans="1:8" x14ac:dyDescent="0.2">
      <c r="A4" s="75"/>
      <c r="B4" s="261" t="s">
        <v>396</v>
      </c>
      <c r="C4" s="262" t="s">
        <v>491</v>
      </c>
      <c r="D4" s="261" t="s">
        <v>396</v>
      </c>
      <c r="E4" s="262" t="s">
        <v>491</v>
      </c>
      <c r="F4" s="261" t="s">
        <v>396</v>
      </c>
      <c r="G4" s="263" t="s">
        <v>491</v>
      </c>
      <c r="H4" s="1"/>
    </row>
    <row r="5" spans="1:8" x14ac:dyDescent="0.2">
      <c r="A5" s="702" t="s">
        <v>548</v>
      </c>
      <c r="B5" s="703">
        <v>19.623134242179141</v>
      </c>
      <c r="C5" s="663">
        <v>-26.281507466650361</v>
      </c>
      <c r="D5" s="704">
        <v>22.389443413819119</v>
      </c>
      <c r="E5" s="663">
        <v>-10.714503360941622</v>
      </c>
      <c r="F5" s="704">
        <v>23.257845883508068</v>
      </c>
      <c r="G5" s="663">
        <v>-7.7184943968142417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397</v>
      </c>
      <c r="H6" s="1"/>
    </row>
    <row r="7" spans="1:8" x14ac:dyDescent="0.2">
      <c r="A7" s="275" t="s">
        <v>561</v>
      </c>
      <c r="B7" s="94"/>
      <c r="C7" s="289"/>
      <c r="D7" s="289"/>
      <c r="E7" s="289"/>
      <c r="F7" s="94"/>
      <c r="G7" s="94"/>
      <c r="H7" s="1"/>
    </row>
    <row r="8" spans="1:8" x14ac:dyDescent="0.2">
      <c r="A8" s="696" t="s">
        <v>398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5"/>
  <sheetViews>
    <sheetView workbookViewId="0">
      <selection activeCell="M22" sqref="M22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10"/>
  </cols>
  <sheetData>
    <row r="1" spans="1:14" x14ac:dyDescent="0.2">
      <c r="A1" s="890" t="s">
        <v>388</v>
      </c>
      <c r="B1" s="890"/>
      <c r="C1" s="890"/>
      <c r="D1" s="890"/>
      <c r="E1" s="890"/>
      <c r="F1" s="890"/>
      <c r="G1" s="890"/>
      <c r="H1" s="1"/>
      <c r="I1" s="1"/>
    </row>
    <row r="2" spans="1:14" x14ac:dyDescent="0.2">
      <c r="A2" s="891"/>
      <c r="B2" s="891"/>
      <c r="C2" s="891"/>
      <c r="D2" s="891"/>
      <c r="E2" s="891"/>
      <c r="F2" s="891"/>
      <c r="G2" s="891"/>
      <c r="H2" s="11"/>
      <c r="I2" s="62" t="s">
        <v>547</v>
      </c>
    </row>
    <row r="3" spans="1:14" x14ac:dyDescent="0.2">
      <c r="A3" s="876" t="s">
        <v>528</v>
      </c>
      <c r="B3" s="876" t="s">
        <v>529</v>
      </c>
      <c r="C3" s="859">
        <f>INDICE!A3</f>
        <v>42248</v>
      </c>
      <c r="D3" s="860">
        <v>41671</v>
      </c>
      <c r="E3" s="860" t="s">
        <v>120</v>
      </c>
      <c r="F3" s="860"/>
      <c r="G3" s="860" t="s">
        <v>121</v>
      </c>
      <c r="H3" s="860"/>
      <c r="I3" s="860"/>
    </row>
    <row r="4" spans="1:14" x14ac:dyDescent="0.2">
      <c r="A4" s="877"/>
      <c r="B4" s="877"/>
      <c r="C4" s="97" t="s">
        <v>55</v>
      </c>
      <c r="D4" s="97" t="s">
        <v>491</v>
      </c>
      <c r="E4" s="97" t="s">
        <v>55</v>
      </c>
      <c r="F4" s="97" t="s">
        <v>491</v>
      </c>
      <c r="G4" s="97" t="s">
        <v>55</v>
      </c>
      <c r="H4" s="449" t="s">
        <v>491</v>
      </c>
      <c r="I4" s="449" t="s">
        <v>110</v>
      </c>
    </row>
    <row r="5" spans="1:14" x14ac:dyDescent="0.2">
      <c r="A5" s="623"/>
      <c r="B5" s="647" t="s">
        <v>212</v>
      </c>
      <c r="C5" s="202">
        <v>0</v>
      </c>
      <c r="D5" s="187" t="s">
        <v>150</v>
      </c>
      <c r="E5" s="363">
        <v>911.50125000000003</v>
      </c>
      <c r="F5" s="187" t="s">
        <v>150</v>
      </c>
      <c r="G5" s="630">
        <v>911.50125000000003</v>
      </c>
      <c r="H5" s="187" t="s">
        <v>150</v>
      </c>
      <c r="I5" s="644">
        <v>1.4531895780186588</v>
      </c>
    </row>
    <row r="6" spans="1:14" x14ac:dyDescent="0.2">
      <c r="A6" s="623"/>
      <c r="B6" s="647" t="s">
        <v>250</v>
      </c>
      <c r="C6" s="202">
        <v>0</v>
      </c>
      <c r="D6" s="187" t="s">
        <v>150</v>
      </c>
      <c r="E6" s="363">
        <v>0</v>
      </c>
      <c r="F6" s="187">
        <v>-100</v>
      </c>
      <c r="G6" s="363">
        <v>0</v>
      </c>
      <c r="H6" s="187">
        <v>-100</v>
      </c>
      <c r="I6" s="644">
        <v>0</v>
      </c>
    </row>
    <row r="7" spans="1:14" x14ac:dyDescent="0.2">
      <c r="A7" s="623"/>
      <c r="B7" s="647" t="s">
        <v>213</v>
      </c>
      <c r="C7" s="202">
        <v>0</v>
      </c>
      <c r="D7" s="187" t="s">
        <v>150</v>
      </c>
      <c r="E7" s="363">
        <v>0</v>
      </c>
      <c r="F7" s="187">
        <v>-100</v>
      </c>
      <c r="G7" s="363">
        <v>0</v>
      </c>
      <c r="H7" s="187">
        <v>-100</v>
      </c>
      <c r="I7" s="644">
        <v>0</v>
      </c>
    </row>
    <row r="8" spans="1:14" x14ac:dyDescent="0.2">
      <c r="A8" s="838" t="s">
        <v>347</v>
      </c>
      <c r="B8" s="648"/>
      <c r="C8" s="366">
        <v>0</v>
      </c>
      <c r="D8" s="196" t="s">
        <v>150</v>
      </c>
      <c r="E8" s="192">
        <v>911.50125000000003</v>
      </c>
      <c r="F8" s="364">
        <v>-52.247694530759667</v>
      </c>
      <c r="G8" s="252">
        <v>911.50125000000003</v>
      </c>
      <c r="H8" s="364">
        <v>-52.247694530759667</v>
      </c>
      <c r="I8" s="365">
        <v>1.4531895780186588</v>
      </c>
    </row>
    <row r="9" spans="1:14" x14ac:dyDescent="0.2">
      <c r="A9" s="623"/>
      <c r="B9" s="647" t="s">
        <v>251</v>
      </c>
      <c r="C9" s="202">
        <v>380.19683000000003</v>
      </c>
      <c r="D9" s="187">
        <v>-63.021315053533456</v>
      </c>
      <c r="E9" s="363">
        <v>1987.7369100000001</v>
      </c>
      <c r="F9" s="187">
        <v>-73.104725198793176</v>
      </c>
      <c r="G9" s="630">
        <v>2983.2011100000004</v>
      </c>
      <c r="H9" s="187">
        <v>-59.635496409474406</v>
      </c>
      <c r="I9" s="646">
        <v>4.7560623336344241</v>
      </c>
    </row>
    <row r="10" spans="1:14" x14ac:dyDescent="0.2">
      <c r="A10" s="623"/>
      <c r="B10" s="647" t="s">
        <v>214</v>
      </c>
      <c r="C10" s="785">
        <v>0</v>
      </c>
      <c r="D10" s="786">
        <v>-100</v>
      </c>
      <c r="E10" s="787">
        <v>906.947</v>
      </c>
      <c r="F10" s="786">
        <v>-88.386097213819028</v>
      </c>
      <c r="G10" s="788">
        <v>1782.9258</v>
      </c>
      <c r="H10" s="786">
        <v>-82.559491731566752</v>
      </c>
      <c r="I10" s="789">
        <v>2.8424856147378619</v>
      </c>
    </row>
    <row r="11" spans="1:14" x14ac:dyDescent="0.2">
      <c r="A11" s="623"/>
      <c r="B11" s="647" t="s">
        <v>620</v>
      </c>
      <c r="C11" s="785">
        <v>0</v>
      </c>
      <c r="D11" s="786">
        <v>-100</v>
      </c>
      <c r="E11" s="787">
        <v>0</v>
      </c>
      <c r="F11" s="786">
        <v>-100</v>
      </c>
      <c r="G11" s="787">
        <v>0</v>
      </c>
      <c r="H11" s="786">
        <v>-100</v>
      </c>
      <c r="I11" s="789">
        <v>0</v>
      </c>
      <c r="J11" s="397"/>
    </row>
    <row r="12" spans="1:14" x14ac:dyDescent="0.2">
      <c r="A12" s="838" t="s">
        <v>535</v>
      </c>
      <c r="B12" s="648"/>
      <c r="C12" s="366">
        <v>380.19683000000003</v>
      </c>
      <c r="D12" s="196">
        <v>-87.905719494014605</v>
      </c>
      <c r="E12" s="192">
        <v>2894.6839100000002</v>
      </c>
      <c r="F12" s="364">
        <v>-82.053750599679418</v>
      </c>
      <c r="G12" s="252">
        <v>4766.12691</v>
      </c>
      <c r="H12" s="364">
        <v>-74.297579270961833</v>
      </c>
      <c r="I12" s="365">
        <v>7.5985479483722846</v>
      </c>
      <c r="J12" s="397"/>
    </row>
    <row r="13" spans="1:14" x14ac:dyDescent="0.2">
      <c r="A13" s="624"/>
      <c r="B13" s="647" t="s">
        <v>313</v>
      </c>
      <c r="C13" s="202">
        <v>0</v>
      </c>
      <c r="D13" s="187" t="s">
        <v>150</v>
      </c>
      <c r="E13" s="363">
        <v>202.24161999999998</v>
      </c>
      <c r="F13" s="187" t="s">
        <v>150</v>
      </c>
      <c r="G13" s="630">
        <v>202.24161999999998</v>
      </c>
      <c r="H13" s="187" t="s">
        <v>150</v>
      </c>
      <c r="I13" s="633">
        <v>0.32243007283381114</v>
      </c>
      <c r="J13" s="397"/>
      <c r="K13" s="790"/>
      <c r="L13" s="790"/>
      <c r="M13" s="790"/>
      <c r="N13" s="790"/>
    </row>
    <row r="14" spans="1:14" x14ac:dyDescent="0.2">
      <c r="A14" s="624"/>
      <c r="B14" s="647" t="s">
        <v>317</v>
      </c>
      <c r="C14" s="202">
        <v>0</v>
      </c>
      <c r="D14" s="187" t="s">
        <v>150</v>
      </c>
      <c r="E14" s="363">
        <v>0</v>
      </c>
      <c r="F14" s="187">
        <v>-100</v>
      </c>
      <c r="G14" s="630">
        <v>0.87263999999999997</v>
      </c>
      <c r="H14" s="187">
        <v>45.20283536889746</v>
      </c>
      <c r="I14" s="653">
        <v>1.3912338061656002E-3</v>
      </c>
      <c r="J14" s="397"/>
      <c r="K14" s="790"/>
      <c r="L14" s="790"/>
      <c r="M14" s="790"/>
      <c r="N14" s="790"/>
    </row>
    <row r="15" spans="1:14" x14ac:dyDescent="0.2">
      <c r="A15" s="623"/>
      <c r="B15" s="647" t="s">
        <v>254</v>
      </c>
      <c r="C15" s="202">
        <v>1185.2173400000006</v>
      </c>
      <c r="D15" s="187">
        <v>5277.4106685504603</v>
      </c>
      <c r="E15" s="363">
        <v>5558.8332099999998</v>
      </c>
      <c r="F15" s="187">
        <v>1108.7466851698816</v>
      </c>
      <c r="G15" s="630">
        <v>5589.9371900000006</v>
      </c>
      <c r="H15" s="187">
        <v>529.14008257336911</v>
      </c>
      <c r="I15" s="633">
        <v>8.9119334354033057</v>
      </c>
      <c r="J15" s="397"/>
      <c r="K15" s="790"/>
      <c r="L15" s="790"/>
      <c r="M15" s="790"/>
      <c r="N15" s="790"/>
    </row>
    <row r="16" spans="1:14" x14ac:dyDescent="0.2">
      <c r="A16" s="623"/>
      <c r="B16" s="654" t="s">
        <v>372</v>
      </c>
      <c r="C16" s="650">
        <v>1164.9484</v>
      </c>
      <c r="D16" s="651">
        <v>7592.8457327908691</v>
      </c>
      <c r="E16" s="800">
        <v>5432.5393699999995</v>
      </c>
      <c r="F16" s="651">
        <v>1249.9015566730784</v>
      </c>
      <c r="G16" s="692">
        <v>5434.1234800000002</v>
      </c>
      <c r="H16" s="651">
        <v>562.02134303925072</v>
      </c>
      <c r="I16" s="793">
        <v>8.6635225204600488</v>
      </c>
      <c r="J16" s="397"/>
      <c r="K16" s="791"/>
      <c r="L16" s="792"/>
      <c r="M16" s="791"/>
      <c r="N16" s="790"/>
    </row>
    <row r="17" spans="1:14" x14ac:dyDescent="0.2">
      <c r="A17" s="623"/>
      <c r="B17" s="654" t="s">
        <v>369</v>
      </c>
      <c r="C17" s="650">
        <v>20.268939999999994</v>
      </c>
      <c r="D17" s="651">
        <v>193.86348479137061</v>
      </c>
      <c r="E17" s="652">
        <v>126.29384</v>
      </c>
      <c r="F17" s="651">
        <v>119.85412672223113</v>
      </c>
      <c r="G17" s="692">
        <v>155.81370999999999</v>
      </c>
      <c r="H17" s="651">
        <v>130.26791634886919</v>
      </c>
      <c r="I17" s="653">
        <v>0.24841091494325612</v>
      </c>
      <c r="J17" s="397"/>
      <c r="K17" s="791"/>
      <c r="L17" s="790"/>
      <c r="M17" s="790"/>
      <c r="N17" s="790"/>
    </row>
    <row r="18" spans="1:14" x14ac:dyDescent="0.2">
      <c r="A18" s="624"/>
      <c r="B18" s="647" t="s">
        <v>255</v>
      </c>
      <c r="C18" s="202">
        <v>0</v>
      </c>
      <c r="D18" s="187" t="s">
        <v>150</v>
      </c>
      <c r="E18" s="363">
        <v>0</v>
      </c>
      <c r="F18" s="187" t="s">
        <v>150</v>
      </c>
      <c r="G18" s="630">
        <v>644.59037999999998</v>
      </c>
      <c r="H18" s="187" t="s">
        <v>150</v>
      </c>
      <c r="I18" s="645">
        <v>1.0276585164387726</v>
      </c>
      <c r="K18" s="790"/>
      <c r="L18" s="790"/>
      <c r="M18" s="790"/>
      <c r="N18" s="790"/>
    </row>
    <row r="19" spans="1:14" x14ac:dyDescent="0.2">
      <c r="A19" s="624"/>
      <c r="B19" s="647" t="s">
        <v>219</v>
      </c>
      <c r="C19" s="202">
        <v>7.4442500000000011</v>
      </c>
      <c r="D19" s="187">
        <v>-10.011979464465945</v>
      </c>
      <c r="E19" s="363">
        <v>68.362499999999997</v>
      </c>
      <c r="F19" s="187">
        <v>24.116230708311747</v>
      </c>
      <c r="G19" s="630">
        <v>91.552079999999989</v>
      </c>
      <c r="H19" s="187">
        <v>-89.945250027670525</v>
      </c>
      <c r="I19" s="633">
        <v>0.1459597872212797</v>
      </c>
      <c r="K19" s="790"/>
      <c r="L19" s="790"/>
      <c r="M19" s="790"/>
      <c r="N19" s="790"/>
    </row>
    <row r="20" spans="1:14" x14ac:dyDescent="0.2">
      <c r="A20" s="623"/>
      <c r="B20" s="647" t="s">
        <v>641</v>
      </c>
      <c r="C20" s="202">
        <v>0</v>
      </c>
      <c r="D20" s="187" t="s">
        <v>150</v>
      </c>
      <c r="E20" s="363">
        <v>0.53159000000000001</v>
      </c>
      <c r="F20" s="187" t="s">
        <v>150</v>
      </c>
      <c r="G20" s="630">
        <v>0.53159000000000001</v>
      </c>
      <c r="H20" s="187" t="s">
        <v>150</v>
      </c>
      <c r="I20" s="653">
        <v>8.4750410137006253E-4</v>
      </c>
    </row>
    <row r="21" spans="1:14" x14ac:dyDescent="0.2">
      <c r="A21" s="623"/>
      <c r="B21" s="647" t="s">
        <v>221</v>
      </c>
      <c r="C21" s="202">
        <v>0</v>
      </c>
      <c r="D21" s="187" t="s">
        <v>150</v>
      </c>
      <c r="E21" s="363">
        <v>0</v>
      </c>
      <c r="F21" s="187">
        <v>-100</v>
      </c>
      <c r="G21" s="363">
        <v>0</v>
      </c>
      <c r="H21" s="187">
        <v>-100</v>
      </c>
      <c r="I21" s="644">
        <v>0</v>
      </c>
    </row>
    <row r="22" spans="1:14" x14ac:dyDescent="0.2">
      <c r="A22" s="623"/>
      <c r="B22" s="647" t="s">
        <v>257</v>
      </c>
      <c r="C22" s="202">
        <v>3475.9072299999998</v>
      </c>
      <c r="D22" s="187">
        <v>849.69296994786328</v>
      </c>
      <c r="E22" s="363">
        <v>26579.043000000001</v>
      </c>
      <c r="F22" s="187">
        <v>496.27633423731163</v>
      </c>
      <c r="G22" s="630">
        <v>28488.50102</v>
      </c>
      <c r="H22" s="187">
        <v>394.73484333750298</v>
      </c>
      <c r="I22" s="633">
        <v>45.418690073807277</v>
      </c>
    </row>
    <row r="23" spans="1:14" x14ac:dyDescent="0.2">
      <c r="A23" s="623"/>
      <c r="B23" s="654" t="s">
        <v>372</v>
      </c>
      <c r="C23" s="650">
        <v>3439.1154900000001</v>
      </c>
      <c r="D23" s="651">
        <v>910.0281324064531</v>
      </c>
      <c r="E23" s="800">
        <v>26473.923120000003</v>
      </c>
      <c r="F23" s="651">
        <v>506.83433556759468</v>
      </c>
      <c r="G23" s="692">
        <v>28372.763660000004</v>
      </c>
      <c r="H23" s="651">
        <v>401.74576477280721</v>
      </c>
      <c r="I23" s="793">
        <v>45.234172142164958</v>
      </c>
    </row>
    <row r="24" spans="1:14" x14ac:dyDescent="0.2">
      <c r="A24" s="623"/>
      <c r="B24" s="654" t="s">
        <v>369</v>
      </c>
      <c r="C24" s="650">
        <v>36.791739999999997</v>
      </c>
      <c r="D24" s="651">
        <v>44.24592237356633</v>
      </c>
      <c r="E24" s="652">
        <v>105.11988000000001</v>
      </c>
      <c r="F24" s="651">
        <v>10.796529088180003</v>
      </c>
      <c r="G24" s="692">
        <v>115.73735999999998</v>
      </c>
      <c r="H24" s="651">
        <v>11.792752720265437</v>
      </c>
      <c r="I24" s="653">
        <v>0.18451793164232475</v>
      </c>
    </row>
    <row r="25" spans="1:14" x14ac:dyDescent="0.2">
      <c r="A25" s="623"/>
      <c r="B25" s="647" t="s">
        <v>389</v>
      </c>
      <c r="C25" s="907">
        <v>1.2004999999999999</v>
      </c>
      <c r="D25" s="187">
        <v>99.048282265552459</v>
      </c>
      <c r="E25" s="363">
        <v>7.101</v>
      </c>
      <c r="F25" s="187">
        <v>98.939326447079793</v>
      </c>
      <c r="G25" s="189">
        <v>7.9941700000000004</v>
      </c>
      <c r="H25" s="187">
        <v>91.688327258776113</v>
      </c>
      <c r="I25" s="644">
        <v>1.2744957320584498E-2</v>
      </c>
    </row>
    <row r="26" spans="1:14" x14ac:dyDescent="0.2">
      <c r="A26" s="623"/>
      <c r="B26" s="647" t="s">
        <v>259</v>
      </c>
      <c r="C26" s="202">
        <v>0</v>
      </c>
      <c r="D26" s="187" t="s">
        <v>150</v>
      </c>
      <c r="E26" s="363">
        <v>0</v>
      </c>
      <c r="F26" s="187" t="s">
        <v>150</v>
      </c>
      <c r="G26" s="189">
        <v>2845.3182700000002</v>
      </c>
      <c r="H26" s="187" t="s">
        <v>150</v>
      </c>
      <c r="I26" s="644">
        <v>4.5362382729700927</v>
      </c>
    </row>
    <row r="27" spans="1:14" x14ac:dyDescent="0.2">
      <c r="A27" s="838" t="s">
        <v>519</v>
      </c>
      <c r="B27" s="648"/>
      <c r="C27" s="366">
        <v>4669.7693200000003</v>
      </c>
      <c r="D27" s="196">
        <v>1076.5027541853949</v>
      </c>
      <c r="E27" s="192">
        <v>32416.112920000003</v>
      </c>
      <c r="F27" s="364">
        <v>533.56903077206869</v>
      </c>
      <c r="G27" s="252">
        <v>37871.538959999998</v>
      </c>
      <c r="H27" s="364">
        <v>391.71427802568479</v>
      </c>
      <c r="I27" s="365">
        <v>60.377893853902656</v>
      </c>
    </row>
    <row r="28" spans="1:14" x14ac:dyDescent="0.2">
      <c r="A28" s="623"/>
      <c r="B28" s="647" t="s">
        <v>390</v>
      </c>
      <c r="C28" s="202">
        <v>0</v>
      </c>
      <c r="D28" s="187">
        <v>-100</v>
      </c>
      <c r="E28" s="363">
        <v>2029.6219600000002</v>
      </c>
      <c r="F28" s="187">
        <v>-33.654868817292169</v>
      </c>
      <c r="G28" s="189">
        <v>2029.6219600000002</v>
      </c>
      <c r="H28" s="187">
        <v>-33.654868817292169</v>
      </c>
      <c r="I28" s="644">
        <v>3.2357887381830834</v>
      </c>
    </row>
    <row r="29" spans="1:14" x14ac:dyDescent="0.2">
      <c r="A29" s="623"/>
      <c r="B29" s="647" t="s">
        <v>262</v>
      </c>
      <c r="C29" s="202">
        <v>0</v>
      </c>
      <c r="D29" s="187" t="s">
        <v>150</v>
      </c>
      <c r="E29" s="363">
        <v>0</v>
      </c>
      <c r="F29" s="187">
        <v>-100</v>
      </c>
      <c r="G29" s="189">
        <v>0</v>
      </c>
      <c r="H29" s="187">
        <v>-100</v>
      </c>
      <c r="I29" s="644">
        <v>0</v>
      </c>
    </row>
    <row r="30" spans="1:14" x14ac:dyDescent="0.2">
      <c r="A30" s="838" t="s">
        <v>394</v>
      </c>
      <c r="B30" s="648"/>
      <c r="C30" s="366">
        <v>0</v>
      </c>
      <c r="D30" s="196">
        <v>-100</v>
      </c>
      <c r="E30" s="192">
        <v>2029.6219600000002</v>
      </c>
      <c r="F30" s="364">
        <v>-48.595442784569727</v>
      </c>
      <c r="G30" s="252">
        <v>2029.6219600000002</v>
      </c>
      <c r="H30" s="364">
        <v>-48.595442784569727</v>
      </c>
      <c r="I30" s="365">
        <v>3.2357887381830834</v>
      </c>
    </row>
    <row r="31" spans="1:14" x14ac:dyDescent="0.2">
      <c r="A31" s="623"/>
      <c r="B31" s="649" t="s">
        <v>391</v>
      </c>
      <c r="C31" s="202">
        <v>0</v>
      </c>
      <c r="D31" s="198">
        <v>-100</v>
      </c>
      <c r="E31" s="363">
        <v>485.78696000000002</v>
      </c>
      <c r="F31" s="198">
        <v>-93.428197908436047</v>
      </c>
      <c r="G31" s="630">
        <v>4330.50353</v>
      </c>
      <c r="H31" s="198">
        <v>-57.700015586757438</v>
      </c>
      <c r="I31" s="644">
        <v>6.9040416536664235</v>
      </c>
    </row>
    <row r="32" spans="1:14" x14ac:dyDescent="0.2">
      <c r="A32" s="623"/>
      <c r="B32" s="649" t="s">
        <v>618</v>
      </c>
      <c r="C32" s="202">
        <v>0</v>
      </c>
      <c r="D32" s="198">
        <v>-100</v>
      </c>
      <c r="E32" s="363">
        <v>0</v>
      </c>
      <c r="F32" s="198">
        <v>-100</v>
      </c>
      <c r="G32" s="630">
        <v>1305.12752</v>
      </c>
      <c r="H32" s="198">
        <v>-29.992025985794051</v>
      </c>
      <c r="I32" s="644">
        <v>2.0807406572940392</v>
      </c>
    </row>
    <row r="33" spans="1:14" x14ac:dyDescent="0.2">
      <c r="A33" s="623"/>
      <c r="B33" s="647" t="s">
        <v>265</v>
      </c>
      <c r="C33" s="202">
        <v>0</v>
      </c>
      <c r="D33" s="187" t="s">
        <v>150</v>
      </c>
      <c r="E33" s="363">
        <v>1037.6206099999999</v>
      </c>
      <c r="F33" s="187">
        <v>-49.346959518153092</v>
      </c>
      <c r="G33" s="630">
        <v>1991.6796499999998</v>
      </c>
      <c r="H33" s="187">
        <v>-2.7731051541847567</v>
      </c>
      <c r="I33" s="644">
        <v>3.1752980153695343</v>
      </c>
    </row>
    <row r="34" spans="1:14" x14ac:dyDescent="0.2">
      <c r="A34" s="623"/>
      <c r="B34" s="647" t="s">
        <v>392</v>
      </c>
      <c r="C34" s="202">
        <v>0</v>
      </c>
      <c r="D34" s="187" t="s">
        <v>150</v>
      </c>
      <c r="E34" s="363">
        <v>2141.5111099999999</v>
      </c>
      <c r="F34" s="187">
        <v>-74.078329903312394</v>
      </c>
      <c r="G34" s="189">
        <v>6327.1877899999999</v>
      </c>
      <c r="H34" s="187">
        <v>-36.67160961761769</v>
      </c>
      <c r="I34" s="644">
        <v>10.087318426162234</v>
      </c>
    </row>
    <row r="35" spans="1:14" x14ac:dyDescent="0.2">
      <c r="A35" s="623"/>
      <c r="B35" s="647" t="s">
        <v>393</v>
      </c>
      <c r="C35" s="202">
        <v>0</v>
      </c>
      <c r="D35" s="187" t="s">
        <v>150</v>
      </c>
      <c r="E35" s="363">
        <v>1066.23099</v>
      </c>
      <c r="F35" s="187">
        <v>4.1457547704636415</v>
      </c>
      <c r="G35" s="189">
        <v>1066.23099</v>
      </c>
      <c r="H35" s="187">
        <v>4.1457547704636415</v>
      </c>
      <c r="I35" s="644">
        <v>1.6998723396468371</v>
      </c>
    </row>
    <row r="36" spans="1:14" x14ac:dyDescent="0.2">
      <c r="A36" s="623"/>
      <c r="B36" s="647" t="s">
        <v>658</v>
      </c>
      <c r="C36" s="785">
        <v>0</v>
      </c>
      <c r="D36" s="786" t="s">
        <v>150</v>
      </c>
      <c r="E36" s="787">
        <v>995.63668000000007</v>
      </c>
      <c r="F36" s="786" t="s">
        <v>150</v>
      </c>
      <c r="G36" s="189">
        <v>995.63668000000007</v>
      </c>
      <c r="H36" s="786" t="s">
        <v>150</v>
      </c>
      <c r="I36" s="789">
        <v>1.587325137369914</v>
      </c>
    </row>
    <row r="37" spans="1:14" x14ac:dyDescent="0.2">
      <c r="A37" s="623"/>
      <c r="B37" s="647" t="s">
        <v>267</v>
      </c>
      <c r="C37" s="202">
        <v>0</v>
      </c>
      <c r="D37" s="187" t="s">
        <v>150</v>
      </c>
      <c r="E37" s="363">
        <v>0</v>
      </c>
      <c r="F37" s="187" t="s">
        <v>150</v>
      </c>
      <c r="G37" s="189">
        <v>0</v>
      </c>
      <c r="H37" s="187">
        <v>-100</v>
      </c>
      <c r="I37" s="644">
        <v>0</v>
      </c>
    </row>
    <row r="38" spans="1:14" x14ac:dyDescent="0.2">
      <c r="A38" s="623"/>
      <c r="B38" s="647" t="s">
        <v>619</v>
      </c>
      <c r="C38" s="202">
        <v>0</v>
      </c>
      <c r="D38" s="187" t="s">
        <v>150</v>
      </c>
      <c r="E38" s="363">
        <v>0</v>
      </c>
      <c r="F38" s="187">
        <v>-100</v>
      </c>
      <c r="G38" s="189">
        <v>0</v>
      </c>
      <c r="H38" s="187">
        <v>-100</v>
      </c>
      <c r="I38" s="644">
        <v>0</v>
      </c>
    </row>
    <row r="39" spans="1:14" x14ac:dyDescent="0.2">
      <c r="A39" s="840" t="s">
        <v>536</v>
      </c>
      <c r="B39" s="648"/>
      <c r="C39" s="366">
        <v>0</v>
      </c>
      <c r="D39" s="196">
        <v>-100</v>
      </c>
      <c r="E39" s="192">
        <v>5726.7863499999994</v>
      </c>
      <c r="F39" s="364">
        <v>-74.549843495496518</v>
      </c>
      <c r="G39" s="252">
        <v>16016.366160000001</v>
      </c>
      <c r="H39" s="364">
        <v>-42.832564093573545</v>
      </c>
      <c r="I39" s="365">
        <v>25.534596229508981</v>
      </c>
    </row>
    <row r="40" spans="1:14" x14ac:dyDescent="0.2">
      <c r="A40" s="839"/>
      <c r="B40" s="649" t="s">
        <v>231</v>
      </c>
      <c r="C40" s="202">
        <v>0</v>
      </c>
      <c r="D40" s="198" t="s">
        <v>150</v>
      </c>
      <c r="E40" s="363">
        <v>930.87868000000003</v>
      </c>
      <c r="F40" s="198" t="s">
        <v>150</v>
      </c>
      <c r="G40" s="630">
        <v>930.87868000000003</v>
      </c>
      <c r="H40" s="198" t="s">
        <v>150</v>
      </c>
      <c r="I40" s="644">
        <v>1.4840826561409171</v>
      </c>
    </row>
    <row r="41" spans="1:14" x14ac:dyDescent="0.2">
      <c r="A41" s="838" t="s">
        <v>520</v>
      </c>
      <c r="B41" s="648"/>
      <c r="C41" s="366">
        <v>0</v>
      </c>
      <c r="D41" s="196" t="s">
        <v>150</v>
      </c>
      <c r="E41" s="192">
        <v>930.87868000000003</v>
      </c>
      <c r="F41" s="364" t="s">
        <v>150</v>
      </c>
      <c r="G41" s="252">
        <v>930.87868000000003</v>
      </c>
      <c r="H41" s="364" t="s">
        <v>150</v>
      </c>
      <c r="I41" s="365">
        <v>1.4840826561409171</v>
      </c>
    </row>
    <row r="42" spans="1:14" x14ac:dyDescent="0.2">
      <c r="A42" s="629" t="s">
        <v>657</v>
      </c>
      <c r="B42" s="648"/>
      <c r="C42" s="366">
        <v>4.1230000000000002</v>
      </c>
      <c r="D42" s="196" t="s">
        <v>150</v>
      </c>
      <c r="E42" s="192">
        <v>164.11306999999996</v>
      </c>
      <c r="F42" s="364">
        <v>81.591446473683092</v>
      </c>
      <c r="G42" s="252">
        <v>198.14630999999997</v>
      </c>
      <c r="H42" s="364">
        <v>119.24929590509041</v>
      </c>
      <c r="I42" s="365">
        <v>0.31590099587340587</v>
      </c>
    </row>
    <row r="43" spans="1:14" x14ac:dyDescent="0.2">
      <c r="A43" s="631" t="s">
        <v>119</v>
      </c>
      <c r="B43" s="368"/>
      <c r="C43" s="368">
        <v>5054.0891500000007</v>
      </c>
      <c r="D43" s="358">
        <v>-25.425376023218753</v>
      </c>
      <c r="E43" s="205">
        <v>45073.69814</v>
      </c>
      <c r="F43" s="358">
        <v>-9.3005310907211758</v>
      </c>
      <c r="G43" s="255">
        <v>62724.180230000005</v>
      </c>
      <c r="H43" s="208">
        <v>4.1764796200068979</v>
      </c>
      <c r="I43" s="369">
        <v>100</v>
      </c>
    </row>
    <row r="44" spans="1:14" x14ac:dyDescent="0.2">
      <c r="A44" s="370"/>
      <c r="B44" s="370" t="s">
        <v>372</v>
      </c>
      <c r="C44" s="655">
        <v>4604.0638900000004</v>
      </c>
      <c r="D44" s="217">
        <v>1194.5845221633649</v>
      </c>
      <c r="E44" s="256">
        <v>31906.462490000002</v>
      </c>
      <c r="F44" s="217">
        <v>569.5909979380732</v>
      </c>
      <c r="G44" s="256">
        <v>33806.887139999999</v>
      </c>
      <c r="H44" s="217">
        <v>422.06192848152079</v>
      </c>
      <c r="I44" s="656">
        <v>53.897694662625007</v>
      </c>
    </row>
    <row r="45" spans="1:14" x14ac:dyDescent="0.2">
      <c r="A45" s="370"/>
      <c r="B45" s="370" t="s">
        <v>369</v>
      </c>
      <c r="C45" s="655">
        <v>450.02526</v>
      </c>
      <c r="D45" s="217">
        <v>-92.991989292061703</v>
      </c>
      <c r="E45" s="256">
        <v>13167.235649999999</v>
      </c>
      <c r="F45" s="217">
        <v>-70.694274446340046</v>
      </c>
      <c r="G45" s="256">
        <v>28917.29309000001</v>
      </c>
      <c r="H45" s="217">
        <v>-46.184259360018295</v>
      </c>
      <c r="I45" s="656">
        <v>46.102305337375007</v>
      </c>
    </row>
    <row r="46" spans="1:14" x14ac:dyDescent="0.2">
      <c r="A46" s="214"/>
      <c r="B46" s="214" t="s">
        <v>523</v>
      </c>
      <c r="C46" s="636">
        <v>4669.7693200000003</v>
      </c>
      <c r="D46" s="637">
        <v>172.19351721106048</v>
      </c>
      <c r="E46" s="636">
        <v>35752.139029999998</v>
      </c>
      <c r="F46" s="637">
        <v>57.646326316071196</v>
      </c>
      <c r="G46" s="636">
        <v>49237.958319999998</v>
      </c>
      <c r="H46" s="639">
        <v>65.009725291956826</v>
      </c>
      <c r="I46" s="639">
        <v>78.499165934814783</v>
      </c>
      <c r="J46" s="811"/>
      <c r="K46" s="258"/>
      <c r="L46" s="811"/>
      <c r="M46" s="436"/>
      <c r="N46" s="811"/>
    </row>
    <row r="47" spans="1:14" x14ac:dyDescent="0.2">
      <c r="A47" s="214"/>
      <c r="B47" s="214" t="s">
        <v>524</v>
      </c>
      <c r="C47" s="636">
        <v>384.31983000000008</v>
      </c>
      <c r="D47" s="637">
        <v>-92.407173461180264</v>
      </c>
      <c r="E47" s="636">
        <v>9321.5591100000001</v>
      </c>
      <c r="F47" s="637">
        <v>-65.497376257832528</v>
      </c>
      <c r="G47" s="636">
        <v>13486.221910000004</v>
      </c>
      <c r="H47" s="639">
        <v>-55.593770951447041</v>
      </c>
      <c r="I47" s="639">
        <v>21.500834065185202</v>
      </c>
      <c r="J47" s="811"/>
      <c r="K47" s="258"/>
      <c r="L47" s="811"/>
      <c r="M47" s="436"/>
      <c r="N47" s="811"/>
    </row>
    <row r="48" spans="1:14" x14ac:dyDescent="0.2">
      <c r="A48" s="815"/>
      <c r="B48" s="815" t="s">
        <v>525</v>
      </c>
      <c r="C48" s="816">
        <v>4668.5688200000004</v>
      </c>
      <c r="D48" s="817">
        <v>1077.9902583900007</v>
      </c>
      <c r="E48" s="816">
        <v>32408.480329999999</v>
      </c>
      <c r="F48" s="817">
        <v>551.67972171452254</v>
      </c>
      <c r="G48" s="816">
        <v>35017.694929999998</v>
      </c>
      <c r="H48" s="818">
        <v>363.32092568543345</v>
      </c>
      <c r="I48" s="818">
        <v>55.82806311951061</v>
      </c>
      <c r="J48" s="811"/>
      <c r="K48" s="258"/>
      <c r="L48" s="811"/>
      <c r="M48" s="436"/>
      <c r="N48" s="811"/>
    </row>
    <row r="49" spans="1:9" x14ac:dyDescent="0.2">
      <c r="A49" s="689"/>
      <c r="B49" s="1"/>
      <c r="C49" s="11"/>
      <c r="D49" s="11"/>
      <c r="E49" s="11"/>
      <c r="F49" s="11"/>
      <c r="G49" s="11"/>
      <c r="I49" s="248" t="s">
        <v>239</v>
      </c>
    </row>
    <row r="50" spans="1:9" x14ac:dyDescent="0.2">
      <c r="A50" s="687" t="s">
        <v>376</v>
      </c>
      <c r="B50" s="1"/>
      <c r="C50" s="705"/>
      <c r="D50" s="705"/>
      <c r="E50" s="705"/>
      <c r="F50" s="705"/>
      <c r="G50" s="708"/>
      <c r="H50" s="705"/>
      <c r="I50" s="248"/>
    </row>
    <row r="51" spans="1:9" x14ac:dyDescent="0.2">
      <c r="A51" s="706" t="s">
        <v>606</v>
      </c>
      <c r="B51" s="750"/>
      <c r="C51" s="600"/>
      <c r="D51" s="751"/>
      <c r="E51" s="751"/>
      <c r="F51" s="752"/>
      <c r="G51" s="708"/>
      <c r="H51" s="751"/>
      <c r="I51" s="751"/>
    </row>
    <row r="52" spans="1:9" x14ac:dyDescent="0.2">
      <c r="A52" s="707" t="s">
        <v>654</v>
      </c>
      <c r="B52" s="1"/>
      <c r="C52" s="1"/>
      <c r="D52" s="1"/>
      <c r="E52" s="1"/>
      <c r="F52" s="1"/>
      <c r="G52" s="709"/>
      <c r="H52" s="1"/>
      <c r="I52" s="1"/>
    </row>
    <row r="53" spans="1:9" x14ac:dyDescent="0.2">
      <c r="A53" s="697" t="s">
        <v>554</v>
      </c>
    </row>
    <row r="54" spans="1:9" x14ac:dyDescent="0.2">
      <c r="A54" s="898" t="s">
        <v>650</v>
      </c>
      <c r="B54" s="898"/>
      <c r="C54" s="898"/>
      <c r="D54" s="898"/>
      <c r="E54" s="898"/>
      <c r="F54" s="898"/>
      <c r="G54" s="898"/>
      <c r="H54" s="898"/>
    </row>
    <row r="55" spans="1:9" x14ac:dyDescent="0.2">
      <c r="A55" s="898"/>
      <c r="B55" s="898"/>
      <c r="C55" s="898"/>
      <c r="D55" s="898"/>
      <c r="E55" s="898"/>
      <c r="F55" s="898"/>
      <c r="G55" s="898"/>
      <c r="H55" s="898"/>
    </row>
  </sheetData>
  <mergeCells count="7">
    <mergeCell ref="A54:H55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9" priority="174" operator="between">
      <formula>0.00000001</formula>
      <formula>1</formula>
    </cfRule>
  </conditionalFormatting>
  <conditionalFormatting sqref="I5:I6 I26 I32:I33 I9">
    <cfRule type="cellIs" dxfId="78" priority="173" operator="between">
      <formula>0.000001</formula>
      <formula>1</formula>
    </cfRule>
  </conditionalFormatting>
  <conditionalFormatting sqref="C35">
    <cfRule type="cellIs" dxfId="77" priority="167" operator="between">
      <formula>0.00000001</formula>
      <formula>1</formula>
    </cfRule>
  </conditionalFormatting>
  <conditionalFormatting sqref="I35">
    <cfRule type="cellIs" dxfId="76" priority="165" operator="between">
      <formula>0.000001</formula>
      <formula>1</formula>
    </cfRule>
  </conditionalFormatting>
  <conditionalFormatting sqref="C34">
    <cfRule type="cellIs" dxfId="75" priority="160" operator="between">
      <formula>0.00000001</formula>
      <formula>1</formula>
    </cfRule>
  </conditionalFormatting>
  <conditionalFormatting sqref="I34">
    <cfRule type="cellIs" dxfId="74" priority="159" operator="between">
      <formula>0.000001</formula>
      <formula>1</formula>
    </cfRule>
  </conditionalFormatting>
  <conditionalFormatting sqref="C10">
    <cfRule type="cellIs" dxfId="73" priority="156" operator="between">
      <formula>0.00000001</formula>
      <formula>1</formula>
    </cfRule>
  </conditionalFormatting>
  <conditionalFormatting sqref="I10">
    <cfRule type="cellIs" dxfId="72" priority="155" operator="between">
      <formula>0.000001</formula>
      <formula>1</formula>
    </cfRule>
  </conditionalFormatting>
  <conditionalFormatting sqref="C18">
    <cfRule type="cellIs" dxfId="71" priority="134" operator="between">
      <formula>0.00000001</formula>
      <formula>1</formula>
    </cfRule>
  </conditionalFormatting>
  <conditionalFormatting sqref="C19">
    <cfRule type="cellIs" dxfId="70" priority="103" operator="between">
      <formula>0.00000001</formula>
      <formula>1</formula>
    </cfRule>
  </conditionalFormatting>
  <conditionalFormatting sqref="K16:K17">
    <cfRule type="cellIs" dxfId="69" priority="122" operator="between">
      <formula>0.000001</formula>
      <formula>1</formula>
    </cfRule>
  </conditionalFormatting>
  <conditionalFormatting sqref="M16">
    <cfRule type="cellIs" dxfId="68" priority="121" operator="between">
      <formula>0.000001</formula>
      <formula>1</formula>
    </cfRule>
  </conditionalFormatting>
  <conditionalFormatting sqref="C13">
    <cfRule type="cellIs" dxfId="67" priority="107" operator="between">
      <formula>0.00000001</formula>
      <formula>1</formula>
    </cfRule>
  </conditionalFormatting>
  <conditionalFormatting sqref="C35">
    <cfRule type="cellIs" dxfId="66" priority="95" operator="between">
      <formula>0.00000001</formula>
      <formula>1</formula>
    </cfRule>
  </conditionalFormatting>
  <conditionalFormatting sqref="I35">
    <cfRule type="cellIs" dxfId="65" priority="94" operator="between">
      <formula>0.000001</formula>
      <formula>1</formula>
    </cfRule>
  </conditionalFormatting>
  <conditionalFormatting sqref="C36">
    <cfRule type="cellIs" dxfId="64" priority="81" operator="between">
      <formula>0.00000001</formula>
      <formula>1</formula>
    </cfRule>
  </conditionalFormatting>
  <conditionalFormatting sqref="I36">
    <cfRule type="cellIs" dxfId="63" priority="80" operator="between">
      <formula>0.000001</formula>
      <formula>1</formula>
    </cfRule>
  </conditionalFormatting>
  <conditionalFormatting sqref="I18">
    <cfRule type="cellIs" dxfId="62" priority="75" operator="between">
      <formula>0.000001</formula>
      <formula>1</formula>
    </cfRule>
  </conditionalFormatting>
  <conditionalFormatting sqref="C20">
    <cfRule type="cellIs" dxfId="61" priority="74" operator="between">
      <formula>0.00000001</formula>
      <formula>1</formula>
    </cfRule>
  </conditionalFormatting>
  <conditionalFormatting sqref="I28:I29">
    <cfRule type="cellIs" dxfId="60" priority="56" operator="between">
      <formula>0.000001</formula>
      <formula>1</formula>
    </cfRule>
  </conditionalFormatting>
  <conditionalFormatting sqref="C28:C29">
    <cfRule type="cellIs" dxfId="59" priority="57" operator="between">
      <formula>0.00000001</formula>
      <formula>1</formula>
    </cfRule>
  </conditionalFormatting>
  <conditionalFormatting sqref="C37">
    <cfRule type="cellIs" dxfId="58" priority="63" operator="between">
      <formula>0.00000001</formula>
      <formula>1</formula>
    </cfRule>
  </conditionalFormatting>
  <conditionalFormatting sqref="I37">
    <cfRule type="cellIs" dxfId="57" priority="62" operator="between">
      <formula>0.000001</formula>
      <formula>1</formula>
    </cfRule>
  </conditionalFormatting>
  <conditionalFormatting sqref="C37">
    <cfRule type="cellIs" dxfId="56" priority="61" operator="between">
      <formula>0.00000001</formula>
      <formula>1</formula>
    </cfRule>
  </conditionalFormatting>
  <conditionalFormatting sqref="I37">
    <cfRule type="cellIs" dxfId="55" priority="60" operator="between">
      <formula>0.000001</formula>
      <formula>1</formula>
    </cfRule>
  </conditionalFormatting>
  <conditionalFormatting sqref="I27">
    <cfRule type="cellIs" dxfId="54" priority="54" operator="between">
      <formula>0.000001</formula>
      <formula>1</formula>
    </cfRule>
  </conditionalFormatting>
  <conditionalFormatting sqref="C27">
    <cfRule type="cellIs" dxfId="53" priority="55" operator="between">
      <formula>0.00000001</formula>
      <formula>1</formula>
    </cfRule>
  </conditionalFormatting>
  <conditionalFormatting sqref="I25">
    <cfRule type="cellIs" dxfId="52" priority="52" operator="between">
      <formula>0.000001</formula>
      <formula>1</formula>
    </cfRule>
  </conditionalFormatting>
  <conditionalFormatting sqref="C23">
    <cfRule type="cellIs" dxfId="51" priority="51" operator="between">
      <formula>0.00000001</formula>
      <formula>1</formula>
    </cfRule>
  </conditionalFormatting>
  <conditionalFormatting sqref="C24">
    <cfRule type="cellIs" dxfId="50" priority="50" operator="between">
      <formula>0.00000001</formula>
      <formula>1</formula>
    </cfRule>
  </conditionalFormatting>
  <conditionalFormatting sqref="E23">
    <cfRule type="cellIs" dxfId="49" priority="48" operator="between">
      <formula>0.00000001</formula>
      <formula>1</formula>
    </cfRule>
  </conditionalFormatting>
  <conditionalFormatting sqref="C22">
    <cfRule type="cellIs" dxfId="48" priority="47" operator="between">
      <formula>0.00000001</formula>
      <formula>1</formula>
    </cfRule>
  </conditionalFormatting>
  <conditionalFormatting sqref="C21">
    <cfRule type="cellIs" dxfId="47" priority="46" operator="between">
      <formula>0.00000001</formula>
      <formula>1</formula>
    </cfRule>
  </conditionalFormatting>
  <conditionalFormatting sqref="C16">
    <cfRule type="cellIs" dxfId="46" priority="45" operator="between">
      <formula>0.00000001</formula>
      <formula>1</formula>
    </cfRule>
  </conditionalFormatting>
  <conditionalFormatting sqref="C17">
    <cfRule type="cellIs" dxfId="45" priority="44" operator="between">
      <formula>0.00000001</formula>
      <formula>1</formula>
    </cfRule>
  </conditionalFormatting>
  <conditionalFormatting sqref="E16">
    <cfRule type="cellIs" dxfId="44" priority="42" operator="between">
      <formula>0.00000001</formula>
      <formula>1</formula>
    </cfRule>
  </conditionalFormatting>
  <conditionalFormatting sqref="C14:C15">
    <cfRule type="cellIs" dxfId="43" priority="41" operator="between">
      <formula>0.00000001</formula>
      <formula>1</formula>
    </cfRule>
  </conditionalFormatting>
  <conditionalFormatting sqref="I12">
    <cfRule type="cellIs" dxfId="42" priority="39" operator="between">
      <formula>0.000001</formula>
      <formula>1</formula>
    </cfRule>
  </conditionalFormatting>
  <conditionalFormatting sqref="C12">
    <cfRule type="cellIs" dxfId="41" priority="40" operator="between">
      <formula>0.00000001</formula>
      <formula>1</formula>
    </cfRule>
  </conditionalFormatting>
  <conditionalFormatting sqref="C11">
    <cfRule type="cellIs" dxfId="40" priority="38" operator="between">
      <formula>0.00000001</formula>
      <formula>1</formula>
    </cfRule>
  </conditionalFormatting>
  <conditionalFormatting sqref="I11">
    <cfRule type="cellIs" dxfId="39" priority="37" operator="between">
      <formula>0.000001</formula>
      <formula>1</formula>
    </cfRule>
  </conditionalFormatting>
  <conditionalFormatting sqref="C8">
    <cfRule type="cellIs" dxfId="38" priority="36" operator="between">
      <formula>0.00000001</formula>
      <formula>1</formula>
    </cfRule>
  </conditionalFormatting>
  <conditionalFormatting sqref="I8">
    <cfRule type="cellIs" dxfId="37" priority="35" operator="between">
      <formula>0.000001</formula>
      <formula>1</formula>
    </cfRule>
  </conditionalFormatting>
  <conditionalFormatting sqref="C7">
    <cfRule type="cellIs" dxfId="36" priority="34" operator="between">
      <formula>0.00000001</formula>
      <formula>1</formula>
    </cfRule>
  </conditionalFormatting>
  <conditionalFormatting sqref="I7">
    <cfRule type="cellIs" dxfId="35" priority="33" operator="between">
      <formula>0.000001</formula>
      <formula>1</formula>
    </cfRule>
  </conditionalFormatting>
  <conditionalFormatting sqref="I20">
    <cfRule type="cellIs" dxfId="34" priority="32" operator="between">
      <formula>0.000001</formula>
      <formula>1</formula>
    </cfRule>
  </conditionalFormatting>
  <conditionalFormatting sqref="I14">
    <cfRule type="cellIs" dxfId="33" priority="31" operator="between">
      <formula>0.000001</formula>
      <formula>1</formula>
    </cfRule>
  </conditionalFormatting>
  <conditionalFormatting sqref="I30">
    <cfRule type="cellIs" dxfId="32" priority="29" operator="between">
      <formula>0.000001</formula>
      <formula>1</formula>
    </cfRule>
  </conditionalFormatting>
  <conditionalFormatting sqref="C30">
    <cfRule type="cellIs" dxfId="31" priority="30" operator="between">
      <formula>0.00000001</formula>
      <formula>1</formula>
    </cfRule>
  </conditionalFormatting>
  <conditionalFormatting sqref="C31">
    <cfRule type="cellIs" dxfId="30" priority="28" operator="between">
      <formula>0.00000001</formula>
      <formula>1</formula>
    </cfRule>
  </conditionalFormatting>
  <conditionalFormatting sqref="I31">
    <cfRule type="cellIs" dxfId="29" priority="27" operator="between">
      <formula>0.000001</formula>
      <formula>1</formula>
    </cfRule>
  </conditionalFormatting>
  <conditionalFormatting sqref="I40">
    <cfRule type="cellIs" dxfId="28" priority="25" operator="between">
      <formula>0.000001</formula>
      <formula>1</formula>
    </cfRule>
  </conditionalFormatting>
  <conditionalFormatting sqref="C40">
    <cfRule type="cellIs" dxfId="27" priority="26" operator="between">
      <formula>0.00000001</formula>
      <formula>1</formula>
    </cfRule>
  </conditionalFormatting>
  <conditionalFormatting sqref="I38">
    <cfRule type="cellIs" dxfId="26" priority="19" operator="between">
      <formula>0.000001</formula>
      <formula>1</formula>
    </cfRule>
  </conditionalFormatting>
  <conditionalFormatting sqref="C38">
    <cfRule type="cellIs" dxfId="25" priority="20" operator="between">
      <formula>0.00000001</formula>
      <formula>1</formula>
    </cfRule>
  </conditionalFormatting>
  <conditionalFormatting sqref="I39">
    <cfRule type="cellIs" dxfId="24" priority="17" operator="between">
      <formula>0.000001</formula>
      <formula>1</formula>
    </cfRule>
  </conditionalFormatting>
  <conditionalFormatting sqref="C39">
    <cfRule type="cellIs" dxfId="23" priority="18" operator="between">
      <formula>0.00000001</formula>
      <formula>1</formula>
    </cfRule>
  </conditionalFormatting>
  <conditionalFormatting sqref="C41">
    <cfRule type="cellIs" dxfId="22" priority="16" operator="between">
      <formula>0.00000001</formula>
      <formula>1</formula>
    </cfRule>
  </conditionalFormatting>
  <conditionalFormatting sqref="I41">
    <cfRule type="cellIs" dxfId="21" priority="15" operator="between">
      <formula>0.000001</formula>
      <formula>1</formula>
    </cfRule>
  </conditionalFormatting>
  <conditionalFormatting sqref="C38">
    <cfRule type="cellIs" dxfId="20" priority="14" operator="between">
      <formula>0.00000001</formula>
      <formula>1</formula>
    </cfRule>
  </conditionalFormatting>
  <conditionalFormatting sqref="I38">
    <cfRule type="cellIs" dxfId="19" priority="13" operator="between">
      <formula>0.000001</formula>
      <formula>1</formula>
    </cfRule>
  </conditionalFormatting>
  <conditionalFormatting sqref="C38">
    <cfRule type="cellIs" dxfId="18" priority="12" operator="between">
      <formula>0.00000001</formula>
      <formula>1</formula>
    </cfRule>
  </conditionalFormatting>
  <conditionalFormatting sqref="I38">
    <cfRule type="cellIs" dxfId="17" priority="11" operator="between">
      <formula>0.000001</formula>
      <formula>1</formula>
    </cfRule>
  </conditionalFormatting>
  <conditionalFormatting sqref="I41">
    <cfRule type="cellIs" dxfId="16" priority="9" operator="between">
      <formula>0.000001</formula>
      <formula>1</formula>
    </cfRule>
  </conditionalFormatting>
  <conditionalFormatting sqref="C41">
    <cfRule type="cellIs" dxfId="15" priority="10" operator="between">
      <formula>0.00000001</formula>
      <formula>1</formula>
    </cfRule>
  </conditionalFormatting>
  <conditionalFormatting sqref="I39">
    <cfRule type="cellIs" dxfId="14" priority="7" operator="between">
      <formula>0.000001</formula>
      <formula>1</formula>
    </cfRule>
  </conditionalFormatting>
  <conditionalFormatting sqref="C39">
    <cfRule type="cellIs" dxfId="13" priority="8" operator="between">
      <formula>0.00000001</formula>
      <formula>1</formula>
    </cfRule>
  </conditionalFormatting>
  <conditionalFormatting sqref="I40">
    <cfRule type="cellIs" dxfId="12" priority="5" operator="between">
      <formula>0.000001</formula>
      <formula>1</formula>
    </cfRule>
  </conditionalFormatting>
  <conditionalFormatting sqref="C40">
    <cfRule type="cellIs" dxfId="11" priority="6" operator="between">
      <formula>0.00000001</formula>
      <formula>1</formula>
    </cfRule>
  </conditionalFormatting>
  <conditionalFormatting sqref="C42">
    <cfRule type="cellIs" dxfId="10" priority="4" operator="between">
      <formula>0.00000001</formula>
      <formula>1</formula>
    </cfRule>
  </conditionalFormatting>
  <conditionalFormatting sqref="I42">
    <cfRule type="cellIs" dxfId="9" priority="3" operator="between">
      <formula>0.000001</formula>
      <formula>1</formula>
    </cfRule>
  </conditionalFormatting>
  <conditionalFormatting sqref="I21">
    <cfRule type="cellIs" dxfId="8" priority="2" operator="between">
      <formula>0.000001</formula>
      <formula>1</formula>
    </cfRule>
  </conditionalFormatting>
  <conditionalFormatting sqref="C25">
    <cfRule type="cellIs" dxfId="7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H26" sqref="H26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0" t="s">
        <v>395</v>
      </c>
      <c r="B1" s="890"/>
      <c r="C1" s="890"/>
      <c r="D1" s="890"/>
      <c r="E1" s="890"/>
      <c r="F1" s="890"/>
      <c r="G1" s="1"/>
      <c r="H1" s="1"/>
      <c r="I1" s="1"/>
    </row>
    <row r="2" spans="1:12" x14ac:dyDescent="0.2">
      <c r="A2" s="891"/>
      <c r="B2" s="891"/>
      <c r="C2" s="891"/>
      <c r="D2" s="891"/>
      <c r="E2" s="891"/>
      <c r="F2" s="891"/>
      <c r="G2" s="11"/>
      <c r="H2" s="62" t="s">
        <v>547</v>
      </c>
      <c r="I2" s="1"/>
    </row>
    <row r="3" spans="1:12" x14ac:dyDescent="0.2">
      <c r="A3" s="352"/>
      <c r="B3" s="859">
        <f>INDICE!A3</f>
        <v>42248</v>
      </c>
      <c r="C3" s="860">
        <v>41671</v>
      </c>
      <c r="D3" s="860" t="s">
        <v>120</v>
      </c>
      <c r="E3" s="860"/>
      <c r="F3" s="860" t="s">
        <v>121</v>
      </c>
      <c r="G3" s="860"/>
      <c r="H3" s="860"/>
      <c r="I3" s="1"/>
    </row>
    <row r="4" spans="1:12" x14ac:dyDescent="0.2">
      <c r="A4" s="353"/>
      <c r="B4" s="97" t="s">
        <v>55</v>
      </c>
      <c r="C4" s="97" t="s">
        <v>491</v>
      </c>
      <c r="D4" s="97" t="s">
        <v>55</v>
      </c>
      <c r="E4" s="97" t="s">
        <v>491</v>
      </c>
      <c r="F4" s="97" t="s">
        <v>55</v>
      </c>
      <c r="G4" s="449" t="s">
        <v>491</v>
      </c>
      <c r="H4" s="449" t="s">
        <v>110</v>
      </c>
      <c r="I4" s="62"/>
    </row>
    <row r="5" spans="1:12" ht="14.1" customHeight="1" x14ac:dyDescent="0.2">
      <c r="A5" s="829" t="s">
        <v>377</v>
      </c>
      <c r="B5" s="361">
        <v>4604.0638900000004</v>
      </c>
      <c r="C5" s="362">
        <v>1194.5845221633649</v>
      </c>
      <c r="D5" s="361">
        <v>31906.462490000002</v>
      </c>
      <c r="E5" s="362">
        <v>569.5909979380732</v>
      </c>
      <c r="F5" s="361">
        <v>33806.887139999999</v>
      </c>
      <c r="G5" s="362">
        <v>422.06192848152079</v>
      </c>
      <c r="H5" s="362">
        <f>F5/$F$15*100</f>
        <v>53.897745549292317</v>
      </c>
      <c r="I5" s="1"/>
    </row>
    <row r="6" spans="1:12" x14ac:dyDescent="0.2">
      <c r="A6" s="65" t="s">
        <v>626</v>
      </c>
      <c r="B6" s="698">
        <v>3439.1154900000001</v>
      </c>
      <c r="C6" s="712">
        <v>910.0281324064531</v>
      </c>
      <c r="D6" s="698">
        <v>26473.923120000003</v>
      </c>
      <c r="E6" s="712">
        <v>506.83433556759468</v>
      </c>
      <c r="F6" s="698">
        <v>28372.763660000004</v>
      </c>
      <c r="G6" s="712">
        <v>401.74576477280721</v>
      </c>
      <c r="H6" s="712">
        <f t="shared" ref="H6:H15" si="0">F6/$F$15*100</f>
        <v>45.234214849302681</v>
      </c>
      <c r="I6" s="1"/>
    </row>
    <row r="7" spans="1:12" x14ac:dyDescent="0.2">
      <c r="A7" s="65" t="s">
        <v>627</v>
      </c>
      <c r="B7" s="700">
        <v>1164.9484</v>
      </c>
      <c r="C7" s="712">
        <v>7592.8457327908691</v>
      </c>
      <c r="D7" s="700">
        <v>5432.5393699999995</v>
      </c>
      <c r="E7" s="712">
        <v>1249.9015566730784</v>
      </c>
      <c r="F7" s="700">
        <v>5434.1234800000002</v>
      </c>
      <c r="G7" s="712">
        <v>562.02134303925072</v>
      </c>
      <c r="H7" s="712">
        <f t="shared" si="0"/>
        <v>8.6635306999896375</v>
      </c>
      <c r="I7" s="711"/>
      <c r="J7" s="258"/>
    </row>
    <row r="8" spans="1:12" x14ac:dyDescent="0.2">
      <c r="A8" s="829" t="s">
        <v>628</v>
      </c>
      <c r="B8" s="643">
        <v>449.96573999999998</v>
      </c>
      <c r="C8" s="660">
        <v>-92.992916166249458</v>
      </c>
      <c r="D8" s="643">
        <f>SUM(D9:D14)</f>
        <v>13167.17591</v>
      </c>
      <c r="E8" s="660">
        <v>-70.694406839527375</v>
      </c>
      <c r="F8" s="643">
        <f>SUM(F9:F14)</f>
        <v>28917.233869999996</v>
      </c>
      <c r="G8" s="660">
        <v>-46.183816735857633</v>
      </c>
      <c r="H8" s="660">
        <f t="shared" si="0"/>
        <v>46.102254450707683</v>
      </c>
      <c r="I8" s="711"/>
      <c r="J8" s="258"/>
    </row>
    <row r="9" spans="1:12" x14ac:dyDescent="0.2">
      <c r="A9" s="65" t="s">
        <v>381</v>
      </c>
      <c r="B9" s="698">
        <v>403.35684999999995</v>
      </c>
      <c r="C9" s="712">
        <v>-67.937684253339768</v>
      </c>
      <c r="D9" s="698">
        <v>2580.2199999999998</v>
      </c>
      <c r="E9" s="712">
        <v>89.86711171255098</v>
      </c>
      <c r="F9" s="698">
        <v>3707.0329999999999</v>
      </c>
      <c r="G9" s="712">
        <v>168.1708067772384</v>
      </c>
      <c r="H9" s="712">
        <f t="shared" si="0"/>
        <v>5.9100597032025277</v>
      </c>
      <c r="I9" s="711"/>
      <c r="J9" s="258"/>
    </row>
    <row r="10" spans="1:12" x14ac:dyDescent="0.2">
      <c r="A10" s="65" t="s">
        <v>382</v>
      </c>
      <c r="B10" s="700">
        <v>3.5870900000000003</v>
      </c>
      <c r="C10" s="713" t="s">
        <v>150</v>
      </c>
      <c r="D10" s="700">
        <v>3043.509</v>
      </c>
      <c r="E10" s="713" t="s">
        <v>150</v>
      </c>
      <c r="F10" s="700">
        <v>3043.509</v>
      </c>
      <c r="G10" s="713" t="s">
        <v>150</v>
      </c>
      <c r="H10" s="841">
        <f t="shared" si="0"/>
        <v>4.8522146679660585</v>
      </c>
      <c r="I10" s="711"/>
      <c r="J10" s="258"/>
    </row>
    <row r="11" spans="1:12" x14ac:dyDescent="0.2">
      <c r="A11" s="65" t="s">
        <v>383</v>
      </c>
      <c r="B11" s="698">
        <v>0</v>
      </c>
      <c r="C11" s="712">
        <v>-100</v>
      </c>
      <c r="D11" s="698">
        <v>1095.8271299999999</v>
      </c>
      <c r="E11" s="712">
        <v>-90.64964796258586</v>
      </c>
      <c r="F11" s="698">
        <v>5395.7535499999994</v>
      </c>
      <c r="G11" s="712">
        <v>-60.001844698957143</v>
      </c>
      <c r="H11" s="712">
        <f t="shared" si="0"/>
        <v>8.6023581727670031</v>
      </c>
      <c r="I11" s="1"/>
      <c r="J11" s="712"/>
      <c r="L11" s="712"/>
    </row>
    <row r="12" spans="1:12" x14ac:dyDescent="0.2">
      <c r="A12" s="65" t="s">
        <v>384</v>
      </c>
      <c r="B12" s="698">
        <v>33.731629999999996</v>
      </c>
      <c r="C12" s="712">
        <v>-98.261337938532606</v>
      </c>
      <c r="D12" s="698">
        <v>1200.5613599999997</v>
      </c>
      <c r="E12" s="712">
        <v>-89.739745033944288</v>
      </c>
      <c r="F12" s="698">
        <v>5426.4084199999998</v>
      </c>
      <c r="G12" s="712">
        <v>-63.591397266527615</v>
      </c>
      <c r="H12" s="712">
        <f t="shared" si="0"/>
        <v>8.6512307109650486</v>
      </c>
      <c r="I12" s="711"/>
      <c r="J12" s="258"/>
    </row>
    <row r="13" spans="1:12" x14ac:dyDescent="0.2">
      <c r="A13" s="65" t="s">
        <v>385</v>
      </c>
      <c r="B13" s="698">
        <v>7.1235900000000001</v>
      </c>
      <c r="C13" s="712">
        <v>-99.309273845524743</v>
      </c>
      <c r="D13" s="698">
        <v>83.610619999999997</v>
      </c>
      <c r="E13" s="712">
        <v>-98.785128608171064</v>
      </c>
      <c r="F13" s="698">
        <v>185.64166999999998</v>
      </c>
      <c r="G13" s="712">
        <v>-97.48895754531442</v>
      </c>
      <c r="H13" s="712">
        <f t="shared" si="0"/>
        <v>0.29596535911663624</v>
      </c>
      <c r="I13" s="711"/>
      <c r="J13" s="258"/>
    </row>
    <row r="14" spans="1:12" x14ac:dyDescent="0.2">
      <c r="A14" s="75" t="s">
        <v>386</v>
      </c>
      <c r="B14" s="698">
        <v>2.1665799999999997</v>
      </c>
      <c r="C14" s="712">
        <v>-99.810210140467859</v>
      </c>
      <c r="D14" s="698">
        <v>5163.4478000000008</v>
      </c>
      <c r="E14" s="712">
        <v>-61.085345106049246</v>
      </c>
      <c r="F14" s="698">
        <v>11158.888229999999</v>
      </c>
      <c r="G14" s="712">
        <v>-32.632625345986469</v>
      </c>
      <c r="H14" s="712">
        <f t="shared" si="0"/>
        <v>17.790425836690414</v>
      </c>
      <c r="I14" s="1"/>
      <c r="J14" s="258"/>
    </row>
    <row r="15" spans="1:12" x14ac:dyDescent="0.2">
      <c r="A15" s="657" t="s">
        <v>119</v>
      </c>
      <c r="B15" s="658">
        <v>5054.02963</v>
      </c>
      <c r="C15" s="659">
        <v>-25.426254258937874</v>
      </c>
      <c r="D15" s="658">
        <f>D8+D5</f>
        <v>45073.638400000003</v>
      </c>
      <c r="E15" s="659">
        <v>-9.3006489480559562</v>
      </c>
      <c r="F15" s="658">
        <f>F8+F5</f>
        <v>62724.121009999995</v>
      </c>
      <c r="G15" s="659">
        <v>4.176874575409907</v>
      </c>
      <c r="H15" s="659">
        <f t="shared" si="0"/>
        <v>100</v>
      </c>
      <c r="I15" s="711"/>
      <c r="J15" s="258"/>
    </row>
    <row r="16" spans="1:12" x14ac:dyDescent="0.2">
      <c r="A16" s="689"/>
      <c r="B16" s="1"/>
      <c r="C16" s="11"/>
      <c r="D16" s="11"/>
      <c r="E16" s="11"/>
      <c r="F16" s="11"/>
      <c r="G16" s="11"/>
      <c r="H16" s="248" t="s">
        <v>239</v>
      </c>
      <c r="I16" s="11"/>
      <c r="J16" s="258"/>
      <c r="L16" s="258"/>
    </row>
    <row r="17" spans="1:9" x14ac:dyDescent="0.2">
      <c r="A17" s="696" t="s">
        <v>376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6" t="s">
        <v>605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7" t="s">
        <v>654</v>
      </c>
    </row>
    <row r="20" spans="1:9" ht="14.25" customHeight="1" x14ac:dyDescent="0.2">
      <c r="A20" s="898" t="s">
        <v>651</v>
      </c>
      <c r="B20" s="898"/>
      <c r="C20" s="898"/>
      <c r="D20" s="898"/>
      <c r="E20" s="898"/>
      <c r="F20" s="898"/>
      <c r="G20" s="898"/>
      <c r="H20" s="898"/>
    </row>
    <row r="21" spans="1:9" x14ac:dyDescent="0.2">
      <c r="A21" s="898"/>
      <c r="B21" s="898"/>
      <c r="C21" s="898"/>
      <c r="D21" s="898"/>
      <c r="E21" s="898"/>
      <c r="F21" s="898"/>
      <c r="G21" s="898"/>
      <c r="H21" s="898"/>
    </row>
    <row r="22" spans="1:9" x14ac:dyDescent="0.2">
      <c r="A22" s="898"/>
      <c r="B22" s="898"/>
      <c r="C22" s="898"/>
      <c r="D22" s="898"/>
      <c r="E22" s="898"/>
      <c r="F22" s="898"/>
      <c r="G22" s="898"/>
      <c r="H22" s="898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6" priority="3" operator="between">
      <formula>0.0001</formula>
      <formula>0.4999999</formula>
    </cfRule>
  </conditionalFormatting>
  <conditionalFormatting sqref="D7">
    <cfRule type="cellIs" dxfId="5" priority="2" operator="between">
      <formula>0.0001</formula>
      <formula>0.4999999</formula>
    </cfRule>
  </conditionalFormatting>
  <conditionalFormatting sqref="H10">
    <cfRule type="cellIs" dxfId="4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G19" sqref="G19"/>
    </sheetView>
  </sheetViews>
  <sheetFormatPr baseColWidth="10" defaultRowHeight="14.25" x14ac:dyDescent="0.2"/>
  <sheetData>
    <row r="1" spans="1:9" x14ac:dyDescent="0.2">
      <c r="A1" s="890" t="s">
        <v>631</v>
      </c>
      <c r="B1" s="890"/>
      <c r="C1" s="890"/>
      <c r="D1" s="890"/>
      <c r="E1" s="890"/>
      <c r="F1" s="890"/>
      <c r="G1" s="1"/>
      <c r="H1" s="1"/>
    </row>
    <row r="2" spans="1:9" x14ac:dyDescent="0.2">
      <c r="A2" s="891"/>
      <c r="B2" s="891"/>
      <c r="C2" s="891"/>
      <c r="D2" s="891"/>
      <c r="E2" s="891"/>
      <c r="F2" s="891"/>
      <c r="G2" s="11"/>
      <c r="H2" s="62" t="s">
        <v>547</v>
      </c>
    </row>
    <row r="3" spans="1:9" x14ac:dyDescent="0.2">
      <c r="A3" s="352"/>
      <c r="B3" s="862">
        <f>INDICE!A3</f>
        <v>42248</v>
      </c>
      <c r="C3" s="862">
        <v>41671</v>
      </c>
      <c r="D3" s="880" t="s">
        <v>120</v>
      </c>
      <c r="E3" s="880"/>
      <c r="F3" s="880" t="s">
        <v>121</v>
      </c>
      <c r="G3" s="880"/>
      <c r="H3" s="880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</row>
    <row r="5" spans="1:9" x14ac:dyDescent="0.2">
      <c r="A5" s="642" t="s">
        <v>119</v>
      </c>
      <c r="B5" s="69">
        <v>25457.008620000004</v>
      </c>
      <c r="C5" s="70">
        <v>-0.49704890849381711</v>
      </c>
      <c r="D5" s="69">
        <v>221304.20478999999</v>
      </c>
      <c r="E5" s="70">
        <v>-5.8966890619477867</v>
      </c>
      <c r="F5" s="69">
        <v>302759.64960000006</v>
      </c>
      <c r="G5" s="70">
        <v>-5.3363072187166134</v>
      </c>
      <c r="H5" s="70">
        <v>100</v>
      </c>
    </row>
    <row r="6" spans="1:9" x14ac:dyDescent="0.2">
      <c r="A6" s="359" t="s">
        <v>374</v>
      </c>
      <c r="B6" s="256">
        <v>12973.269889999996</v>
      </c>
      <c r="C6" s="217">
        <v>-20.932537576622497</v>
      </c>
      <c r="D6" s="256">
        <v>121042.94534000001</v>
      </c>
      <c r="E6" s="217">
        <v>-17.294174277780307</v>
      </c>
      <c r="F6" s="256">
        <v>171903.83960000001</v>
      </c>
      <c r="G6" s="217">
        <v>-13.685972454124624</v>
      </c>
      <c r="H6" s="217">
        <v>56.778979572448272</v>
      </c>
    </row>
    <row r="7" spans="1:9" x14ac:dyDescent="0.2">
      <c r="A7" s="359" t="s">
        <v>375</v>
      </c>
      <c r="B7" s="256">
        <v>12483.738729999997</v>
      </c>
      <c r="C7" s="217">
        <v>36.042894716783032</v>
      </c>
      <c r="D7" s="256">
        <v>100261.25945</v>
      </c>
      <c r="E7" s="217">
        <v>12.884006758133554</v>
      </c>
      <c r="F7" s="256">
        <v>130855.80999999998</v>
      </c>
      <c r="G7" s="217">
        <v>8.4449770050609683</v>
      </c>
      <c r="H7" s="217">
        <v>43.221020427551707</v>
      </c>
    </row>
    <row r="8" spans="1:9" x14ac:dyDescent="0.2">
      <c r="A8" s="797" t="s">
        <v>523</v>
      </c>
      <c r="B8" s="636">
        <v>-784.35427000000072</v>
      </c>
      <c r="C8" s="637">
        <v>-118.28351091494369</v>
      </c>
      <c r="D8" s="636">
        <v>-1486.9938499999989</v>
      </c>
      <c r="E8" s="639">
        <v>-105.56295084613279</v>
      </c>
      <c r="F8" s="638">
        <v>1746.8490200000087</v>
      </c>
      <c r="G8" s="639">
        <v>-95.03160913034769</v>
      </c>
      <c r="H8" s="639">
        <v>0.57697550591960001</v>
      </c>
    </row>
    <row r="9" spans="1:9" x14ac:dyDescent="0.2">
      <c r="A9" s="797" t="s">
        <v>524</v>
      </c>
      <c r="B9" s="636">
        <v>26241.362890000004</v>
      </c>
      <c r="C9" s="637">
        <v>23.232326506792685</v>
      </c>
      <c r="D9" s="636">
        <v>222791.19863999999</v>
      </c>
      <c r="E9" s="639">
        <v>6.8844184378715809</v>
      </c>
      <c r="F9" s="638">
        <v>301012.80057999998</v>
      </c>
      <c r="G9" s="639">
        <v>5.7419562033635634</v>
      </c>
      <c r="H9" s="639">
        <v>99.42302449408038</v>
      </c>
    </row>
    <row r="10" spans="1:9" x14ac:dyDescent="0.2">
      <c r="A10" s="367"/>
      <c r="B10" s="367"/>
      <c r="C10" s="688"/>
      <c r="D10" s="1"/>
      <c r="E10" s="1"/>
      <c r="F10" s="1"/>
      <c r="G10" s="1"/>
      <c r="H10" s="248" t="s">
        <v>239</v>
      </c>
    </row>
    <row r="11" spans="1:9" x14ac:dyDescent="0.2">
      <c r="A11" s="696" t="s">
        <v>552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7" t="s">
        <v>654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8" t="s">
        <v>650</v>
      </c>
      <c r="B13" s="898"/>
      <c r="C13" s="898"/>
      <c r="D13" s="898"/>
      <c r="E13" s="898"/>
      <c r="F13" s="898"/>
      <c r="G13" s="898"/>
      <c r="H13" s="898"/>
    </row>
    <row r="14" spans="1:9" x14ac:dyDescent="0.2">
      <c r="A14" s="898"/>
      <c r="B14" s="898"/>
      <c r="C14" s="898"/>
      <c r="D14" s="898"/>
      <c r="E14" s="898"/>
      <c r="F14" s="898"/>
      <c r="G14" s="898"/>
      <c r="H14" s="898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B18" sqref="B18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62">
        <f>INDICE!A3</f>
        <v>42248</v>
      </c>
      <c r="C3" s="880">
        <v>41671</v>
      </c>
      <c r="D3" s="880" t="s">
        <v>120</v>
      </c>
      <c r="E3" s="880"/>
      <c r="F3" s="880" t="s">
        <v>121</v>
      </c>
      <c r="G3" s="880"/>
      <c r="H3" s="880"/>
    </row>
    <row r="4" spans="1:8" ht="25.5" x14ac:dyDescent="0.2">
      <c r="A4" s="75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110</v>
      </c>
    </row>
    <row r="5" spans="1:8" x14ac:dyDescent="0.2">
      <c r="A5" s="714" t="s">
        <v>400</v>
      </c>
      <c r="B5" s="265">
        <v>2.2410960434000002</v>
      </c>
      <c r="C5" s="264">
        <v>-10.251827851920419</v>
      </c>
      <c r="D5" s="265">
        <v>22.732067943000004</v>
      </c>
      <c r="E5" s="264">
        <v>-56.844009324599462</v>
      </c>
      <c r="F5" s="265">
        <v>28.927136628800003</v>
      </c>
      <c r="G5" s="264">
        <v>-66.508409079145224</v>
      </c>
      <c r="H5" s="264">
        <v>5.2677576319232777</v>
      </c>
    </row>
    <row r="6" spans="1:8" x14ac:dyDescent="0.2">
      <c r="A6" s="714" t="s">
        <v>401</v>
      </c>
      <c r="B6" s="774">
        <v>0</v>
      </c>
      <c r="C6" s="267" t="s">
        <v>150</v>
      </c>
      <c r="D6" s="774">
        <v>0</v>
      </c>
      <c r="E6" s="67">
        <v>-100</v>
      </c>
      <c r="F6" s="774">
        <v>0</v>
      </c>
      <c r="G6" s="67">
        <v>-100</v>
      </c>
      <c r="H6" s="774">
        <v>0</v>
      </c>
    </row>
    <row r="7" spans="1:8" x14ac:dyDescent="0.2">
      <c r="A7" s="714" t="s">
        <v>402</v>
      </c>
      <c r="B7" s="794">
        <v>0</v>
      </c>
      <c r="C7" s="774">
        <v>-100</v>
      </c>
      <c r="D7" s="66">
        <v>1.8826123180000001</v>
      </c>
      <c r="E7" s="67">
        <v>-78.524329707763201</v>
      </c>
      <c r="F7" s="66">
        <v>3.2050721559999999</v>
      </c>
      <c r="G7" s="67">
        <v>-72.432311871930338</v>
      </c>
      <c r="H7" s="67">
        <v>0.58365760591127613</v>
      </c>
    </row>
    <row r="8" spans="1:8" x14ac:dyDescent="0.2">
      <c r="A8" s="714" t="s">
        <v>403</v>
      </c>
      <c r="B8" s="66">
        <v>6.5414719999999997</v>
      </c>
      <c r="C8" s="267">
        <v>10.942902532473589</v>
      </c>
      <c r="D8" s="66">
        <v>58.691969</v>
      </c>
      <c r="E8" s="67">
        <v>-65.43117398930201</v>
      </c>
      <c r="F8" s="66">
        <v>78.886669999999995</v>
      </c>
      <c r="G8" s="67">
        <v>-69.928005747350568</v>
      </c>
      <c r="H8" s="67">
        <v>14.365606360630368</v>
      </c>
    </row>
    <row r="9" spans="1:8" x14ac:dyDescent="0.2">
      <c r="A9" s="714" t="s">
        <v>634</v>
      </c>
      <c r="B9" s="66">
        <v>62.399399999999993</v>
      </c>
      <c r="C9" s="267" t="s">
        <v>150</v>
      </c>
      <c r="D9" s="66">
        <v>438.11679999999996</v>
      </c>
      <c r="E9" s="267" t="s">
        <v>150</v>
      </c>
      <c r="F9" s="66">
        <v>438.11679999999996</v>
      </c>
      <c r="G9" s="267" t="s">
        <v>150</v>
      </c>
      <c r="H9" s="67">
        <v>79.782978401535047</v>
      </c>
    </row>
    <row r="10" spans="1:8" x14ac:dyDescent="0.2">
      <c r="A10" s="244" t="s">
        <v>119</v>
      </c>
      <c r="B10" s="269">
        <v>71.181968043399991</v>
      </c>
      <c r="C10" s="798">
        <v>664.20501968853591</v>
      </c>
      <c r="D10" s="269">
        <v>521.42344926100009</v>
      </c>
      <c r="E10" s="798">
        <v>116.18980268744406</v>
      </c>
      <c r="F10" s="269">
        <v>549.13567878480012</v>
      </c>
      <c r="G10" s="798">
        <v>40.839519463479498</v>
      </c>
      <c r="H10" s="270">
        <v>100</v>
      </c>
    </row>
    <row r="11" spans="1:8" x14ac:dyDescent="0.2">
      <c r="A11" s="715" t="s">
        <v>276</v>
      </c>
      <c r="B11" s="272">
        <f>B10/'Consumo de gas natural'!B8*100</f>
        <v>0.31498096202650616</v>
      </c>
      <c r="C11" s="273"/>
      <c r="D11" s="272">
        <f>D10/'Consumo de gas natural'!D8*100</f>
        <v>0.22553570160473682</v>
      </c>
      <c r="E11" s="272"/>
      <c r="F11" s="272">
        <f>F10/'Consumo de gas natural'!F8*100</f>
        <v>0.17647145004065476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239</v>
      </c>
    </row>
    <row r="13" spans="1:8" x14ac:dyDescent="0.2">
      <c r="A13" s="275" t="s">
        <v>561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697" t="s">
        <v>654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E24" sqref="E24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404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547</v>
      </c>
    </row>
    <row r="3" spans="1:5" x14ac:dyDescent="0.2">
      <c r="A3" s="371" t="s">
        <v>405</v>
      </c>
      <c r="B3" s="372"/>
      <c r="C3" s="373"/>
      <c r="D3" s="371" t="s">
        <v>406</v>
      </c>
      <c r="E3" s="372"/>
    </row>
    <row r="4" spans="1:5" x14ac:dyDescent="0.2">
      <c r="A4" s="191" t="s">
        <v>407</v>
      </c>
      <c r="B4" s="242">
        <v>30582.279738043395</v>
      </c>
      <c r="C4" s="374"/>
      <c r="D4" s="191" t="s">
        <v>408</v>
      </c>
      <c r="E4" s="242">
        <v>5054.0891500000007</v>
      </c>
    </row>
    <row r="5" spans="1:5" x14ac:dyDescent="0.2">
      <c r="A5" s="714" t="s">
        <v>409</v>
      </c>
      <c r="B5" s="375">
        <v>71.181968043399991</v>
      </c>
      <c r="C5" s="374"/>
      <c r="D5" s="714" t="s">
        <v>410</v>
      </c>
      <c r="E5" s="376">
        <v>5054.0891500000007</v>
      </c>
    </row>
    <row r="6" spans="1:5" x14ac:dyDescent="0.2">
      <c r="A6" s="714" t="s">
        <v>411</v>
      </c>
      <c r="B6" s="375">
        <v>12933.763989999998</v>
      </c>
      <c r="C6" s="374"/>
      <c r="D6" s="191" t="s">
        <v>413</v>
      </c>
      <c r="E6" s="242">
        <v>22598.815999999999</v>
      </c>
    </row>
    <row r="7" spans="1:5" x14ac:dyDescent="0.2">
      <c r="A7" s="714" t="s">
        <v>412</v>
      </c>
      <c r="B7" s="375">
        <v>17577.333779999997</v>
      </c>
      <c r="C7" s="374"/>
      <c r="D7" s="714" t="s">
        <v>414</v>
      </c>
      <c r="E7" s="376">
        <v>16783.55</v>
      </c>
    </row>
    <row r="8" spans="1:5" x14ac:dyDescent="0.2">
      <c r="A8" s="716"/>
      <c r="B8" s="717">
        <v>0</v>
      </c>
      <c r="C8" s="374"/>
      <c r="D8" s="714" t="s">
        <v>415</v>
      </c>
      <c r="E8" s="376">
        <v>4956.9549999999999</v>
      </c>
    </row>
    <row r="9" spans="1:5" x14ac:dyDescent="0.2">
      <c r="A9" s="191" t="s">
        <v>285</v>
      </c>
      <c r="B9" s="242">
        <v>-2389</v>
      </c>
      <c r="C9" s="374"/>
      <c r="D9" s="714" t="s">
        <v>416</v>
      </c>
      <c r="E9" s="376">
        <v>858.31100000000004</v>
      </c>
    </row>
    <row r="10" spans="1:5" x14ac:dyDescent="0.2">
      <c r="A10" s="714"/>
      <c r="B10" s="375"/>
      <c r="C10" s="374"/>
      <c r="D10" s="191" t="s">
        <v>417</v>
      </c>
      <c r="E10" s="242">
        <v>540.37458804339531</v>
      </c>
    </row>
    <row r="11" spans="1:5" x14ac:dyDescent="0.2">
      <c r="A11" s="244" t="s">
        <v>119</v>
      </c>
      <c r="B11" s="245">
        <v>28193.279738043395</v>
      </c>
      <c r="C11" s="374"/>
      <c r="D11" s="244" t="s">
        <v>119</v>
      </c>
      <c r="E11" s="245">
        <v>28193.279738043395</v>
      </c>
    </row>
    <row r="12" spans="1:5" x14ac:dyDescent="0.2">
      <c r="A12" s="1"/>
      <c r="B12" s="1"/>
      <c r="C12" s="374"/>
      <c r="D12" s="1"/>
      <c r="E12" s="248"/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8"/>
  <sheetViews>
    <sheetView workbookViewId="0">
      <selection activeCell="J24" sqref="J24"/>
    </sheetView>
  </sheetViews>
  <sheetFormatPr baseColWidth="10" defaultRowHeight="14.25" x14ac:dyDescent="0.2"/>
  <sheetData>
    <row r="1" spans="1:6" x14ac:dyDescent="0.2">
      <c r="A1" s="848" t="s">
        <v>581</v>
      </c>
      <c r="B1" s="848"/>
      <c r="C1" s="848"/>
      <c r="D1" s="848"/>
      <c r="E1" s="848"/>
      <c r="F1" s="278"/>
    </row>
    <row r="2" spans="1:6" x14ac:dyDescent="0.2">
      <c r="A2" s="849"/>
      <c r="B2" s="849"/>
      <c r="C2" s="849"/>
      <c r="D2" s="849"/>
      <c r="E2" s="849"/>
      <c r="F2" s="62" t="s">
        <v>418</v>
      </c>
    </row>
    <row r="3" spans="1:6" x14ac:dyDescent="0.2">
      <c r="A3" s="279"/>
      <c r="B3" s="279"/>
      <c r="C3" s="280" t="s">
        <v>579</v>
      </c>
      <c r="D3" s="280" t="s">
        <v>546</v>
      </c>
      <c r="E3" s="280" t="s">
        <v>580</v>
      </c>
      <c r="F3" s="280" t="s">
        <v>546</v>
      </c>
    </row>
    <row r="4" spans="1:6" x14ac:dyDescent="0.2">
      <c r="A4" s="899">
        <v>2009</v>
      </c>
      <c r="B4" s="285" t="s">
        <v>288</v>
      </c>
      <c r="C4" s="379">
        <v>7.7359</v>
      </c>
      <c r="D4" s="720">
        <v>-3.815835281245334</v>
      </c>
      <c r="E4" s="379">
        <v>6.3959999999999999</v>
      </c>
      <c r="F4" s="720">
        <v>-3.5628665772054937</v>
      </c>
    </row>
    <row r="5" spans="1:6" x14ac:dyDescent="0.2">
      <c r="A5" s="900"/>
      <c r="B5" s="282" t="s">
        <v>419</v>
      </c>
      <c r="C5" s="377">
        <v>6.9970999999999997</v>
      </c>
      <c r="D5" s="718">
        <v>-9.550278571336241</v>
      </c>
      <c r="E5" s="377">
        <v>5.6573000000000002</v>
      </c>
      <c r="F5" s="718">
        <v>-11.549405878674166</v>
      </c>
    </row>
    <row r="6" spans="1:6" x14ac:dyDescent="0.2">
      <c r="A6" s="900"/>
      <c r="B6" s="282" t="s">
        <v>290</v>
      </c>
      <c r="C6" s="377">
        <v>6.8564999999999996</v>
      </c>
      <c r="D6" s="718">
        <v>-2.0094038958997307</v>
      </c>
      <c r="E6" s="377">
        <v>5.3018999999999998</v>
      </c>
      <c r="F6" s="718">
        <v>-6.2821487281919</v>
      </c>
    </row>
    <row r="7" spans="1:6" x14ac:dyDescent="0.2">
      <c r="A7" s="900"/>
      <c r="B7" s="282" t="s">
        <v>291</v>
      </c>
      <c r="C7" s="377">
        <v>6.7845000000000004</v>
      </c>
      <c r="D7" s="718">
        <v>-1.050098446729369</v>
      </c>
      <c r="E7" s="377">
        <v>5.2298999999999998</v>
      </c>
      <c r="F7" s="718">
        <v>-1.3580037345102711</v>
      </c>
    </row>
    <row r="8" spans="1:6" x14ac:dyDescent="0.2">
      <c r="A8" s="899">
        <v>2010</v>
      </c>
      <c r="B8" s="285" t="s">
        <v>288</v>
      </c>
      <c r="C8" s="379">
        <v>6.7853000000000003</v>
      </c>
      <c r="D8" s="720" t="s">
        <v>194</v>
      </c>
      <c r="E8" s="379">
        <v>5.2305999999999999</v>
      </c>
      <c r="F8" s="721" t="s">
        <v>194</v>
      </c>
    </row>
    <row r="9" spans="1:6" x14ac:dyDescent="0.2">
      <c r="A9" s="900"/>
      <c r="B9" s="282" t="s">
        <v>289</v>
      </c>
      <c r="C9" s="377">
        <v>6.9649000000000001</v>
      </c>
      <c r="D9" s="718">
        <v>2.6468984422206789</v>
      </c>
      <c r="E9" s="377">
        <v>5.4103000000000003</v>
      </c>
      <c r="F9" s="718">
        <v>3.4355523266929304</v>
      </c>
    </row>
    <row r="10" spans="1:6" x14ac:dyDescent="0.2">
      <c r="A10" s="900"/>
      <c r="B10" s="282" t="s">
        <v>290</v>
      </c>
      <c r="C10" s="377">
        <v>7.4569000000000001</v>
      </c>
      <c r="D10" s="718">
        <v>7.0639923042685462</v>
      </c>
      <c r="E10" s="377">
        <v>5.8754999999999997</v>
      </c>
      <c r="F10" s="718">
        <v>8.5984141359998407</v>
      </c>
    </row>
    <row r="11" spans="1:6" x14ac:dyDescent="0.2">
      <c r="A11" s="901"/>
      <c r="B11" s="287" t="s">
        <v>291</v>
      </c>
      <c r="C11" s="378">
        <v>7.3807999999999998</v>
      </c>
      <c r="D11" s="719">
        <v>-1.0205313199855204</v>
      </c>
      <c r="E11" s="378">
        <v>5.7994000000000003</v>
      </c>
      <c r="F11" s="719">
        <v>-1.2952089183899138</v>
      </c>
    </row>
    <row r="12" spans="1:6" x14ac:dyDescent="0.2">
      <c r="A12" s="900">
        <v>2011</v>
      </c>
      <c r="B12" s="282" t="s">
        <v>288</v>
      </c>
      <c r="C12" s="377">
        <v>7.6839000000000004</v>
      </c>
      <c r="D12" s="718">
        <v>4.1066009104704175</v>
      </c>
      <c r="E12" s="377">
        <v>6.02</v>
      </c>
      <c r="F12" s="718">
        <v>3.8038417767355108</v>
      </c>
    </row>
    <row r="13" spans="1:6" x14ac:dyDescent="0.2">
      <c r="A13" s="900"/>
      <c r="B13" s="282" t="s">
        <v>289</v>
      </c>
      <c r="C13" s="377">
        <v>7.9547999999999996</v>
      </c>
      <c r="D13" s="718">
        <v>3.5255534298988693</v>
      </c>
      <c r="E13" s="377">
        <v>6.2908999999999997</v>
      </c>
      <c r="F13" s="718">
        <v>4.5000000000000027</v>
      </c>
    </row>
    <row r="14" spans="1:6" x14ac:dyDescent="0.2">
      <c r="A14" s="900"/>
      <c r="B14" s="282" t="s">
        <v>290</v>
      </c>
      <c r="C14" s="377">
        <v>8.3352000000000004</v>
      </c>
      <c r="D14" s="718">
        <v>4.7820184039825104</v>
      </c>
      <c r="E14" s="377">
        <v>6.6712999999999996</v>
      </c>
      <c r="F14" s="718">
        <v>6.0468295474415399</v>
      </c>
    </row>
    <row r="15" spans="1:6" x14ac:dyDescent="0.2">
      <c r="A15" s="901"/>
      <c r="B15" s="287" t="s">
        <v>291</v>
      </c>
      <c r="C15" s="378">
        <v>8.4214000000000002</v>
      </c>
      <c r="D15" s="719">
        <v>1.034168346290429</v>
      </c>
      <c r="E15" s="378">
        <v>6.7573999999999996</v>
      </c>
      <c r="F15" s="719">
        <v>1.2906030308935299</v>
      </c>
    </row>
    <row r="16" spans="1:6" x14ac:dyDescent="0.2">
      <c r="A16" s="900">
        <v>2012</v>
      </c>
      <c r="B16" s="282" t="s">
        <v>288</v>
      </c>
      <c r="C16" s="377">
        <v>8.4930747799999988</v>
      </c>
      <c r="D16" s="718">
        <v>0.85110290450517256</v>
      </c>
      <c r="E16" s="377">
        <v>6.77558478</v>
      </c>
      <c r="F16" s="718">
        <v>0.2691091248113231</v>
      </c>
    </row>
    <row r="17" spans="1:6" x14ac:dyDescent="0.2">
      <c r="A17" s="900"/>
      <c r="B17" s="282" t="s">
        <v>292</v>
      </c>
      <c r="C17" s="377">
        <v>8.8919548999999982</v>
      </c>
      <c r="D17" s="718">
        <v>4.6965337093146315</v>
      </c>
      <c r="E17" s="377">
        <v>7.1146388999999992</v>
      </c>
      <c r="F17" s="718">
        <v>5.0040569339610448</v>
      </c>
    </row>
    <row r="18" spans="1:6" x14ac:dyDescent="0.2">
      <c r="A18" s="900"/>
      <c r="B18" s="282" t="s">
        <v>290</v>
      </c>
      <c r="C18" s="377">
        <v>9.0495981799999985</v>
      </c>
      <c r="D18" s="718">
        <v>1.772875388740448</v>
      </c>
      <c r="E18" s="377">
        <v>7.2722821799999995</v>
      </c>
      <c r="F18" s="718">
        <v>2.2157593971494505</v>
      </c>
    </row>
    <row r="19" spans="1:6" x14ac:dyDescent="0.2">
      <c r="A19" s="901"/>
      <c r="B19" s="287" t="s">
        <v>293</v>
      </c>
      <c r="C19" s="378">
        <v>9.2796727099999998</v>
      </c>
      <c r="D19" s="719">
        <v>2.5423728813559472</v>
      </c>
      <c r="E19" s="378">
        <v>7.4571707099999998</v>
      </c>
      <c r="F19" s="719">
        <v>2.5423728813559361</v>
      </c>
    </row>
    <row r="20" spans="1:6" x14ac:dyDescent="0.2">
      <c r="A20" s="723">
        <v>2013</v>
      </c>
      <c r="B20" s="724" t="s">
        <v>288</v>
      </c>
      <c r="C20" s="725">
        <v>9.3228939099999995</v>
      </c>
      <c r="D20" s="722">
        <v>0.46576211630204822</v>
      </c>
      <c r="E20" s="725">
        <v>7.4668749099999996</v>
      </c>
      <c r="F20" s="722">
        <v>0.13013246413933616</v>
      </c>
    </row>
    <row r="21" spans="1:6" x14ac:dyDescent="0.2">
      <c r="A21" s="723">
        <v>2014</v>
      </c>
      <c r="B21" s="724" t="s">
        <v>288</v>
      </c>
      <c r="C21" s="725">
        <v>9.3313711699999988</v>
      </c>
      <c r="D21" s="722">
        <v>9.0929491227036571E-2</v>
      </c>
      <c r="E21" s="725">
        <v>7.4541771700000004</v>
      </c>
      <c r="F21" s="722">
        <v>-0.17005427508895066</v>
      </c>
    </row>
    <row r="22" spans="1:6" x14ac:dyDescent="0.2">
      <c r="A22" s="899">
        <v>2015</v>
      </c>
      <c r="B22" s="282" t="s">
        <v>288</v>
      </c>
      <c r="C22" s="377">
        <v>9.0886999999999993</v>
      </c>
      <c r="D22" s="718">
        <v>-2.6</v>
      </c>
      <c r="E22" s="377">
        <v>7.2163000000000004</v>
      </c>
      <c r="F22" s="718">
        <v>-3.2</v>
      </c>
    </row>
    <row r="23" spans="1:6" x14ac:dyDescent="0.2">
      <c r="A23" s="900"/>
      <c r="B23" s="282" t="s">
        <v>289</v>
      </c>
      <c r="C23" s="377">
        <v>8.8966738299999992</v>
      </c>
      <c r="D23" s="718">
        <v>-2.1126277723363662</v>
      </c>
      <c r="E23" s="377">
        <v>7.0243198300000005</v>
      </c>
      <c r="F23" s="718">
        <v>-2.6607716516130533</v>
      </c>
    </row>
    <row r="24" spans="1:6" x14ac:dyDescent="0.2">
      <c r="A24" s="901"/>
      <c r="B24" s="287" t="s">
        <v>290</v>
      </c>
      <c r="C24" s="378">
        <v>8.6769076126901634</v>
      </c>
      <c r="D24" s="719">
        <v>-2.4702065233500399</v>
      </c>
      <c r="E24" s="378">
        <v>6.8045536126901629</v>
      </c>
      <c r="F24" s="719">
        <v>-3.1286476502855591</v>
      </c>
    </row>
    <row r="25" spans="1:6" x14ac:dyDescent="0.2">
      <c r="A25" s="726"/>
      <c r="B25" s="58"/>
      <c r="C25" s="94"/>
      <c r="D25" s="94"/>
      <c r="E25" s="94"/>
      <c r="F25" s="94" t="s">
        <v>297</v>
      </c>
    </row>
    <row r="26" spans="1:6" x14ac:dyDescent="0.2">
      <c r="A26" s="726" t="s">
        <v>655</v>
      </c>
      <c r="B26" s="58"/>
      <c r="C26" s="94"/>
      <c r="D26" s="94"/>
      <c r="E26" s="94"/>
      <c r="F26" s="94"/>
    </row>
    <row r="27" spans="1:6" x14ac:dyDescent="0.2">
      <c r="A27" s="94" t="s">
        <v>609</v>
      </c>
      <c r="B27" s="8"/>
      <c r="C27" s="8"/>
      <c r="D27" s="8"/>
      <c r="E27" s="8"/>
      <c r="F27" s="8"/>
    </row>
    <row r="28" spans="1:6" x14ac:dyDescent="0.2">
      <c r="A28" s="381"/>
      <c r="B28" s="8"/>
      <c r="C28" s="8"/>
      <c r="D28" s="8"/>
      <c r="E28" s="8"/>
      <c r="F28" s="8"/>
    </row>
  </sheetData>
  <mergeCells count="6">
    <mergeCell ref="A22:A24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F23" sqref="F23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3" t="s">
        <v>5</v>
      </c>
      <c r="B1" s="482"/>
      <c r="C1" s="482"/>
      <c r="D1" s="482"/>
      <c r="E1" s="482"/>
      <c r="F1" s="482"/>
      <c r="G1" s="482"/>
      <c r="H1" s="482"/>
      <c r="I1" s="397"/>
    </row>
    <row r="2" spans="1:9" ht="15.75" x14ac:dyDescent="0.25">
      <c r="A2" s="484"/>
      <c r="B2" s="485"/>
      <c r="C2" s="482"/>
      <c r="D2" s="482"/>
      <c r="E2" s="482"/>
      <c r="F2" s="482"/>
      <c r="G2" s="482"/>
      <c r="H2" s="62" t="s">
        <v>159</v>
      </c>
      <c r="I2" s="397"/>
    </row>
    <row r="3" spans="1:9" s="80" customFormat="1" ht="14.25" x14ac:dyDescent="0.2">
      <c r="A3" s="455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  <c r="I3" s="397"/>
    </row>
    <row r="4" spans="1:9" s="80" customFormat="1" ht="14.25" x14ac:dyDescent="0.2">
      <c r="A4" s="81"/>
      <c r="B4" s="72" t="s">
        <v>48</v>
      </c>
      <c r="C4" s="72" t="s">
        <v>491</v>
      </c>
      <c r="D4" s="72" t="s">
        <v>48</v>
      </c>
      <c r="E4" s="72" t="s">
        <v>491</v>
      </c>
      <c r="F4" s="72" t="s">
        <v>48</v>
      </c>
      <c r="G4" s="73" t="s">
        <v>491</v>
      </c>
      <c r="H4" s="73" t="s">
        <v>128</v>
      </c>
      <c r="I4" s="397"/>
    </row>
    <row r="5" spans="1:9" s="80" customFormat="1" ht="14.25" x14ac:dyDescent="0.2">
      <c r="A5" s="82" t="s">
        <v>613</v>
      </c>
      <c r="B5" s="476">
        <v>127.76795000000001</v>
      </c>
      <c r="C5" s="84">
        <v>10.487409750305023</v>
      </c>
      <c r="D5" s="83">
        <v>1363.52693</v>
      </c>
      <c r="E5" s="84">
        <v>11.27226133689345</v>
      </c>
      <c r="F5" s="83">
        <v>1801.7112500000001</v>
      </c>
      <c r="G5" s="84">
        <v>11.155905866977758</v>
      </c>
      <c r="H5" s="479">
        <v>3.2693333173672192</v>
      </c>
      <c r="I5" s="397"/>
    </row>
    <row r="6" spans="1:9" s="80" customFormat="1" ht="14.25" x14ac:dyDescent="0.2">
      <c r="A6" s="82" t="s">
        <v>49</v>
      </c>
      <c r="B6" s="477">
        <v>389.55053999999961</v>
      </c>
      <c r="C6" s="86">
        <v>-1.5172839771157165</v>
      </c>
      <c r="D6" s="85">
        <v>3501.5883299999996</v>
      </c>
      <c r="E6" s="86">
        <v>0.60463223471420946</v>
      </c>
      <c r="F6" s="85">
        <v>4638.8107999999993</v>
      </c>
      <c r="G6" s="86">
        <v>0.22126079776624824</v>
      </c>
      <c r="H6" s="480">
        <v>8.4174524088712221</v>
      </c>
      <c r="I6" s="397"/>
    </row>
    <row r="7" spans="1:9" s="80" customFormat="1" ht="14.25" x14ac:dyDescent="0.2">
      <c r="A7" s="82" t="s">
        <v>50</v>
      </c>
      <c r="B7" s="477">
        <v>575.96848000000034</v>
      </c>
      <c r="C7" s="86">
        <v>13.079826946983877</v>
      </c>
      <c r="D7" s="85">
        <v>4227.1483899999994</v>
      </c>
      <c r="E7" s="86">
        <v>5.136253206247785</v>
      </c>
      <c r="F7" s="85">
        <v>5472.4709200000007</v>
      </c>
      <c r="G7" s="86">
        <v>3.664428492563101</v>
      </c>
      <c r="H7" s="480">
        <v>9.9301880404416849</v>
      </c>
      <c r="I7" s="397"/>
    </row>
    <row r="8" spans="1:9" s="80" customFormat="1" ht="14.25" x14ac:dyDescent="0.2">
      <c r="A8" s="82" t="s">
        <v>129</v>
      </c>
      <c r="B8" s="477">
        <v>2387.2442599999981</v>
      </c>
      <c r="C8" s="86">
        <v>3.5072350549749802</v>
      </c>
      <c r="D8" s="85">
        <v>22138.080999999991</v>
      </c>
      <c r="E8" s="86">
        <v>6.0980758829688408</v>
      </c>
      <c r="F8" s="85">
        <v>29616.047399999999</v>
      </c>
      <c r="G8" s="86">
        <v>4.6113311664618442</v>
      </c>
      <c r="H8" s="480">
        <v>53.7404262162135</v>
      </c>
      <c r="I8" s="397"/>
    </row>
    <row r="9" spans="1:9" s="80" customFormat="1" ht="14.25" x14ac:dyDescent="0.2">
      <c r="A9" s="82" t="s">
        <v>130</v>
      </c>
      <c r="B9" s="477">
        <v>677.62019000000021</v>
      </c>
      <c r="C9" s="86">
        <v>-14.204499485406927</v>
      </c>
      <c r="D9" s="85">
        <v>6136.9424200000012</v>
      </c>
      <c r="E9" s="86">
        <v>-9.274654509113839</v>
      </c>
      <c r="F9" s="85">
        <v>8316.9008000000013</v>
      </c>
      <c r="G9" s="87">
        <v>-8.1539727639168209</v>
      </c>
      <c r="H9" s="480">
        <v>15.091608537537901</v>
      </c>
      <c r="I9" s="397"/>
    </row>
    <row r="10" spans="1:9" s="80" customFormat="1" ht="14.25" x14ac:dyDescent="0.2">
      <c r="A10" s="81" t="s">
        <v>492</v>
      </c>
      <c r="B10" s="478">
        <v>423</v>
      </c>
      <c r="C10" s="89">
        <v>3.3264266135546059</v>
      </c>
      <c r="D10" s="88">
        <v>4041.3997213331354</v>
      </c>
      <c r="E10" s="89">
        <v>6.0792075287985234</v>
      </c>
      <c r="F10" s="88">
        <v>5263.497822623458</v>
      </c>
      <c r="G10" s="89">
        <v>1.1084458101496713</v>
      </c>
      <c r="H10" s="481">
        <v>9.550991479568486</v>
      </c>
      <c r="I10" s="397"/>
    </row>
    <row r="11" spans="1:9" s="80" customFormat="1" ht="14.25" x14ac:dyDescent="0.2">
      <c r="A11" s="90" t="s">
        <v>493</v>
      </c>
      <c r="B11" s="91">
        <v>4581.1514199999983</v>
      </c>
      <c r="C11" s="92">
        <v>1.216646146214456</v>
      </c>
      <c r="D11" s="91">
        <v>41408.68679133313</v>
      </c>
      <c r="E11" s="92">
        <v>3.0929575622398553</v>
      </c>
      <c r="F11" s="91">
        <v>55109.438992623451</v>
      </c>
      <c r="G11" s="92">
        <v>1.86569895449254</v>
      </c>
      <c r="H11" s="92">
        <v>100</v>
      </c>
      <c r="I11" s="39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239</v>
      </c>
      <c r="I12" s="397"/>
    </row>
    <row r="13" spans="1:9" s="80" customFormat="1" ht="14.25" x14ac:dyDescent="0.2">
      <c r="A13" s="94" t="s">
        <v>561</v>
      </c>
      <c r="B13" s="82"/>
      <c r="C13" s="82"/>
      <c r="D13" s="82"/>
      <c r="E13" s="82"/>
      <c r="F13" s="82"/>
      <c r="G13" s="82"/>
      <c r="H13" s="82"/>
      <c r="I13" s="397"/>
    </row>
    <row r="14" spans="1:9" ht="14.25" x14ac:dyDescent="0.2">
      <c r="A14" s="94" t="s">
        <v>494</v>
      </c>
      <c r="B14" s="85"/>
      <c r="C14" s="482"/>
      <c r="D14" s="482"/>
      <c r="E14" s="482"/>
      <c r="F14" s="482"/>
      <c r="G14" s="482"/>
      <c r="H14" s="482"/>
      <c r="I14" s="397"/>
    </row>
    <row r="15" spans="1:9" ht="14.25" x14ac:dyDescent="0.2">
      <c r="A15" s="94" t="s">
        <v>495</v>
      </c>
      <c r="B15" s="482"/>
      <c r="C15" s="482"/>
      <c r="D15" s="482"/>
      <c r="E15" s="482"/>
      <c r="F15" s="482"/>
      <c r="G15" s="482"/>
      <c r="H15" s="482"/>
      <c r="I15" s="397"/>
    </row>
    <row r="16" spans="1:9" ht="14.25" x14ac:dyDescent="0.2">
      <c r="A16" s="94" t="s">
        <v>643</v>
      </c>
      <c r="B16" s="482"/>
      <c r="C16" s="482"/>
      <c r="D16" s="482"/>
      <c r="E16" s="482"/>
      <c r="F16" s="482"/>
      <c r="G16" s="482"/>
      <c r="H16" s="482"/>
      <c r="I16" s="397"/>
    </row>
    <row r="17" spans="1:9" ht="14.25" x14ac:dyDescent="0.2">
      <c r="A17" s="166" t="s">
        <v>654</v>
      </c>
      <c r="B17" s="482"/>
      <c r="C17" s="482"/>
      <c r="D17" s="482"/>
      <c r="E17" s="482"/>
      <c r="F17" s="482"/>
      <c r="G17" s="482"/>
      <c r="H17" s="482"/>
      <c r="I17" s="39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6">
        <v>2014</v>
      </c>
      <c r="C3" s="746" t="s">
        <v>607</v>
      </c>
      <c r="D3" s="746" t="s">
        <v>607</v>
      </c>
      <c r="E3" s="746">
        <v>2015</v>
      </c>
      <c r="F3" s="746" t="s">
        <v>607</v>
      </c>
      <c r="G3" s="746" t="s">
        <v>607</v>
      </c>
      <c r="H3" s="746" t="s">
        <v>607</v>
      </c>
      <c r="I3" s="746" t="s">
        <v>607</v>
      </c>
      <c r="J3" s="746" t="s">
        <v>607</v>
      </c>
      <c r="K3" s="746" t="s">
        <v>607</v>
      </c>
      <c r="L3" s="746" t="s">
        <v>607</v>
      </c>
      <c r="M3" s="746" t="s">
        <v>607</v>
      </c>
    </row>
    <row r="4" spans="1:13" x14ac:dyDescent="0.2">
      <c r="A4" s="312"/>
      <c r="B4" s="677">
        <v>41913</v>
      </c>
      <c r="C4" s="677">
        <v>41944</v>
      </c>
      <c r="D4" s="677">
        <v>41974</v>
      </c>
      <c r="E4" s="677">
        <v>42005</v>
      </c>
      <c r="F4" s="677">
        <v>42036</v>
      </c>
      <c r="G4" s="677">
        <v>42064</v>
      </c>
      <c r="H4" s="677">
        <v>42095</v>
      </c>
      <c r="I4" s="677">
        <v>42125</v>
      </c>
      <c r="J4" s="677">
        <v>42156</v>
      </c>
      <c r="K4" s="677">
        <v>42186</v>
      </c>
      <c r="L4" s="677">
        <v>42217</v>
      </c>
      <c r="M4" s="677">
        <v>42248</v>
      </c>
    </row>
    <row r="5" spans="1:13" x14ac:dyDescent="0.2">
      <c r="A5" s="382" t="s">
        <v>421</v>
      </c>
      <c r="B5" s="314">
        <v>3.7726086956521736</v>
      </c>
      <c r="C5" s="315">
        <v>4.0999999999999996</v>
      </c>
      <c r="D5" s="315">
        <v>3.4333333333333331</v>
      </c>
      <c r="E5" s="315">
        <v>2.9735000000000005</v>
      </c>
      <c r="F5" s="315">
        <v>2.8473684210526318</v>
      </c>
      <c r="G5" s="315">
        <v>2.8004545454545458</v>
      </c>
      <c r="H5" s="315">
        <v>2.5804761904761904</v>
      </c>
      <c r="I5" s="315">
        <v>2.8385000000000002</v>
      </c>
      <c r="J5" s="315">
        <v>2.769545454545455</v>
      </c>
      <c r="K5" s="315">
        <v>2.8304545454545464</v>
      </c>
      <c r="L5" s="315">
        <v>2.7670000000000003</v>
      </c>
      <c r="M5" s="315">
        <v>2.6461904761904771</v>
      </c>
    </row>
    <row r="6" spans="1:13" x14ac:dyDescent="0.2">
      <c r="A6" s="317" t="s">
        <v>422</v>
      </c>
      <c r="B6" s="383">
        <v>50.420869565217373</v>
      </c>
      <c r="C6" s="384">
        <v>54.932500000000005</v>
      </c>
      <c r="D6" s="384">
        <v>53.619545454545438</v>
      </c>
      <c r="E6" s="384">
        <v>46.255000000000003</v>
      </c>
      <c r="F6" s="384">
        <v>50.66</v>
      </c>
      <c r="G6" s="384">
        <v>47.287727272727281</v>
      </c>
      <c r="H6" s="384">
        <v>46.988636363636353</v>
      </c>
      <c r="I6" s="384">
        <v>44.074285714285701</v>
      </c>
      <c r="J6" s="384">
        <v>43.44</v>
      </c>
      <c r="K6" s="384">
        <v>43.533913043478265</v>
      </c>
      <c r="L6" s="384">
        <v>39.67285714285714</v>
      </c>
      <c r="M6" s="384">
        <v>41.101818181818182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335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902">
        <f>INDICE!A3</f>
        <v>42248</v>
      </c>
      <c r="C3" s="903">
        <v>41671</v>
      </c>
      <c r="D3" s="902">
        <f>DATE(YEAR(B3),MONTH(B3)-1,1)</f>
        <v>42217</v>
      </c>
      <c r="E3" s="903"/>
      <c r="F3" s="902">
        <f>DATE(YEAR(B3)-1,MONTH(B3),1)</f>
        <v>41883</v>
      </c>
      <c r="G3" s="903"/>
      <c r="H3" s="851" t="s">
        <v>491</v>
      </c>
      <c r="I3" s="85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42217</v>
      </c>
      <c r="I4" s="448">
        <f>F3</f>
        <v>41883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424</v>
      </c>
      <c r="B5" s="376">
        <v>7177</v>
      </c>
      <c r="C5" s="728">
        <v>37.869354157872522</v>
      </c>
      <c r="D5" s="376">
        <v>6798</v>
      </c>
      <c r="E5" s="728">
        <v>37.597478015596479</v>
      </c>
      <c r="F5" s="376">
        <v>6707</v>
      </c>
      <c r="G5" s="728">
        <v>40.37685870808501</v>
      </c>
      <c r="H5" s="390">
        <v>5.5751691674021764</v>
      </c>
      <c r="I5" s="390">
        <v>7.0076039958252565</v>
      </c>
      <c r="K5" s="389"/>
    </row>
    <row r="6" spans="1:71" s="388" customFormat="1" ht="15" x14ac:dyDescent="0.2">
      <c r="A6" s="391" t="s">
        <v>124</v>
      </c>
      <c r="B6" s="376">
        <v>11775</v>
      </c>
      <c r="C6" s="728">
        <v>62.130645842127485</v>
      </c>
      <c r="D6" s="376">
        <v>11283</v>
      </c>
      <c r="E6" s="728">
        <v>62.402521984403513</v>
      </c>
      <c r="F6" s="376">
        <v>9904</v>
      </c>
      <c r="G6" s="728">
        <v>59.62314129191499</v>
      </c>
      <c r="H6" s="390">
        <v>4.3605424089337941</v>
      </c>
      <c r="I6" s="390">
        <v>18.891357027463652</v>
      </c>
      <c r="K6" s="389"/>
    </row>
    <row r="7" spans="1:71" s="80" customFormat="1" ht="12.75" x14ac:dyDescent="0.2">
      <c r="A7" s="90" t="s">
        <v>119</v>
      </c>
      <c r="B7" s="91">
        <v>18952</v>
      </c>
      <c r="C7" s="92">
        <v>100</v>
      </c>
      <c r="D7" s="91">
        <v>18081</v>
      </c>
      <c r="E7" s="92">
        <v>100</v>
      </c>
      <c r="F7" s="91">
        <v>16611</v>
      </c>
      <c r="G7" s="92">
        <v>100</v>
      </c>
      <c r="H7" s="92">
        <v>4.8172114374204966</v>
      </c>
      <c r="I7" s="92">
        <v>14.093070856661249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239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s="385" customFormat="1" ht="12.75" x14ac:dyDescent="0.2">
      <c r="A9" s="726" t="s">
        <v>545</v>
      </c>
      <c r="B9" s="386"/>
      <c r="C9" s="387"/>
      <c r="D9" s="386"/>
      <c r="E9" s="386"/>
      <c r="F9" s="386"/>
      <c r="G9" s="386"/>
      <c r="H9" s="386"/>
      <c r="I9" s="386"/>
      <c r="J9" s="386"/>
      <c r="K9" s="386"/>
      <c r="L9" s="386"/>
    </row>
    <row r="10" spans="1:71" x14ac:dyDescent="0.2">
      <c r="A10" s="727" t="s">
        <v>541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902">
        <f>INDICE!A3</f>
        <v>42248</v>
      </c>
      <c r="C3" s="903">
        <v>41671</v>
      </c>
      <c r="D3" s="902">
        <f>DATE(YEAR(B3),MONTH(B3)-1,1)</f>
        <v>42217</v>
      </c>
      <c r="E3" s="903"/>
      <c r="F3" s="902">
        <f>DATE(YEAR(B3)-1,MONTH(B3),1)</f>
        <v>41883</v>
      </c>
      <c r="G3" s="903"/>
      <c r="H3" s="851" t="s">
        <v>491</v>
      </c>
      <c r="I3" s="85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42217</v>
      </c>
      <c r="I4" s="448">
        <f>F3</f>
        <v>41883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544</v>
      </c>
      <c r="B5" s="376">
        <v>6872</v>
      </c>
      <c r="C5" s="728">
        <v>38.22800238568324</v>
      </c>
      <c r="D5" s="376">
        <v>6872</v>
      </c>
      <c r="E5" s="728">
        <v>40.549611248274751</v>
      </c>
      <c r="F5" s="376">
        <v>6882</v>
      </c>
      <c r="G5" s="728">
        <v>43.193861657430801</v>
      </c>
      <c r="H5" s="784">
        <v>0</v>
      </c>
      <c r="I5" s="238">
        <v>-0.14530659691950015</v>
      </c>
      <c r="K5" s="389"/>
    </row>
    <row r="6" spans="1:71" s="388" customFormat="1" ht="15" x14ac:dyDescent="0.2">
      <c r="A6" s="391" t="s">
        <v>617</v>
      </c>
      <c r="B6" s="376">
        <v>11104.351289999999</v>
      </c>
      <c r="C6" s="728">
        <v>61.771997614316753</v>
      </c>
      <c r="D6" s="376">
        <v>10075.141510000003</v>
      </c>
      <c r="E6" s="728">
        <v>59.450388751725256</v>
      </c>
      <c r="F6" s="376">
        <v>9050.8194700000022</v>
      </c>
      <c r="G6" s="728">
        <v>56.806138342569199</v>
      </c>
      <c r="H6" s="238">
        <v>10.215338206202478</v>
      </c>
      <c r="I6" s="238">
        <v>22.688904875483015</v>
      </c>
      <c r="K6" s="389"/>
    </row>
    <row r="7" spans="1:71" s="80" customFormat="1" ht="12.75" x14ac:dyDescent="0.2">
      <c r="A7" s="90" t="s">
        <v>119</v>
      </c>
      <c r="B7" s="91">
        <v>17976.351289999999</v>
      </c>
      <c r="C7" s="92">
        <v>100</v>
      </c>
      <c r="D7" s="91">
        <v>16947.141510000001</v>
      </c>
      <c r="E7" s="92">
        <v>100</v>
      </c>
      <c r="F7" s="91">
        <v>15932.819470000002</v>
      </c>
      <c r="G7" s="92">
        <v>100</v>
      </c>
      <c r="H7" s="92">
        <v>6.0730582758909017</v>
      </c>
      <c r="I7" s="92">
        <v>12.825927161528281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132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x14ac:dyDescent="0.2">
      <c r="A9" s="726" t="s">
        <v>545</v>
      </c>
    </row>
    <row r="10" spans="1:71" x14ac:dyDescent="0.2">
      <c r="A10" s="726" t="s">
        <v>541</v>
      </c>
    </row>
    <row r="11" spans="1:71" x14ac:dyDescent="0.2">
      <c r="A11" s="697" t="s">
        <v>654</v>
      </c>
    </row>
  </sheetData>
  <mergeCells count="4">
    <mergeCell ref="B3:C3"/>
    <mergeCell ref="D3:E3"/>
    <mergeCell ref="F3:G3"/>
    <mergeCell ref="H3:I3"/>
  </mergeCells>
  <conditionalFormatting sqref="H5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I24" sqref="I24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0" t="s">
        <v>591</v>
      </c>
      <c r="B1" s="890"/>
      <c r="C1" s="890"/>
      <c r="D1" s="890"/>
      <c r="E1" s="890"/>
      <c r="F1" s="890"/>
      <c r="G1" s="13"/>
      <c r="H1" s="13"/>
      <c r="I1" s="13"/>
    </row>
    <row r="2" spans="1:9" x14ac:dyDescent="0.2">
      <c r="A2" s="891"/>
      <c r="B2" s="891"/>
      <c r="C2" s="891"/>
      <c r="D2" s="891"/>
      <c r="E2" s="891"/>
      <c r="F2" s="891"/>
      <c r="G2" s="13"/>
      <c r="H2" s="13"/>
      <c r="I2" s="230" t="s">
        <v>542</v>
      </c>
    </row>
    <row r="3" spans="1:9" x14ac:dyDescent="0.2">
      <c r="A3" s="401"/>
      <c r="B3" s="403"/>
      <c r="C3" s="403"/>
      <c r="D3" s="859">
        <f>INDICE!A3</f>
        <v>42248</v>
      </c>
      <c r="E3" s="859">
        <v>41671</v>
      </c>
      <c r="F3" s="859">
        <f>DATE(YEAR(D3),MONTH(D3)-1,1)</f>
        <v>42217</v>
      </c>
      <c r="G3" s="859"/>
      <c r="H3" s="862">
        <f>DATE(YEAR(D3)-1,MONTH(D3),1)</f>
        <v>41883</v>
      </c>
      <c r="I3" s="862"/>
    </row>
    <row r="4" spans="1:9" x14ac:dyDescent="0.2">
      <c r="A4" s="338"/>
      <c r="B4" s="339"/>
      <c r="C4" s="339"/>
      <c r="D4" s="97" t="s">
        <v>427</v>
      </c>
      <c r="E4" s="261" t="s">
        <v>110</v>
      </c>
      <c r="F4" s="97" t="s">
        <v>427</v>
      </c>
      <c r="G4" s="261" t="s">
        <v>110</v>
      </c>
      <c r="H4" s="97" t="s">
        <v>427</v>
      </c>
      <c r="I4" s="261" t="s">
        <v>110</v>
      </c>
    </row>
    <row r="5" spans="1:9" x14ac:dyDescent="0.2">
      <c r="A5" s="347" t="s">
        <v>426</v>
      </c>
      <c r="B5" s="237"/>
      <c r="C5" s="237"/>
      <c r="D5" s="615">
        <v>132.85182481751826</v>
      </c>
      <c r="E5" s="731">
        <v>100</v>
      </c>
      <c r="F5" s="615">
        <v>126.25039303761932</v>
      </c>
      <c r="G5" s="731">
        <v>100</v>
      </c>
      <c r="H5" s="615">
        <v>115.38413834466213</v>
      </c>
      <c r="I5" s="731">
        <v>100</v>
      </c>
    </row>
    <row r="6" spans="1:9" x14ac:dyDescent="0.2">
      <c r="A6" s="400" t="s">
        <v>539</v>
      </c>
      <c r="B6" s="237"/>
      <c r="C6" s="237"/>
      <c r="D6" s="615">
        <v>81.865095853052054</v>
      </c>
      <c r="E6" s="731">
        <v>61.621355947123625</v>
      </c>
      <c r="F6" s="615">
        <v>75.263664073153123</v>
      </c>
      <c r="G6" s="731">
        <v>59.614597833946156</v>
      </c>
      <c r="H6" s="615">
        <v>64.470407836865263</v>
      </c>
      <c r="I6" s="731">
        <v>55.87458446349595</v>
      </c>
    </row>
    <row r="7" spans="1:9" x14ac:dyDescent="0.2">
      <c r="A7" s="400" t="s">
        <v>540</v>
      </c>
      <c r="B7" s="237"/>
      <c r="C7" s="237"/>
      <c r="D7" s="615">
        <v>50.986728964466195</v>
      </c>
      <c r="E7" s="731">
        <v>38.378644052876361</v>
      </c>
      <c r="F7" s="615">
        <v>50.986728964466195</v>
      </c>
      <c r="G7" s="731">
        <v>40.385402166053836</v>
      </c>
      <c r="H7" s="615">
        <v>50.913730507796885</v>
      </c>
      <c r="I7" s="731">
        <v>44.125415536504057</v>
      </c>
    </row>
    <row r="8" spans="1:9" x14ac:dyDescent="0.2">
      <c r="A8" s="338" t="s">
        <v>595</v>
      </c>
      <c r="B8" s="399"/>
      <c r="C8" s="399"/>
      <c r="D8" s="717">
        <v>90</v>
      </c>
      <c r="E8" s="732"/>
      <c r="F8" s="717">
        <v>90</v>
      </c>
      <c r="G8" s="732"/>
      <c r="H8" s="717">
        <v>90</v>
      </c>
      <c r="I8" s="732"/>
    </row>
    <row r="9" spans="1:9" x14ac:dyDescent="0.2">
      <c r="A9" s="625" t="s">
        <v>541</v>
      </c>
      <c r="B9" s="326"/>
      <c r="C9" s="326"/>
      <c r="D9" s="326"/>
      <c r="E9" s="351"/>
      <c r="F9" s="13"/>
      <c r="G9" s="13"/>
      <c r="H9" s="13"/>
      <c r="I9" s="248" t="s">
        <v>239</v>
      </c>
    </row>
    <row r="10" spans="1:9" x14ac:dyDescent="0.2">
      <c r="A10" s="625" t="s">
        <v>596</v>
      </c>
      <c r="B10" s="396"/>
      <c r="C10" s="396"/>
      <c r="D10" s="396"/>
      <c r="E10" s="396"/>
      <c r="F10" s="396"/>
      <c r="G10" s="396"/>
      <c r="H10" s="396"/>
      <c r="I10" s="396"/>
    </row>
    <row r="11" spans="1:9" x14ac:dyDescent="0.2">
      <c r="A11" s="326"/>
      <c r="B11" s="396"/>
      <c r="C11" s="396"/>
      <c r="D11" s="396"/>
      <c r="E11" s="396"/>
      <c r="F11" s="396"/>
      <c r="G11" s="396"/>
      <c r="H11" s="396"/>
      <c r="I11" s="396"/>
    </row>
    <row r="12" spans="1:9" x14ac:dyDescent="0.2">
      <c r="A12" s="396"/>
      <c r="B12" s="396"/>
      <c r="C12" s="396"/>
      <c r="D12" s="396"/>
      <c r="E12" s="396"/>
      <c r="F12" s="396"/>
      <c r="G12" s="396"/>
      <c r="H12" s="396"/>
      <c r="I12" s="39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H27" sqref="H27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0" t="s">
        <v>544</v>
      </c>
      <c r="B1" s="890"/>
      <c r="C1" s="890"/>
      <c r="D1" s="890"/>
      <c r="E1" s="402"/>
      <c r="F1" s="13"/>
      <c r="G1" s="13"/>
      <c r="H1" s="13"/>
      <c r="I1" s="13"/>
    </row>
    <row r="2" spans="1:40" ht="15" x14ac:dyDescent="0.2">
      <c r="A2" s="890"/>
      <c r="B2" s="890"/>
      <c r="C2" s="890"/>
      <c r="D2" s="890"/>
      <c r="E2" s="402"/>
      <c r="F2" s="13"/>
      <c r="G2" s="312"/>
      <c r="H2" s="395"/>
      <c r="I2" s="394" t="s">
        <v>159</v>
      </c>
    </row>
    <row r="3" spans="1:40" x14ac:dyDescent="0.2">
      <c r="A3" s="401"/>
      <c r="B3" s="902">
        <f>INDICE!A3</f>
        <v>42248</v>
      </c>
      <c r="C3" s="903">
        <v>41671</v>
      </c>
      <c r="D3" s="902">
        <f>DATE(YEAR(B3),MONTH(B3)-1,1)</f>
        <v>42217</v>
      </c>
      <c r="E3" s="903"/>
      <c r="F3" s="902">
        <f>DATE(YEAR(B3)-1,MONTH(B3),1)</f>
        <v>41883</v>
      </c>
      <c r="G3" s="903"/>
      <c r="H3" s="851" t="s">
        <v>491</v>
      </c>
      <c r="I3" s="851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42217</v>
      </c>
      <c r="I4" s="448">
        <f>F3</f>
        <v>41883</v>
      </c>
    </row>
    <row r="5" spans="1:40" x14ac:dyDescent="0.2">
      <c r="A5" s="347" t="s">
        <v>49</v>
      </c>
      <c r="B5" s="375">
        <v>506</v>
      </c>
      <c r="C5" s="390">
        <v>7.3632130384167631</v>
      </c>
      <c r="D5" s="375">
        <v>506</v>
      </c>
      <c r="E5" s="390">
        <v>7.3632130384167631</v>
      </c>
      <c r="F5" s="375">
        <v>507</v>
      </c>
      <c r="G5" s="390">
        <v>7.3670444638186572</v>
      </c>
      <c r="H5" s="784">
        <v>0</v>
      </c>
      <c r="I5" s="615">
        <v>-0.19723865877712032</v>
      </c>
      <c r="J5" s="397"/>
    </row>
    <row r="6" spans="1:40" x14ac:dyDescent="0.2">
      <c r="A6" s="400" t="s">
        <v>50</v>
      </c>
      <c r="B6" s="375">
        <v>340</v>
      </c>
      <c r="C6" s="390">
        <v>4.9476135040745053</v>
      </c>
      <c r="D6" s="375">
        <v>340</v>
      </c>
      <c r="E6" s="390">
        <v>4.9476135040745053</v>
      </c>
      <c r="F6" s="375">
        <v>341</v>
      </c>
      <c r="G6" s="390">
        <v>4.954954954954955</v>
      </c>
      <c r="H6" s="784">
        <v>0</v>
      </c>
      <c r="I6" s="615">
        <v>-0.2932551319648094</v>
      </c>
      <c r="J6" s="397"/>
    </row>
    <row r="7" spans="1:40" x14ac:dyDescent="0.2">
      <c r="A7" s="400" t="s">
        <v>129</v>
      </c>
      <c r="B7" s="375">
        <v>3385</v>
      </c>
      <c r="C7" s="390">
        <v>49.257857974388827</v>
      </c>
      <c r="D7" s="375">
        <v>3385</v>
      </c>
      <c r="E7" s="390">
        <v>49.257857974388827</v>
      </c>
      <c r="F7" s="375">
        <v>3388</v>
      </c>
      <c r="G7" s="390">
        <v>49.229875036326646</v>
      </c>
      <c r="H7" s="784">
        <v>0</v>
      </c>
      <c r="I7" s="615">
        <v>-8.8547815820543094E-2</v>
      </c>
      <c r="J7" s="397"/>
    </row>
    <row r="8" spans="1:40" x14ac:dyDescent="0.2">
      <c r="A8" s="400" t="s">
        <v>130</v>
      </c>
      <c r="B8" s="375">
        <v>204</v>
      </c>
      <c r="C8" s="390">
        <v>2.9685681024447033</v>
      </c>
      <c r="D8" s="375">
        <v>204</v>
      </c>
      <c r="E8" s="390">
        <v>2.9685681024447033</v>
      </c>
      <c r="F8" s="375">
        <v>216</v>
      </c>
      <c r="G8" s="390">
        <v>3.1386224934612033</v>
      </c>
      <c r="H8" s="784">
        <v>0</v>
      </c>
      <c r="I8" s="615">
        <v>-5.5555555555555554</v>
      </c>
      <c r="J8" s="397"/>
    </row>
    <row r="9" spans="1:40" x14ac:dyDescent="0.2">
      <c r="A9" s="338" t="s">
        <v>425</v>
      </c>
      <c r="B9" s="717">
        <v>2437</v>
      </c>
      <c r="C9" s="729">
        <v>35.462747380675204</v>
      </c>
      <c r="D9" s="717">
        <v>2437</v>
      </c>
      <c r="E9" s="729">
        <v>35.462747380675204</v>
      </c>
      <c r="F9" s="717">
        <v>2430</v>
      </c>
      <c r="G9" s="729">
        <v>35.309503051438533</v>
      </c>
      <c r="H9" s="795">
        <v>0</v>
      </c>
      <c r="I9" s="730">
        <v>0.2880658436213992</v>
      </c>
      <c r="J9" s="397"/>
    </row>
    <row r="10" spans="1:40" s="80" customFormat="1" x14ac:dyDescent="0.2">
      <c r="A10" s="90" t="s">
        <v>119</v>
      </c>
      <c r="B10" s="91">
        <v>6872</v>
      </c>
      <c r="C10" s="398">
        <v>100</v>
      </c>
      <c r="D10" s="91">
        <v>6872</v>
      </c>
      <c r="E10" s="398">
        <v>100</v>
      </c>
      <c r="F10" s="91">
        <v>6882</v>
      </c>
      <c r="G10" s="398">
        <v>100</v>
      </c>
      <c r="H10" s="796">
        <v>0</v>
      </c>
      <c r="I10" s="92">
        <v>-0.14530659691950015</v>
      </c>
      <c r="J10" s="39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239</v>
      </c>
    </row>
    <row r="12" spans="1:40" s="385" customFormat="1" ht="12.75" x14ac:dyDescent="0.2">
      <c r="A12" s="727" t="s">
        <v>543</v>
      </c>
      <c r="B12" s="386"/>
      <c r="C12" s="386"/>
      <c r="D12" s="387"/>
      <c r="E12" s="387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40" x14ac:dyDescent="0.2">
      <c r="A13" s="326" t="s">
        <v>541</v>
      </c>
      <c r="B13" s="396"/>
      <c r="C13" s="396"/>
      <c r="D13" s="396"/>
      <c r="E13" s="396"/>
      <c r="F13" s="396"/>
      <c r="G13" s="396"/>
      <c r="H13" s="396"/>
      <c r="I13" s="396"/>
    </row>
    <row r="14" spans="1:40" x14ac:dyDescent="0.2">
      <c r="A14" s="697" t="s">
        <v>653</v>
      </c>
      <c r="B14" s="396"/>
      <c r="C14" s="396"/>
      <c r="D14" s="396"/>
      <c r="E14" s="396"/>
      <c r="F14" s="396"/>
      <c r="G14" s="396"/>
      <c r="H14" s="396"/>
      <c r="I14" s="396"/>
    </row>
  </sheetData>
  <mergeCells count="5">
    <mergeCell ref="A1:D2"/>
    <mergeCell ref="H3:I3"/>
    <mergeCell ref="B3:C3"/>
    <mergeCell ref="D3:E3"/>
    <mergeCell ref="F3:G3"/>
  </mergeCells>
  <conditionalFormatting sqref="H5:H10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I18" sqref="I18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890" t="s">
        <v>40</v>
      </c>
      <c r="B1" s="890"/>
      <c r="C1" s="890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90"/>
      <c r="B2" s="890"/>
      <c r="C2" s="890"/>
      <c r="D2" s="408"/>
      <c r="E2" s="185"/>
      <c r="F2" s="185"/>
      <c r="H2" s="12"/>
      <c r="I2" s="12"/>
      <c r="J2" s="12"/>
      <c r="K2" s="12"/>
    </row>
    <row r="3" spans="1:12" x14ac:dyDescent="0.2">
      <c r="A3" s="407"/>
      <c r="B3" s="12"/>
      <c r="C3" s="12"/>
      <c r="D3" s="12"/>
      <c r="E3" s="12"/>
      <c r="F3" s="12"/>
      <c r="G3" s="12"/>
      <c r="H3" s="353"/>
      <c r="I3" s="394" t="s">
        <v>584</v>
      </c>
      <c r="J3" s="12"/>
      <c r="K3" s="12"/>
      <c r="L3" s="12"/>
    </row>
    <row r="4" spans="1:12" x14ac:dyDescent="0.2">
      <c r="A4" s="200"/>
      <c r="B4" s="902">
        <f>INDICE!A3</f>
        <v>42248</v>
      </c>
      <c r="C4" s="903">
        <v>41671</v>
      </c>
      <c r="D4" s="902">
        <f>DATE(YEAR(B4),MONTH(B4)-1,1)</f>
        <v>42217</v>
      </c>
      <c r="E4" s="903"/>
      <c r="F4" s="902">
        <f>DATE(YEAR(B4)-1,MONTH(B4),1)</f>
        <v>41883</v>
      </c>
      <c r="G4" s="903"/>
      <c r="H4" s="851" t="s">
        <v>491</v>
      </c>
      <c r="I4" s="851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8">
        <f>D4</f>
        <v>42217</v>
      </c>
      <c r="I5" s="448">
        <f>F4</f>
        <v>41883</v>
      </c>
      <c r="J5" s="12"/>
      <c r="K5" s="12"/>
      <c r="L5" s="12"/>
    </row>
    <row r="6" spans="1:12" ht="15" customHeight="1" x14ac:dyDescent="0.2">
      <c r="A6" s="200" t="s">
        <v>430</v>
      </c>
      <c r="B6" s="355">
        <v>6318.8360000000002</v>
      </c>
      <c r="C6" s="354">
        <v>21.023015326272425</v>
      </c>
      <c r="D6" s="355">
        <v>5507.8010000000004</v>
      </c>
      <c r="E6" s="354">
        <v>19.906675952929202</v>
      </c>
      <c r="F6" s="355">
        <v>13156.985000000001</v>
      </c>
      <c r="G6" s="354">
        <v>31.771176659196477</v>
      </c>
      <c r="H6" s="238">
        <v>14.725205213478116</v>
      </c>
      <c r="I6" s="238">
        <v>-51.973525849577243</v>
      </c>
      <c r="J6" s="12"/>
      <c r="K6" s="12"/>
      <c r="L6" s="12"/>
    </row>
    <row r="7" spans="1:12" ht="14.25" x14ac:dyDescent="0.2">
      <c r="A7" s="406" t="s">
        <v>429</v>
      </c>
      <c r="B7" s="355">
        <v>23737.917999999998</v>
      </c>
      <c r="C7" s="354">
        <v>78.976984673727586</v>
      </c>
      <c r="D7" s="355">
        <v>22160.309000000001</v>
      </c>
      <c r="E7" s="354">
        <v>80.093324047070809</v>
      </c>
      <c r="F7" s="355">
        <v>28254.716999999997</v>
      </c>
      <c r="G7" s="354">
        <v>68.22882334080353</v>
      </c>
      <c r="H7" s="238">
        <v>7.1190749190365388</v>
      </c>
      <c r="I7" s="238">
        <v>-15.985999788990984</v>
      </c>
      <c r="J7" s="12"/>
      <c r="K7" s="12"/>
      <c r="L7" s="12"/>
    </row>
    <row r="8" spans="1:12" x14ac:dyDescent="0.2">
      <c r="A8" s="244" t="s">
        <v>119</v>
      </c>
      <c r="B8" s="245">
        <v>30056.753999999997</v>
      </c>
      <c r="C8" s="246">
        <v>100</v>
      </c>
      <c r="D8" s="245">
        <v>27668.11</v>
      </c>
      <c r="E8" s="246">
        <v>100</v>
      </c>
      <c r="F8" s="245">
        <v>41411.701999999997</v>
      </c>
      <c r="G8" s="246">
        <v>100</v>
      </c>
      <c r="H8" s="92">
        <v>8.6332026293086042</v>
      </c>
      <c r="I8" s="92">
        <v>-27.419660268974216</v>
      </c>
      <c r="J8" s="404"/>
      <c r="K8" s="404"/>
    </row>
    <row r="9" spans="1:12" s="385" customFormat="1" x14ac:dyDescent="0.2">
      <c r="A9" s="404"/>
      <c r="B9" s="404"/>
      <c r="C9" s="404"/>
      <c r="D9" s="404"/>
      <c r="E9" s="404"/>
      <c r="F9" s="404"/>
      <c r="H9" s="404"/>
      <c r="I9" s="248" t="s">
        <v>239</v>
      </c>
      <c r="J9" s="386"/>
      <c r="K9" s="386"/>
      <c r="L9" s="386"/>
    </row>
    <row r="10" spans="1:12" x14ac:dyDescent="0.2">
      <c r="A10" s="727" t="s">
        <v>582</v>
      </c>
      <c r="B10" s="386"/>
      <c r="C10" s="387"/>
      <c r="D10" s="386"/>
      <c r="E10" s="386"/>
      <c r="F10" s="386"/>
      <c r="G10" s="386"/>
      <c r="H10" s="404"/>
      <c r="I10" s="404"/>
      <c r="J10" s="404"/>
      <c r="K10" s="404"/>
      <c r="L10" s="404"/>
    </row>
    <row r="11" spans="1:12" x14ac:dyDescent="0.2">
      <c r="A11" s="326" t="s">
        <v>583</v>
      </c>
      <c r="B11" s="404"/>
      <c r="C11" s="405"/>
      <c r="D11" s="404"/>
      <c r="E11" s="404"/>
      <c r="F11" s="404"/>
      <c r="G11" s="404"/>
      <c r="H11" s="404"/>
      <c r="I11" s="404"/>
      <c r="J11" s="404"/>
      <c r="K11" s="404"/>
      <c r="L11" s="404"/>
    </row>
    <row r="12" spans="1:12" x14ac:dyDescent="0.2">
      <c r="A12" s="326" t="s">
        <v>541</v>
      </c>
      <c r="B12" s="404"/>
      <c r="C12" s="404"/>
      <c r="D12" s="404"/>
      <c r="E12" s="404"/>
      <c r="F12" s="404"/>
      <c r="G12" s="404"/>
      <c r="H12" s="12"/>
      <c r="I12" s="185"/>
      <c r="J12" s="404"/>
      <c r="K12" s="404"/>
      <c r="L12" s="404"/>
    </row>
    <row r="13" spans="1:12" x14ac:dyDescent="0.2">
      <c r="A13" s="404"/>
      <c r="B13" s="404"/>
      <c r="C13" s="404"/>
      <c r="D13" s="404"/>
      <c r="E13" s="404"/>
      <c r="F13" s="404"/>
      <c r="G13" s="404"/>
      <c r="H13" s="12"/>
      <c r="I13" s="12"/>
      <c r="J13" s="404"/>
      <c r="K13" s="404"/>
      <c r="L13" s="404"/>
    </row>
    <row r="14" spans="1:12" x14ac:dyDescent="0.2">
      <c r="A14" s="404"/>
      <c r="B14" s="404"/>
      <c r="C14" s="404"/>
      <c r="D14" s="404"/>
      <c r="E14" s="404"/>
      <c r="F14" s="404"/>
      <c r="G14" s="40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3:13" x14ac:dyDescent="0.2">
      <c r="M19" s="352" t="s">
        <v>428</v>
      </c>
    </row>
    <row r="21" spans="3:13" x14ac:dyDescent="0.2">
      <c r="C21" s="813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7" sqref="I17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4" t="s">
        <v>1</v>
      </c>
      <c r="B1" s="904"/>
      <c r="C1" s="904"/>
      <c r="D1" s="904"/>
      <c r="E1" s="409"/>
      <c r="F1" s="409"/>
      <c r="G1" s="410"/>
    </row>
    <row r="2" spans="1:7" x14ac:dyDescent="0.2">
      <c r="A2" s="904"/>
      <c r="B2" s="904"/>
      <c r="C2" s="904"/>
      <c r="D2" s="904"/>
      <c r="E2" s="410"/>
      <c r="F2" s="410"/>
      <c r="G2" s="410"/>
    </row>
    <row r="3" spans="1:7" x14ac:dyDescent="0.2">
      <c r="A3" s="621"/>
      <c r="B3" s="621"/>
      <c r="C3" s="621"/>
      <c r="D3" s="410"/>
      <c r="E3" s="410"/>
      <c r="F3" s="410"/>
      <c r="G3" s="410"/>
    </row>
    <row r="4" spans="1:7" x14ac:dyDescent="0.2">
      <c r="A4" s="411" t="s">
        <v>431</v>
      </c>
      <c r="B4" s="410"/>
      <c r="C4" s="410"/>
      <c r="D4" s="410"/>
      <c r="E4" s="410"/>
      <c r="F4" s="410"/>
      <c r="G4" s="410"/>
    </row>
    <row r="5" spans="1:7" x14ac:dyDescent="0.2">
      <c r="A5" s="412"/>
      <c r="B5" s="412" t="s">
        <v>432</v>
      </c>
      <c r="C5" s="412" t="s">
        <v>433</v>
      </c>
      <c r="D5" s="412" t="s">
        <v>434</v>
      </c>
      <c r="E5" s="412" t="s">
        <v>435</v>
      </c>
      <c r="F5" s="412" t="s">
        <v>55</v>
      </c>
      <c r="G5" s="410"/>
    </row>
    <row r="6" spans="1:7" x14ac:dyDescent="0.2">
      <c r="A6" s="413" t="s">
        <v>432</v>
      </c>
      <c r="B6" s="414">
        <v>1</v>
      </c>
      <c r="C6" s="414">
        <v>238.8</v>
      </c>
      <c r="D6" s="414">
        <v>0.23880000000000001</v>
      </c>
      <c r="E6" s="415" t="s">
        <v>436</v>
      </c>
      <c r="F6" s="415">
        <v>0.27779999999999999</v>
      </c>
      <c r="G6" s="410"/>
    </row>
    <row r="7" spans="1:7" x14ac:dyDescent="0.2">
      <c r="A7" s="416" t="s">
        <v>433</v>
      </c>
      <c r="B7" s="417" t="s">
        <v>437</v>
      </c>
      <c r="C7" s="418">
        <v>1</v>
      </c>
      <c r="D7" s="419" t="s">
        <v>438</v>
      </c>
      <c r="E7" s="419" t="s">
        <v>439</v>
      </c>
      <c r="F7" s="417" t="s">
        <v>440</v>
      </c>
      <c r="G7" s="410"/>
    </row>
    <row r="8" spans="1:7" x14ac:dyDescent="0.2">
      <c r="A8" s="416" t="s">
        <v>434</v>
      </c>
      <c r="B8" s="417">
        <v>4.1867999999999999</v>
      </c>
      <c r="C8" s="419" t="s">
        <v>441</v>
      </c>
      <c r="D8" s="418">
        <v>1</v>
      </c>
      <c r="E8" s="419" t="s">
        <v>442</v>
      </c>
      <c r="F8" s="417">
        <v>1.163</v>
      </c>
      <c r="G8" s="410"/>
    </row>
    <row r="9" spans="1:7" x14ac:dyDescent="0.2">
      <c r="A9" s="416" t="s">
        <v>435</v>
      </c>
      <c r="B9" s="417" t="s">
        <v>443</v>
      </c>
      <c r="C9" s="419" t="s">
        <v>444</v>
      </c>
      <c r="D9" s="419" t="s">
        <v>445</v>
      </c>
      <c r="E9" s="417">
        <v>1</v>
      </c>
      <c r="F9" s="420">
        <v>11630</v>
      </c>
      <c r="G9" s="410"/>
    </row>
    <row r="10" spans="1:7" x14ac:dyDescent="0.2">
      <c r="A10" s="421" t="s">
        <v>55</v>
      </c>
      <c r="B10" s="422">
        <v>3.6</v>
      </c>
      <c r="C10" s="422">
        <v>860</v>
      </c>
      <c r="D10" s="422">
        <v>0.86</v>
      </c>
      <c r="E10" s="423" t="s">
        <v>446</v>
      </c>
      <c r="F10" s="422">
        <v>1</v>
      </c>
      <c r="G10" s="410"/>
    </row>
    <row r="11" spans="1:7" x14ac:dyDescent="0.2">
      <c r="A11" s="416"/>
      <c r="B11" s="418"/>
      <c r="C11" s="418"/>
      <c r="D11" s="418"/>
      <c r="E11" s="417"/>
      <c r="F11" s="418"/>
      <c r="G11" s="410"/>
    </row>
    <row r="12" spans="1:7" x14ac:dyDescent="0.2">
      <c r="A12" s="411"/>
      <c r="B12" s="410"/>
      <c r="C12" s="410"/>
      <c r="D12" s="410"/>
      <c r="E12" s="424"/>
      <c r="F12" s="410"/>
      <c r="G12" s="410"/>
    </row>
    <row r="13" spans="1:7" x14ac:dyDescent="0.2">
      <c r="A13" s="411" t="s">
        <v>447</v>
      </c>
      <c r="B13" s="410"/>
      <c r="C13" s="410"/>
      <c r="D13" s="410"/>
      <c r="E13" s="410"/>
      <c r="F13" s="410"/>
      <c r="G13" s="410"/>
    </row>
    <row r="14" spans="1:7" x14ac:dyDescent="0.2">
      <c r="A14" s="412"/>
      <c r="B14" s="425" t="s">
        <v>448</v>
      </c>
      <c r="C14" s="412" t="s">
        <v>449</v>
      </c>
      <c r="D14" s="412" t="s">
        <v>450</v>
      </c>
      <c r="E14" s="412" t="s">
        <v>451</v>
      </c>
      <c r="F14" s="412" t="s">
        <v>452</v>
      </c>
      <c r="G14" s="418"/>
    </row>
    <row r="15" spans="1:7" x14ac:dyDescent="0.2">
      <c r="A15" s="413" t="s">
        <v>448</v>
      </c>
      <c r="B15" s="414">
        <v>1</v>
      </c>
      <c r="C15" s="414">
        <v>2.3810000000000001E-2</v>
      </c>
      <c r="D15" s="414">
        <v>0.13370000000000001</v>
      </c>
      <c r="E15" s="414">
        <v>3.7850000000000001</v>
      </c>
      <c r="F15" s="414">
        <v>3.8E-3</v>
      </c>
      <c r="G15" s="418"/>
    </row>
    <row r="16" spans="1:7" x14ac:dyDescent="0.2">
      <c r="A16" s="416" t="s">
        <v>449</v>
      </c>
      <c r="B16" s="418">
        <v>42</v>
      </c>
      <c r="C16" s="418">
        <v>1</v>
      </c>
      <c r="D16" s="418">
        <v>5.6150000000000002</v>
      </c>
      <c r="E16" s="418">
        <v>159</v>
      </c>
      <c r="F16" s="418">
        <v>0.159</v>
      </c>
      <c r="G16" s="418"/>
    </row>
    <row r="17" spans="1:7" x14ac:dyDescent="0.2">
      <c r="A17" s="416" t="s">
        <v>450</v>
      </c>
      <c r="B17" s="418">
        <v>7.48</v>
      </c>
      <c r="C17" s="418">
        <v>0.17810000000000001</v>
      </c>
      <c r="D17" s="418">
        <v>1</v>
      </c>
      <c r="E17" s="418">
        <v>28.3</v>
      </c>
      <c r="F17" s="418">
        <v>2.8299999999999999E-2</v>
      </c>
      <c r="G17" s="418"/>
    </row>
    <row r="18" spans="1:7" x14ac:dyDescent="0.2">
      <c r="A18" s="416" t="s">
        <v>451</v>
      </c>
      <c r="B18" s="418">
        <v>0.26419999999999999</v>
      </c>
      <c r="C18" s="418">
        <v>6.3E-3</v>
      </c>
      <c r="D18" s="418">
        <v>3.5299999999999998E-2</v>
      </c>
      <c r="E18" s="418">
        <v>1</v>
      </c>
      <c r="F18" s="418">
        <v>1E-3</v>
      </c>
      <c r="G18" s="418"/>
    </row>
    <row r="19" spans="1:7" x14ac:dyDescent="0.2">
      <c r="A19" s="421" t="s">
        <v>452</v>
      </c>
      <c r="B19" s="422">
        <v>264.2</v>
      </c>
      <c r="C19" s="422">
        <v>6.2889999999999997</v>
      </c>
      <c r="D19" s="422">
        <v>35.314700000000002</v>
      </c>
      <c r="E19" s="426">
        <v>1000</v>
      </c>
      <c r="F19" s="422">
        <v>1</v>
      </c>
      <c r="G19" s="418"/>
    </row>
    <row r="20" spans="1:7" x14ac:dyDescent="0.2">
      <c r="A20" s="410"/>
      <c r="B20" s="410"/>
      <c r="C20" s="410"/>
      <c r="D20" s="410"/>
      <c r="E20" s="410"/>
      <c r="F20" s="410"/>
      <c r="G20" s="410"/>
    </row>
    <row r="21" spans="1:7" x14ac:dyDescent="0.2">
      <c r="A21" s="410"/>
      <c r="B21" s="410"/>
      <c r="C21" s="410"/>
      <c r="D21" s="410"/>
      <c r="E21" s="410"/>
      <c r="F21" s="410"/>
      <c r="G21" s="410"/>
    </row>
    <row r="22" spans="1:7" x14ac:dyDescent="0.2">
      <c r="A22" s="411" t="s">
        <v>453</v>
      </c>
      <c r="B22" s="410"/>
      <c r="C22" s="410"/>
      <c r="D22" s="410"/>
      <c r="E22" s="410"/>
      <c r="F22" s="410"/>
      <c r="G22" s="410"/>
    </row>
    <row r="23" spans="1:7" x14ac:dyDescent="0.2">
      <c r="A23" s="427" t="s">
        <v>308</v>
      </c>
      <c r="B23" s="427"/>
      <c r="C23" s="427"/>
      <c r="D23" s="427"/>
      <c r="E23" s="427"/>
      <c r="F23" s="427"/>
      <c r="G23" s="410"/>
    </row>
    <row r="24" spans="1:7" x14ac:dyDescent="0.2">
      <c r="A24" s="905" t="s">
        <v>454</v>
      </c>
      <c r="B24" s="905"/>
      <c r="C24" s="905"/>
      <c r="D24" s="906" t="s">
        <v>455</v>
      </c>
      <c r="E24" s="906"/>
      <c r="F24" s="906"/>
      <c r="G24" s="410"/>
    </row>
    <row r="25" spans="1:7" x14ac:dyDescent="0.2">
      <c r="A25" s="410"/>
      <c r="B25" s="410"/>
      <c r="C25" s="410"/>
      <c r="D25" s="410"/>
      <c r="E25" s="410"/>
      <c r="F25" s="410"/>
      <c r="G25" s="410"/>
    </row>
    <row r="26" spans="1:7" x14ac:dyDescent="0.2">
      <c r="A26" s="410"/>
      <c r="B26" s="410"/>
      <c r="C26" s="410"/>
      <c r="D26" s="410"/>
      <c r="E26" s="410"/>
      <c r="F26" s="410"/>
      <c r="G26" s="410"/>
    </row>
    <row r="27" spans="1:7" x14ac:dyDescent="0.2">
      <c r="A27" s="60" t="s">
        <v>456</v>
      </c>
      <c r="B27" s="410"/>
      <c r="C27" s="60"/>
      <c r="D27" s="411" t="s">
        <v>457</v>
      </c>
      <c r="E27" s="410"/>
      <c r="F27" s="410"/>
      <c r="G27" s="410"/>
    </row>
    <row r="28" spans="1:7" x14ac:dyDescent="0.2">
      <c r="A28" s="427" t="s">
        <v>308</v>
      </c>
      <c r="B28" s="428" t="s">
        <v>459</v>
      </c>
      <c r="C28" s="58"/>
      <c r="D28" s="413" t="s">
        <v>114</v>
      </c>
      <c r="E28" s="414"/>
      <c r="F28" s="415" t="s">
        <v>460</v>
      </c>
      <c r="G28" s="410"/>
    </row>
    <row r="29" spans="1:7" x14ac:dyDescent="0.2">
      <c r="A29" s="429" t="s">
        <v>464</v>
      </c>
      <c r="B29" s="430" t="s">
        <v>465</v>
      </c>
      <c r="C29" s="58"/>
      <c r="D29" s="421" t="s">
        <v>425</v>
      </c>
      <c r="E29" s="422"/>
      <c r="F29" s="423" t="s">
        <v>466</v>
      </c>
      <c r="G29" s="410"/>
    </row>
    <row r="30" spans="1:7" x14ac:dyDescent="0.2">
      <c r="A30" s="431" t="s">
        <v>467</v>
      </c>
      <c r="B30" s="432" t="s">
        <v>468</v>
      </c>
      <c r="C30" s="410"/>
      <c r="D30" s="410"/>
      <c r="E30" s="410"/>
      <c r="F30" s="410"/>
      <c r="G30" s="410"/>
    </row>
    <row r="31" spans="1:7" x14ac:dyDescent="0.2">
      <c r="A31" s="410"/>
      <c r="B31" s="410"/>
      <c r="C31" s="410"/>
      <c r="D31" s="410"/>
      <c r="E31" s="410"/>
      <c r="F31" s="410"/>
      <c r="G31" s="410"/>
    </row>
    <row r="32" spans="1:7" x14ac:dyDescent="0.2">
      <c r="A32" s="410"/>
      <c r="B32" s="410"/>
      <c r="C32" s="410"/>
      <c r="D32" s="410"/>
      <c r="E32" s="410"/>
      <c r="F32" s="410"/>
      <c r="G32" s="410"/>
    </row>
    <row r="33" spans="1:7" x14ac:dyDescent="0.2">
      <c r="A33" s="411" t="s">
        <v>458</v>
      </c>
      <c r="B33" s="410"/>
      <c r="C33" s="410"/>
      <c r="D33" s="410"/>
      <c r="E33" s="411" t="s">
        <v>469</v>
      </c>
      <c r="F33" s="410"/>
      <c r="G33" s="410"/>
    </row>
    <row r="34" spans="1:7" x14ac:dyDescent="0.2">
      <c r="A34" s="427" t="s">
        <v>461</v>
      </c>
      <c r="B34" s="427" t="s">
        <v>462</v>
      </c>
      <c r="C34" s="427" t="s">
        <v>463</v>
      </c>
      <c r="D34" s="418"/>
      <c r="E34" s="412"/>
      <c r="F34" s="412" t="s">
        <v>470</v>
      </c>
      <c r="G34" s="410"/>
    </row>
    <row r="35" spans="1:7" x14ac:dyDescent="0.2">
      <c r="A35" s="1"/>
      <c r="B35" s="1"/>
      <c r="C35" s="1"/>
      <c r="D35" s="1"/>
      <c r="E35" s="413" t="s">
        <v>471</v>
      </c>
      <c r="F35" s="433">
        <v>11.6</v>
      </c>
      <c r="G35" s="410"/>
    </row>
    <row r="36" spans="1:7" x14ac:dyDescent="0.2">
      <c r="A36" s="1"/>
      <c r="B36" s="1"/>
      <c r="C36" s="1"/>
      <c r="D36" s="1"/>
      <c r="E36" s="416" t="s">
        <v>49</v>
      </c>
      <c r="F36" s="433">
        <v>8.5299999999999994</v>
      </c>
      <c r="G36" s="410"/>
    </row>
    <row r="37" spans="1:7" x14ac:dyDescent="0.2">
      <c r="A37" s="1"/>
      <c r="B37" s="1"/>
      <c r="C37" s="1"/>
      <c r="D37" s="1"/>
      <c r="E37" s="416" t="s">
        <v>50</v>
      </c>
      <c r="F37" s="433">
        <v>7.88</v>
      </c>
      <c r="G37" s="410"/>
    </row>
    <row r="38" spans="1:7" x14ac:dyDescent="0.2">
      <c r="A38" s="1"/>
      <c r="B38" s="1"/>
      <c r="C38" s="1"/>
      <c r="D38" s="1"/>
      <c r="E38" s="416" t="s">
        <v>472</v>
      </c>
      <c r="F38" s="433">
        <v>7.93</v>
      </c>
      <c r="G38" s="410"/>
    </row>
    <row r="39" spans="1:7" x14ac:dyDescent="0.2">
      <c r="A39" s="1"/>
      <c r="B39" s="1"/>
      <c r="C39" s="1"/>
      <c r="D39" s="1"/>
      <c r="E39" s="416" t="s">
        <v>129</v>
      </c>
      <c r="F39" s="433">
        <v>7.46</v>
      </c>
      <c r="G39" s="410"/>
    </row>
    <row r="40" spans="1:7" x14ac:dyDescent="0.2">
      <c r="A40" s="1"/>
      <c r="B40" s="1"/>
      <c r="C40" s="1"/>
      <c r="D40" s="1"/>
      <c r="E40" s="416" t="s">
        <v>130</v>
      </c>
      <c r="F40" s="433">
        <v>6.66</v>
      </c>
      <c r="G40" s="410"/>
    </row>
    <row r="41" spans="1:7" x14ac:dyDescent="0.2">
      <c r="A41" s="1"/>
      <c r="B41" s="1"/>
      <c r="C41" s="1"/>
      <c r="D41" s="1"/>
      <c r="E41" s="421" t="s">
        <v>473</v>
      </c>
      <c r="F41" s="434">
        <v>8</v>
      </c>
      <c r="G41" s="410"/>
    </row>
    <row r="42" spans="1:7" x14ac:dyDescent="0.2">
      <c r="A42" s="410"/>
      <c r="B42" s="410"/>
      <c r="C42" s="410"/>
      <c r="D42" s="410"/>
      <c r="E42" s="410"/>
      <c r="F42" s="410"/>
      <c r="G42" s="410"/>
    </row>
    <row r="43" spans="1:7" x14ac:dyDescent="0.2">
      <c r="A43" s="410"/>
      <c r="B43" s="410"/>
      <c r="C43" s="410"/>
      <c r="D43" s="410"/>
      <c r="E43" s="410"/>
      <c r="F43" s="410"/>
      <c r="G43" s="410"/>
    </row>
    <row r="44" spans="1:7" x14ac:dyDescent="0.2">
      <c r="A44" s="410"/>
      <c r="B44" s="410"/>
      <c r="C44" s="410"/>
      <c r="D44" s="410"/>
      <c r="E44" s="410"/>
      <c r="F44" s="410"/>
      <c r="G44" s="410"/>
    </row>
    <row r="45" spans="1:7" ht="15" x14ac:dyDescent="0.25">
      <c r="A45" s="435" t="s">
        <v>474</v>
      </c>
      <c r="B45" s="1"/>
      <c r="C45" s="1"/>
      <c r="D45" s="1"/>
      <c r="E45" s="1"/>
      <c r="F45" s="1"/>
      <c r="G45" s="1"/>
    </row>
    <row r="46" spans="1:7" x14ac:dyDescent="0.2">
      <c r="A46" s="1" t="s">
        <v>475</v>
      </c>
      <c r="B46" s="1"/>
      <c r="C46" s="1"/>
      <c r="D46" s="1"/>
      <c r="E46" s="1"/>
      <c r="F46" s="1"/>
      <c r="G46" s="1"/>
    </row>
    <row r="47" spans="1:7" x14ac:dyDescent="0.2">
      <c r="A47" s="1" t="s">
        <v>476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5" t="s">
        <v>477</v>
      </c>
      <c r="B49" s="1"/>
      <c r="C49" s="1"/>
      <c r="D49" s="1"/>
      <c r="E49" s="1"/>
      <c r="F49" s="1"/>
      <c r="G49" s="1"/>
    </row>
    <row r="50" spans="1:7" x14ac:dyDescent="0.2">
      <c r="A50" s="1" t="s">
        <v>660</v>
      </c>
      <c r="B50" s="1"/>
      <c r="C50" s="1"/>
      <c r="D50" s="1"/>
      <c r="E50" s="1"/>
      <c r="F50" s="1"/>
      <c r="G50" s="1"/>
    </row>
    <row r="51" spans="1:7" x14ac:dyDescent="0.2">
      <c r="A51" s="1" t="s">
        <v>661</v>
      </c>
      <c r="B51" s="1"/>
      <c r="C51" s="1"/>
      <c r="D51" s="1"/>
      <c r="E51" s="1"/>
      <c r="F51" s="1"/>
      <c r="G51" s="1"/>
    </row>
    <row r="52" spans="1:7" x14ac:dyDescent="0.2">
      <c r="A52" s="1" t="s">
        <v>662</v>
      </c>
      <c r="B52" s="1"/>
      <c r="C52" s="1"/>
      <c r="D52" s="1"/>
      <c r="E52" s="1"/>
      <c r="F52" s="1"/>
      <c r="G52" s="1"/>
    </row>
    <row r="53" spans="1:7" x14ac:dyDescent="0.2">
      <c r="A53" s="1" t="s">
        <v>663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5" t="s">
        <v>478</v>
      </c>
      <c r="B55" s="1"/>
      <c r="C55" s="1"/>
      <c r="D55" s="1"/>
      <c r="E55" s="1"/>
      <c r="F55" s="1"/>
      <c r="G55" s="1"/>
    </row>
    <row r="56" spans="1:7" x14ac:dyDescent="0.2">
      <c r="A56" s="1" t="s">
        <v>664</v>
      </c>
      <c r="B56" s="1"/>
      <c r="C56" s="1"/>
      <c r="D56" s="1"/>
      <c r="E56" s="1"/>
      <c r="F56" s="1"/>
      <c r="G56" s="1"/>
    </row>
    <row r="57" spans="1:7" x14ac:dyDescent="0.2">
      <c r="A57" s="1" t="s">
        <v>665</v>
      </c>
      <c r="B57" s="1"/>
      <c r="C57" s="1"/>
      <c r="D57" s="1"/>
      <c r="E57" s="1"/>
      <c r="F57" s="1"/>
      <c r="G57" s="1"/>
    </row>
    <row r="58" spans="1:7" x14ac:dyDescent="0.2">
      <c r="A58" s="1" t="s">
        <v>666</v>
      </c>
      <c r="B58" s="1"/>
      <c r="C58" s="1"/>
      <c r="D58" s="1"/>
      <c r="E58" s="1"/>
      <c r="F58" s="1"/>
      <c r="G58" s="1"/>
    </row>
    <row r="59" spans="1:7" x14ac:dyDescent="0.2">
      <c r="A59" s="1" t="s">
        <v>667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5" t="s">
        <v>642</v>
      </c>
      <c r="B61" s="1"/>
      <c r="C61" s="1"/>
      <c r="D61" s="1"/>
      <c r="E61" s="1"/>
      <c r="F61" s="1"/>
      <c r="G61" s="1"/>
    </row>
    <row r="62" spans="1:7" x14ac:dyDescent="0.2">
      <c r="A62" s="1" t="s">
        <v>668</v>
      </c>
      <c r="B62" s="1"/>
      <c r="C62" s="1"/>
      <c r="D62" s="1"/>
      <c r="E62" s="1"/>
      <c r="F62" s="1"/>
      <c r="G62" s="1"/>
    </row>
    <row r="63" spans="1:7" x14ac:dyDescent="0.2">
      <c r="A63" s="1" t="s">
        <v>645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5" t="s">
        <v>479</v>
      </c>
      <c r="B65" s="1"/>
      <c r="C65" s="1"/>
      <c r="D65" s="1"/>
      <c r="E65" s="1"/>
      <c r="F65" s="1"/>
      <c r="G65" s="1"/>
    </row>
    <row r="66" spans="1:7" x14ac:dyDescent="0.2">
      <c r="A66" s="1" t="s">
        <v>480</v>
      </c>
      <c r="B66" s="1"/>
      <c r="C66" s="1"/>
      <c r="D66" s="1"/>
      <c r="E66" s="1"/>
      <c r="F66" s="1"/>
      <c r="G66" s="1"/>
    </row>
    <row r="67" spans="1:7" x14ac:dyDescent="0.2">
      <c r="A67" s="1" t="s">
        <v>481</v>
      </c>
      <c r="B67" s="1"/>
      <c r="C67" s="1"/>
      <c r="D67" s="1"/>
      <c r="E67" s="1"/>
      <c r="F67" s="1"/>
      <c r="G67" s="1"/>
    </row>
    <row r="68" spans="1:7" x14ac:dyDescent="0.2">
      <c r="A68" s="1" t="s">
        <v>482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E19" sqref="E19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6" t="s">
        <v>496</v>
      </c>
      <c r="B1" s="459"/>
      <c r="C1" s="459"/>
      <c r="D1" s="459"/>
    </row>
    <row r="2" spans="1:18" x14ac:dyDescent="0.2">
      <c r="A2" s="489"/>
      <c r="B2" s="487"/>
      <c r="C2" s="487"/>
      <c r="D2" s="490"/>
    </row>
    <row r="3" spans="1:18" x14ac:dyDescent="0.2">
      <c r="A3" s="491"/>
      <c r="B3" s="491">
        <v>2013</v>
      </c>
      <c r="C3" s="491">
        <v>2014</v>
      </c>
      <c r="D3" s="491">
        <v>2015</v>
      </c>
    </row>
    <row r="4" spans="1:18" x14ac:dyDescent="0.2">
      <c r="A4" s="458" t="s">
        <v>134</v>
      </c>
      <c r="B4" s="486">
        <v>-7.4982580478999354</v>
      </c>
      <c r="C4" s="486">
        <v>-7.7534559792724975</v>
      </c>
      <c r="D4" s="486">
        <v>-1.0512833151929839</v>
      </c>
      <c r="Q4" s="812"/>
      <c r="R4" s="812"/>
    </row>
    <row r="5" spans="1:18" x14ac:dyDescent="0.2">
      <c r="A5" s="458" t="s">
        <v>135</v>
      </c>
      <c r="B5" s="486">
        <v>-8.8924530160599939</v>
      </c>
      <c r="C5" s="486">
        <v>-6.2083996578738114</v>
      </c>
      <c r="D5" s="486">
        <v>-0.46870528179601334</v>
      </c>
    </row>
    <row r="6" spans="1:18" x14ac:dyDescent="0.2">
      <c r="A6" s="458" t="s">
        <v>136</v>
      </c>
      <c r="B6" s="486">
        <v>-9.2827590482357305</v>
      </c>
      <c r="C6" s="486">
        <v>-5.1315077865639136</v>
      </c>
      <c r="D6" s="486">
        <v>-0.39992886485677459</v>
      </c>
    </row>
    <row r="7" spans="1:18" x14ac:dyDescent="0.2">
      <c r="A7" s="458" t="s">
        <v>137</v>
      </c>
      <c r="B7" s="486">
        <v>-9.3694248229796049</v>
      </c>
      <c r="C7" s="486">
        <v>-4.9922334934409971</v>
      </c>
      <c r="D7" s="486">
        <v>0.22209866454927193</v>
      </c>
    </row>
    <row r="8" spans="1:18" x14ac:dyDescent="0.2">
      <c r="A8" s="458" t="s">
        <v>138</v>
      </c>
      <c r="B8" s="486">
        <v>-9.8600142648082088</v>
      </c>
      <c r="C8" s="486">
        <v>-4.2331880577206462</v>
      </c>
      <c r="D8" s="747">
        <v>0.50687555431534348</v>
      </c>
    </row>
    <row r="9" spans="1:18" x14ac:dyDescent="0.2">
      <c r="A9" s="458" t="s">
        <v>139</v>
      </c>
      <c r="B9" s="486">
        <v>-10.66142755311259</v>
      </c>
      <c r="C9" s="486">
        <v>-2.8956546324578749</v>
      </c>
      <c r="D9" s="747">
        <v>0.81058485104916445</v>
      </c>
    </row>
    <row r="10" spans="1:18" x14ac:dyDescent="0.2">
      <c r="A10" s="458" t="s">
        <v>140</v>
      </c>
      <c r="B10" s="486">
        <v>-10.494063006540271</v>
      </c>
      <c r="C10" s="486">
        <v>-2.6585960845157728</v>
      </c>
      <c r="D10" s="747">
        <v>1.2033916993604723</v>
      </c>
    </row>
    <row r="11" spans="1:18" x14ac:dyDescent="0.2">
      <c r="A11" s="458" t="s">
        <v>141</v>
      </c>
      <c r="B11" s="486">
        <v>-10.991666855459229</v>
      </c>
      <c r="C11" s="486">
        <v>-2.2846516200435061</v>
      </c>
      <c r="D11" s="747">
        <v>1.9965289768322156</v>
      </c>
    </row>
    <row r="12" spans="1:18" x14ac:dyDescent="0.2">
      <c r="A12" s="458" t="s">
        <v>142</v>
      </c>
      <c r="B12" s="486">
        <v>-10.415991755541475</v>
      </c>
      <c r="C12" s="486">
        <v>-1.6561979052101423</v>
      </c>
      <c r="D12" s="747">
        <v>1.8656989544925393</v>
      </c>
    </row>
    <row r="13" spans="1:18" x14ac:dyDescent="0.2">
      <c r="A13" s="458" t="s">
        <v>143</v>
      </c>
      <c r="B13" s="486">
        <v>-10.205386523367602</v>
      </c>
      <c r="C13" s="486">
        <v>-1.193870047716552</v>
      </c>
      <c r="D13" s="747" t="s">
        <v>607</v>
      </c>
    </row>
    <row r="14" spans="1:18" x14ac:dyDescent="0.2">
      <c r="A14" s="458" t="s">
        <v>144</v>
      </c>
      <c r="B14" s="486">
        <v>-9.7135005410103492</v>
      </c>
      <c r="C14" s="486">
        <v>-1.4617574978587404</v>
      </c>
      <c r="D14" s="747" t="s">
        <v>607</v>
      </c>
    </row>
    <row r="15" spans="1:18" x14ac:dyDescent="0.2">
      <c r="A15" s="487" t="s">
        <v>145</v>
      </c>
      <c r="B15" s="488">
        <v>-8.9053259764972612</v>
      </c>
      <c r="C15" s="488">
        <v>-1.4186856130305994</v>
      </c>
      <c r="D15" s="748" t="s">
        <v>607</v>
      </c>
    </row>
    <row r="16" spans="1:18" x14ac:dyDescent="0.2">
      <c r="A16" s="457"/>
      <c r="B16" s="458"/>
      <c r="C16" s="458"/>
      <c r="D16" s="93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H15" sqref="H15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4" t="s">
        <v>24</v>
      </c>
      <c r="B1" s="495"/>
      <c r="C1" s="495"/>
      <c r="D1" s="495"/>
      <c r="E1" s="495"/>
      <c r="F1" s="495"/>
      <c r="G1" s="495"/>
      <c r="H1" s="495"/>
    </row>
    <row r="2" spans="1:8" ht="15.75" x14ac:dyDescent="0.25">
      <c r="A2" s="496"/>
      <c r="B2" s="497"/>
      <c r="C2" s="498"/>
      <c r="D2" s="498"/>
      <c r="E2" s="498"/>
      <c r="F2" s="498"/>
      <c r="G2" s="498"/>
      <c r="H2" s="527" t="s">
        <v>159</v>
      </c>
    </row>
    <row r="3" spans="1:8" s="80" customFormat="1" x14ac:dyDescent="0.2">
      <c r="A3" s="450"/>
      <c r="B3" s="859">
        <f>INDICE!A3</f>
        <v>42248</v>
      </c>
      <c r="C3" s="860"/>
      <c r="D3" s="860" t="s">
        <v>120</v>
      </c>
      <c r="E3" s="860"/>
      <c r="F3" s="860" t="s">
        <v>121</v>
      </c>
      <c r="G3" s="860"/>
      <c r="H3" s="860"/>
    </row>
    <row r="4" spans="1:8" s="80" customFormat="1" x14ac:dyDescent="0.2">
      <c r="A4" s="45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128</v>
      </c>
    </row>
    <row r="5" spans="1:8" s="102" customFormat="1" x14ac:dyDescent="0.2">
      <c r="A5" s="500" t="s">
        <v>146</v>
      </c>
      <c r="B5" s="509">
        <v>55.708170000000017</v>
      </c>
      <c r="C5" s="502">
        <v>2.4897493085716467</v>
      </c>
      <c r="D5" s="501">
        <v>629.67685000000006</v>
      </c>
      <c r="E5" s="502">
        <v>0.760733904993251</v>
      </c>
      <c r="F5" s="501">
        <v>863.53714000000025</v>
      </c>
      <c r="G5" s="502">
        <v>-1.8647587253676674</v>
      </c>
      <c r="H5" s="507">
        <v>47.928719987733899</v>
      </c>
    </row>
    <row r="6" spans="1:8" s="102" customFormat="1" x14ac:dyDescent="0.2">
      <c r="A6" s="500" t="s">
        <v>147</v>
      </c>
      <c r="B6" s="509">
        <v>26.465420000000002</v>
      </c>
      <c r="C6" s="502">
        <v>2.7135108911852543</v>
      </c>
      <c r="D6" s="501">
        <v>393.67712999999998</v>
      </c>
      <c r="E6" s="502">
        <v>5.3119932562802237E-2</v>
      </c>
      <c r="F6" s="501">
        <v>509.78589999999997</v>
      </c>
      <c r="G6" s="502">
        <v>-2.9752405302319294</v>
      </c>
      <c r="H6" s="507">
        <v>28.294539427447095</v>
      </c>
    </row>
    <row r="7" spans="1:8" s="102" customFormat="1" x14ac:dyDescent="0.2">
      <c r="A7" s="500" t="s">
        <v>148</v>
      </c>
      <c r="B7" s="509">
        <v>3.8615900000000014</v>
      </c>
      <c r="C7" s="502">
        <v>20.020575364264801</v>
      </c>
      <c r="D7" s="501">
        <v>31.647170000000006</v>
      </c>
      <c r="E7" s="502">
        <v>21.252874505654052</v>
      </c>
      <c r="F7" s="501">
        <v>40.85699000000001</v>
      </c>
      <c r="G7" s="502">
        <v>18.443051974123872</v>
      </c>
      <c r="H7" s="507">
        <v>2.2676769099377054</v>
      </c>
    </row>
    <row r="8" spans="1:8" s="102" customFormat="1" x14ac:dyDescent="0.2">
      <c r="A8" s="503" t="s">
        <v>625</v>
      </c>
      <c r="B8" s="508">
        <v>41.732769999999995</v>
      </c>
      <c r="C8" s="505">
        <v>29.196742464487947</v>
      </c>
      <c r="D8" s="504">
        <v>308.52578000000005</v>
      </c>
      <c r="E8" s="506">
        <v>70.544924827480742</v>
      </c>
      <c r="F8" s="504">
        <v>387.53122000000002</v>
      </c>
      <c r="G8" s="506">
        <v>114.07342894914603</v>
      </c>
      <c r="H8" s="832">
        <v>21.509063674881311</v>
      </c>
    </row>
    <row r="9" spans="1:8" s="80" customFormat="1" x14ac:dyDescent="0.2">
      <c r="A9" s="452" t="s">
        <v>119</v>
      </c>
      <c r="B9" s="69">
        <v>127.76795000000001</v>
      </c>
      <c r="C9" s="70">
        <v>10.487409750305023</v>
      </c>
      <c r="D9" s="69">
        <v>1363.52693</v>
      </c>
      <c r="E9" s="70">
        <v>11.27226133689345</v>
      </c>
      <c r="F9" s="69">
        <v>1801.7112500000001</v>
      </c>
      <c r="G9" s="70">
        <v>11.155905866977758</v>
      </c>
      <c r="H9" s="70">
        <v>100</v>
      </c>
    </row>
    <row r="10" spans="1:8" s="102" customFormat="1" x14ac:dyDescent="0.2">
      <c r="A10" s="493"/>
      <c r="B10" s="492"/>
      <c r="C10" s="499"/>
      <c r="D10" s="492"/>
      <c r="E10" s="499"/>
      <c r="F10" s="492"/>
      <c r="G10" s="499"/>
      <c r="H10" s="93" t="s">
        <v>239</v>
      </c>
    </row>
    <row r="11" spans="1:8" s="102" customFormat="1" x14ac:dyDescent="0.2">
      <c r="A11" s="453" t="s">
        <v>561</v>
      </c>
      <c r="B11" s="492"/>
      <c r="C11" s="492"/>
      <c r="D11" s="492"/>
      <c r="E11" s="492"/>
      <c r="F11" s="492"/>
      <c r="G11" s="499"/>
      <c r="H11" s="499"/>
    </row>
    <row r="12" spans="1:8" s="102" customFormat="1" x14ac:dyDescent="0.2">
      <c r="A12" s="453" t="s">
        <v>624</v>
      </c>
      <c r="B12" s="492"/>
      <c r="C12" s="492"/>
      <c r="D12" s="492"/>
      <c r="E12" s="492"/>
      <c r="F12" s="492"/>
      <c r="G12" s="499"/>
      <c r="H12" s="499"/>
    </row>
    <row r="13" spans="1:8" s="102" customFormat="1" ht="14.25" x14ac:dyDescent="0.2">
      <c r="A13" s="166" t="s">
        <v>654</v>
      </c>
      <c r="B13" s="458"/>
      <c r="C13" s="458"/>
      <c r="D13" s="458"/>
      <c r="E13" s="458"/>
      <c r="F13" s="458"/>
      <c r="G13" s="458"/>
      <c r="H13" s="45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33" priority="4" operator="between">
      <formula>0</formula>
      <formula>0.5</formula>
    </cfRule>
  </conditionalFormatting>
  <conditionalFormatting sqref="D8">
    <cfRule type="cellIs" dxfId="132" priority="3" operator="between">
      <formula>0</formula>
      <formula>0.5</formula>
    </cfRule>
  </conditionalFormatting>
  <conditionalFormatting sqref="F8">
    <cfRule type="cellIs" dxfId="131" priority="2" operator="between">
      <formula>0</formula>
      <formula>0.5</formula>
    </cfRule>
  </conditionalFormatting>
  <conditionalFormatting sqref="H8">
    <cfRule type="cellIs" dxfId="130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H19" sqref="H19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7" t="s">
        <v>159</v>
      </c>
    </row>
    <row r="3" spans="1:14" s="102" customFormat="1" x14ac:dyDescent="0.2">
      <c r="A3" s="79"/>
      <c r="B3" s="859">
        <f>INDICE!A3</f>
        <v>42248</v>
      </c>
      <c r="C3" s="860"/>
      <c r="D3" s="861" t="s">
        <v>120</v>
      </c>
      <c r="E3" s="861"/>
      <c r="F3" s="861" t="s">
        <v>121</v>
      </c>
      <c r="G3" s="861"/>
      <c r="H3" s="861"/>
      <c r="I3" s="528"/>
    </row>
    <row r="4" spans="1:14" s="102" customFormat="1" x14ac:dyDescent="0.2">
      <c r="A4" s="81"/>
      <c r="B4" s="97" t="s">
        <v>48</v>
      </c>
      <c r="C4" s="97" t="s">
        <v>497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110</v>
      </c>
      <c r="I4" s="528"/>
    </row>
    <row r="5" spans="1:14" s="102" customFormat="1" x14ac:dyDescent="0.2">
      <c r="A5" s="99" t="s">
        <v>192</v>
      </c>
      <c r="B5" s="530">
        <v>360.23375999999968</v>
      </c>
      <c r="C5" s="523">
        <v>-2.2231986319479815</v>
      </c>
      <c r="D5" s="522">
        <v>3246.7797399999995</v>
      </c>
      <c r="E5" s="524">
        <v>0.15269401909289734</v>
      </c>
      <c r="F5" s="522">
        <v>4304.4583699999994</v>
      </c>
      <c r="G5" s="524">
        <v>-0.1393656844983979</v>
      </c>
      <c r="H5" s="533">
        <v>92.792281375217982</v>
      </c>
    </row>
    <row r="6" spans="1:14" s="102" customFormat="1" x14ac:dyDescent="0.2">
      <c r="A6" s="99" t="s">
        <v>193</v>
      </c>
      <c r="B6" s="509">
        <v>28.949460000000027</v>
      </c>
      <c r="C6" s="516">
        <v>7.8563751012917935</v>
      </c>
      <c r="D6" s="501">
        <v>251.62487000000007</v>
      </c>
      <c r="E6" s="502">
        <v>6.6168630953180108</v>
      </c>
      <c r="F6" s="501">
        <v>330.47390000000001</v>
      </c>
      <c r="G6" s="502">
        <v>5.0966052419393604</v>
      </c>
      <c r="H6" s="507">
        <v>7.1241081873828538</v>
      </c>
    </row>
    <row r="7" spans="1:14" s="102" customFormat="1" x14ac:dyDescent="0.2">
      <c r="A7" s="99" t="s">
        <v>153</v>
      </c>
      <c r="B7" s="531">
        <v>3.9100000000000003E-3</v>
      </c>
      <c r="C7" s="518">
        <v>-77</v>
      </c>
      <c r="D7" s="517">
        <v>6.1219999999999997E-2</v>
      </c>
      <c r="E7" s="518">
        <v>-58.19448238186289</v>
      </c>
      <c r="F7" s="517">
        <v>8.7539999999999993E-2</v>
      </c>
      <c r="G7" s="518">
        <v>-57.755042949522249</v>
      </c>
      <c r="H7" s="531">
        <v>1.8871215872826718E-3</v>
      </c>
    </row>
    <row r="8" spans="1:14" s="102" customFormat="1" x14ac:dyDescent="0.2">
      <c r="A8" s="529" t="s">
        <v>154</v>
      </c>
      <c r="B8" s="510">
        <v>389.18712999999968</v>
      </c>
      <c r="C8" s="511">
        <v>-1.548270415066255</v>
      </c>
      <c r="D8" s="510">
        <v>3498.4902999999999</v>
      </c>
      <c r="E8" s="511">
        <v>0.588145997567739</v>
      </c>
      <c r="F8" s="510">
        <v>4635.0686999999989</v>
      </c>
      <c r="G8" s="511">
        <v>0.21294968605498765</v>
      </c>
      <c r="H8" s="511">
        <v>99.919330618097206</v>
      </c>
    </row>
    <row r="9" spans="1:14" s="102" customFormat="1" x14ac:dyDescent="0.2">
      <c r="A9" s="99" t="s">
        <v>155</v>
      </c>
      <c r="B9" s="531">
        <v>0.36340999999999996</v>
      </c>
      <c r="C9" s="518">
        <v>48.554960552671403</v>
      </c>
      <c r="D9" s="517">
        <v>3.0980299999999996</v>
      </c>
      <c r="E9" s="518">
        <v>23.454049875271981</v>
      </c>
      <c r="F9" s="517">
        <v>3.7420999999999998</v>
      </c>
      <c r="G9" s="518">
        <v>11.695141898587602</v>
      </c>
      <c r="H9" s="507">
        <v>8.0669381902792853E-2</v>
      </c>
    </row>
    <row r="10" spans="1:14" s="102" customFormat="1" x14ac:dyDescent="0.2">
      <c r="A10" s="68" t="s">
        <v>156</v>
      </c>
      <c r="B10" s="512">
        <v>389.55053999999961</v>
      </c>
      <c r="C10" s="513">
        <v>-1.5172839771157165</v>
      </c>
      <c r="D10" s="512">
        <v>3501.5883299999996</v>
      </c>
      <c r="E10" s="513">
        <v>0.60463223471420946</v>
      </c>
      <c r="F10" s="512">
        <v>4638.8107999999993</v>
      </c>
      <c r="G10" s="513">
        <v>0.22126079776624824</v>
      </c>
      <c r="H10" s="513">
        <v>100</v>
      </c>
    </row>
    <row r="11" spans="1:14" s="102" customFormat="1" x14ac:dyDescent="0.2">
      <c r="A11" s="104" t="s">
        <v>157</v>
      </c>
      <c r="B11" s="519"/>
      <c r="C11" s="519"/>
      <c r="D11" s="519"/>
      <c r="E11" s="519"/>
      <c r="F11" s="519"/>
      <c r="G11" s="519"/>
      <c r="H11" s="519"/>
    </row>
    <row r="12" spans="1:14" s="102" customFormat="1" x14ac:dyDescent="0.2">
      <c r="A12" s="105" t="s">
        <v>199</v>
      </c>
      <c r="B12" s="532">
        <v>24.174039999999991</v>
      </c>
      <c r="C12" s="521">
        <v>-10.862848704187527</v>
      </c>
      <c r="D12" s="520">
        <v>212.25388000000001</v>
      </c>
      <c r="E12" s="521">
        <v>-6.102658243768281</v>
      </c>
      <c r="F12" s="520">
        <v>279.90713999999997</v>
      </c>
      <c r="G12" s="521">
        <v>-5.1492253678245836</v>
      </c>
      <c r="H12" s="534">
        <v>6.0340279452656276</v>
      </c>
    </row>
    <row r="13" spans="1:14" s="102" customFormat="1" x14ac:dyDescent="0.2">
      <c r="A13" s="106" t="s">
        <v>158</v>
      </c>
      <c r="B13" s="572">
        <v>6.2056235373207329</v>
      </c>
      <c r="C13" s="525"/>
      <c r="D13" s="554">
        <v>6.0616457446326946</v>
      </c>
      <c r="E13" s="525"/>
      <c r="F13" s="554">
        <v>6.0340279452656276</v>
      </c>
      <c r="G13" s="525"/>
      <c r="H13" s="535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239</v>
      </c>
    </row>
    <row r="15" spans="1:14" s="102" customFormat="1" x14ac:dyDescent="0.2">
      <c r="A15" s="94" t="s">
        <v>561</v>
      </c>
      <c r="B15" s="136"/>
      <c r="C15" s="136"/>
      <c r="D15" s="136"/>
      <c r="E15" s="136"/>
      <c r="F15" s="526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498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654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29" priority="1" operator="between">
      <formula>0</formula>
      <formula>0.5</formula>
    </cfRule>
  </conditionalFormatting>
  <conditionalFormatting sqref="B9:G9">
    <cfRule type="cellIs" dxfId="128" priority="3" operator="between">
      <formula>0</formula>
      <formula>0.5</formula>
    </cfRule>
  </conditionalFormatting>
  <conditionalFormatting sqref="B7:G7">
    <cfRule type="cellIs" dxfId="127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H28" sqref="H28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600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62">
        <f>INDICE!A3</f>
        <v>42248</v>
      </c>
      <c r="C3" s="862"/>
      <c r="D3" s="862"/>
      <c r="E3" s="112"/>
      <c r="F3" s="863" t="s">
        <v>121</v>
      </c>
      <c r="G3" s="863"/>
      <c r="H3" s="863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54.626229999999978</v>
      </c>
      <c r="C5" s="117">
        <v>2.2210399999999999</v>
      </c>
      <c r="D5" s="536">
        <v>56.84726999999998</v>
      </c>
      <c r="E5" s="537"/>
      <c r="F5" s="537">
        <v>662.34106000000099</v>
      </c>
      <c r="G5" s="537">
        <v>25.748719999999995</v>
      </c>
      <c r="H5" s="536">
        <v>688.08978000000104</v>
      </c>
      <c r="I5" s="82"/>
    </row>
    <row r="6" spans="1:9" s="114" customFormat="1" x14ac:dyDescent="0.2">
      <c r="A6" s="115" t="s">
        <v>162</v>
      </c>
      <c r="B6" s="118">
        <v>10.658609999999999</v>
      </c>
      <c r="C6" s="119">
        <v>0.62724000000000002</v>
      </c>
      <c r="D6" s="538">
        <v>11.28585</v>
      </c>
      <c r="E6" s="266"/>
      <c r="F6" s="266">
        <v>126.27537000000005</v>
      </c>
      <c r="G6" s="266">
        <v>6.6054499999999976</v>
      </c>
      <c r="H6" s="538">
        <v>132.88082000000006</v>
      </c>
      <c r="I6" s="82"/>
    </row>
    <row r="7" spans="1:9" s="114" customFormat="1" x14ac:dyDescent="0.2">
      <c r="A7" s="115" t="s">
        <v>163</v>
      </c>
      <c r="B7" s="118">
        <v>6.7453800000000017</v>
      </c>
      <c r="C7" s="119">
        <v>0.58287999999999984</v>
      </c>
      <c r="D7" s="538">
        <v>7.328260000000002</v>
      </c>
      <c r="E7" s="266"/>
      <c r="F7" s="266">
        <v>82.256750000000011</v>
      </c>
      <c r="G7" s="266">
        <v>6.3534599999999974</v>
      </c>
      <c r="H7" s="538">
        <v>88.610210000000009</v>
      </c>
      <c r="I7" s="82"/>
    </row>
    <row r="8" spans="1:9" s="114" customFormat="1" x14ac:dyDescent="0.2">
      <c r="A8" s="115" t="s">
        <v>164</v>
      </c>
      <c r="B8" s="118">
        <v>19.214329999999997</v>
      </c>
      <c r="C8" s="118">
        <v>1.0605499999999999</v>
      </c>
      <c r="D8" s="538">
        <v>20.274879999999996</v>
      </c>
      <c r="E8" s="266"/>
      <c r="F8" s="266">
        <v>199.90069</v>
      </c>
      <c r="G8" s="266">
        <v>11.198060000000003</v>
      </c>
      <c r="H8" s="538">
        <v>211.09875</v>
      </c>
      <c r="I8" s="82"/>
    </row>
    <row r="9" spans="1:9" s="114" customFormat="1" x14ac:dyDescent="0.2">
      <c r="A9" s="115" t="s">
        <v>165</v>
      </c>
      <c r="B9" s="118">
        <v>30.064860000000003</v>
      </c>
      <c r="C9" s="118">
        <v>10.181130000000001</v>
      </c>
      <c r="D9" s="538">
        <v>40.245990000000006</v>
      </c>
      <c r="E9" s="266"/>
      <c r="F9" s="266">
        <v>360.90435000000002</v>
      </c>
      <c r="G9" s="266">
        <v>119.19185000000002</v>
      </c>
      <c r="H9" s="538">
        <v>480.09620000000007</v>
      </c>
      <c r="I9" s="82"/>
    </row>
    <row r="10" spans="1:9" s="114" customFormat="1" x14ac:dyDescent="0.2">
      <c r="A10" s="115" t="s">
        <v>166</v>
      </c>
      <c r="B10" s="118">
        <v>4.9132299999999995</v>
      </c>
      <c r="C10" s="119">
        <v>0.30380000000000001</v>
      </c>
      <c r="D10" s="538">
        <v>5.2170299999999994</v>
      </c>
      <c r="E10" s="266"/>
      <c r="F10" s="266">
        <v>57.429129999999994</v>
      </c>
      <c r="G10" s="266">
        <v>3.5233099999999995</v>
      </c>
      <c r="H10" s="538">
        <v>60.952439999999996</v>
      </c>
      <c r="I10" s="82"/>
    </row>
    <row r="11" spans="1:9" s="114" customFormat="1" x14ac:dyDescent="0.2">
      <c r="A11" s="115" t="s">
        <v>167</v>
      </c>
      <c r="B11" s="118">
        <v>20.858400000000003</v>
      </c>
      <c r="C11" s="118">
        <v>1.3757999999999999</v>
      </c>
      <c r="D11" s="538">
        <v>22.234200000000001</v>
      </c>
      <c r="E11" s="266"/>
      <c r="F11" s="266">
        <v>243.46491999999984</v>
      </c>
      <c r="G11" s="266">
        <v>15.010750000000016</v>
      </c>
      <c r="H11" s="538">
        <v>258.47566999999987</v>
      </c>
      <c r="I11" s="82"/>
    </row>
    <row r="12" spans="1:9" s="114" customFormat="1" x14ac:dyDescent="0.2">
      <c r="A12" s="115" t="s">
        <v>614</v>
      </c>
      <c r="B12" s="118">
        <v>13.628269999999999</v>
      </c>
      <c r="C12" s="119">
        <v>0.67688999999999988</v>
      </c>
      <c r="D12" s="538">
        <v>14.305159999999999</v>
      </c>
      <c r="E12" s="266"/>
      <c r="F12" s="266">
        <v>162.84739999999982</v>
      </c>
      <c r="G12" s="266">
        <v>7.7657000000000025</v>
      </c>
      <c r="H12" s="538">
        <v>170.61309999999983</v>
      </c>
      <c r="I12" s="82"/>
    </row>
    <row r="13" spans="1:9" s="114" customFormat="1" x14ac:dyDescent="0.2">
      <c r="A13" s="115" t="s">
        <v>168</v>
      </c>
      <c r="B13" s="118">
        <v>59.09623999999998</v>
      </c>
      <c r="C13" s="118">
        <v>4.31942</v>
      </c>
      <c r="D13" s="538">
        <v>63.415659999999981</v>
      </c>
      <c r="E13" s="266"/>
      <c r="F13" s="266">
        <v>722.12277999999867</v>
      </c>
      <c r="G13" s="266">
        <v>48.919300000000042</v>
      </c>
      <c r="H13" s="538">
        <v>771.04207999999869</v>
      </c>
      <c r="I13" s="82"/>
    </row>
    <row r="14" spans="1:9" s="114" customFormat="1" x14ac:dyDescent="0.2">
      <c r="A14" s="115" t="s">
        <v>169</v>
      </c>
      <c r="B14" s="119">
        <v>0.45484000000000002</v>
      </c>
      <c r="C14" s="119">
        <v>5.0379999999999994E-2</v>
      </c>
      <c r="D14" s="539">
        <v>0.50522</v>
      </c>
      <c r="E14" s="119"/>
      <c r="F14" s="266">
        <v>5.9228000000000005</v>
      </c>
      <c r="G14" s="119">
        <v>0.56425999999999998</v>
      </c>
      <c r="H14" s="539">
        <v>6.4870600000000005</v>
      </c>
      <c r="I14" s="82"/>
    </row>
    <row r="15" spans="1:9" s="114" customFormat="1" x14ac:dyDescent="0.2">
      <c r="A15" s="115" t="s">
        <v>170</v>
      </c>
      <c r="B15" s="118">
        <v>39.727949999999993</v>
      </c>
      <c r="C15" s="118">
        <v>1.7906300000000002</v>
      </c>
      <c r="D15" s="538">
        <v>41.518579999999993</v>
      </c>
      <c r="E15" s="266"/>
      <c r="F15" s="266">
        <v>472.89321999999947</v>
      </c>
      <c r="G15" s="266">
        <v>20.312689999999979</v>
      </c>
      <c r="H15" s="538">
        <v>493.20590999999945</v>
      </c>
      <c r="I15" s="82"/>
    </row>
    <row r="16" spans="1:9" s="114" customFormat="1" x14ac:dyDescent="0.2">
      <c r="A16" s="115" t="s">
        <v>171</v>
      </c>
      <c r="B16" s="118">
        <v>7.4055299999999988</v>
      </c>
      <c r="C16" s="119">
        <v>0.24984000000000001</v>
      </c>
      <c r="D16" s="538">
        <v>7.6553699999999987</v>
      </c>
      <c r="E16" s="266"/>
      <c r="F16" s="266">
        <v>92.096019999999967</v>
      </c>
      <c r="G16" s="266">
        <v>2.9194000000000009</v>
      </c>
      <c r="H16" s="538">
        <v>95.015419999999963</v>
      </c>
      <c r="I16" s="82"/>
    </row>
    <row r="17" spans="1:14" s="114" customFormat="1" x14ac:dyDescent="0.2">
      <c r="A17" s="115" t="s">
        <v>172</v>
      </c>
      <c r="B17" s="118">
        <v>19.074729999999995</v>
      </c>
      <c r="C17" s="118">
        <v>1.1624299999999999</v>
      </c>
      <c r="D17" s="538">
        <v>20.237159999999996</v>
      </c>
      <c r="E17" s="266"/>
      <c r="F17" s="266">
        <v>227.14742000000007</v>
      </c>
      <c r="G17" s="266">
        <v>13.111760000000013</v>
      </c>
      <c r="H17" s="538">
        <v>240.25918000000007</v>
      </c>
      <c r="I17" s="82"/>
    </row>
    <row r="18" spans="1:14" s="114" customFormat="1" x14ac:dyDescent="0.2">
      <c r="A18" s="115" t="s">
        <v>173</v>
      </c>
      <c r="B18" s="118">
        <v>2.30823</v>
      </c>
      <c r="C18" s="119">
        <v>0.15352000000000002</v>
      </c>
      <c r="D18" s="538">
        <v>2.4617499999999999</v>
      </c>
      <c r="E18" s="266"/>
      <c r="F18" s="266">
        <v>26.579529999999995</v>
      </c>
      <c r="G18" s="266">
        <v>1.5454299999999999</v>
      </c>
      <c r="H18" s="538">
        <v>28.124959999999994</v>
      </c>
      <c r="I18" s="82"/>
    </row>
    <row r="19" spans="1:14" s="114" customFormat="1" x14ac:dyDescent="0.2">
      <c r="A19" s="115" t="s">
        <v>174</v>
      </c>
      <c r="B19" s="118">
        <v>42.64761</v>
      </c>
      <c r="C19" s="118">
        <v>2.4366999999999996</v>
      </c>
      <c r="D19" s="538">
        <v>45.084310000000002</v>
      </c>
      <c r="E19" s="266"/>
      <c r="F19" s="266">
        <v>515.93142999999986</v>
      </c>
      <c r="G19" s="266">
        <v>28.145800000000005</v>
      </c>
      <c r="H19" s="538">
        <v>544.07722999999987</v>
      </c>
      <c r="I19" s="82"/>
    </row>
    <row r="20" spans="1:14" s="114" customFormat="1" x14ac:dyDescent="0.2">
      <c r="A20" s="115" t="s">
        <v>175</v>
      </c>
      <c r="B20" s="119">
        <v>0.51775000000000004</v>
      </c>
      <c r="C20" s="119">
        <v>0</v>
      </c>
      <c r="D20" s="539">
        <v>0.51775000000000004</v>
      </c>
      <c r="E20" s="119"/>
      <c r="F20" s="266">
        <v>6.3397699999999988</v>
      </c>
      <c r="G20" s="119">
        <v>0</v>
      </c>
      <c r="H20" s="539">
        <v>6.3397699999999988</v>
      </c>
      <c r="I20" s="82"/>
    </row>
    <row r="21" spans="1:14" s="114" customFormat="1" x14ac:dyDescent="0.2">
      <c r="A21" s="115" t="s">
        <v>176</v>
      </c>
      <c r="B21" s="118">
        <v>9.2928300000000021</v>
      </c>
      <c r="C21" s="119">
        <v>0.50670000000000004</v>
      </c>
      <c r="D21" s="538">
        <v>9.7995300000000025</v>
      </c>
      <c r="E21" s="266"/>
      <c r="F21" s="266">
        <v>112.93657999999992</v>
      </c>
      <c r="G21" s="266">
        <v>5.7921400000000016</v>
      </c>
      <c r="H21" s="538">
        <v>118.72871999999992</v>
      </c>
      <c r="I21" s="82"/>
    </row>
    <row r="22" spans="1:14" s="114" customFormat="1" x14ac:dyDescent="0.2">
      <c r="A22" s="115" t="s">
        <v>177</v>
      </c>
      <c r="B22" s="118">
        <v>5.2583400000000005</v>
      </c>
      <c r="C22" s="119">
        <v>0.26929000000000003</v>
      </c>
      <c r="D22" s="538">
        <v>5.5276300000000003</v>
      </c>
      <c r="E22" s="266"/>
      <c r="F22" s="266">
        <v>60.97376000000002</v>
      </c>
      <c r="G22" s="266">
        <v>2.5384000000000011</v>
      </c>
      <c r="H22" s="538">
        <v>63.512160000000023</v>
      </c>
      <c r="I22" s="82"/>
    </row>
    <row r="23" spans="1:14" x14ac:dyDescent="0.2">
      <c r="A23" s="120" t="s">
        <v>178</v>
      </c>
      <c r="B23" s="121">
        <v>13.740400000000001</v>
      </c>
      <c r="C23" s="121">
        <v>0.98122000000000009</v>
      </c>
      <c r="D23" s="540">
        <v>14.721620000000001</v>
      </c>
      <c r="E23" s="541"/>
      <c r="F23" s="541">
        <v>166.09539000000001</v>
      </c>
      <c r="G23" s="541">
        <v>11.22741999999999</v>
      </c>
      <c r="H23" s="540">
        <v>177.32281</v>
      </c>
      <c r="I23" s="482"/>
      <c r="N23" s="114"/>
    </row>
    <row r="24" spans="1:14" x14ac:dyDescent="0.2">
      <c r="A24" s="122" t="s">
        <v>503</v>
      </c>
      <c r="B24" s="123">
        <v>360.23375999999973</v>
      </c>
      <c r="C24" s="123">
        <v>28.949460000000027</v>
      </c>
      <c r="D24" s="123">
        <v>389.18321999999978</v>
      </c>
      <c r="E24" s="123"/>
      <c r="F24" s="123">
        <v>4304.4583700000021</v>
      </c>
      <c r="G24" s="123">
        <v>330.47390000000104</v>
      </c>
      <c r="H24" s="123">
        <v>4634.932270000003</v>
      </c>
      <c r="I24" s="482"/>
    </row>
    <row r="25" spans="1:14" x14ac:dyDescent="0.2">
      <c r="H25" s="93" t="s">
        <v>239</v>
      </c>
    </row>
    <row r="26" spans="1:14" x14ac:dyDescent="0.2">
      <c r="A26" s="542" t="s">
        <v>499</v>
      </c>
      <c r="G26" s="125"/>
      <c r="H26" s="125"/>
    </row>
    <row r="27" spans="1:14" x14ac:dyDescent="0.2">
      <c r="A27" s="154" t="s">
        <v>240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26" priority="1" operator="between">
      <formula>0</formula>
      <formula>0.5</formula>
    </cfRule>
    <cfRule type="cellIs" dxfId="12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